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2 政令市\"/>
    </mc:Choice>
  </mc:AlternateContent>
  <bookViews>
    <workbookView xWindow="0" yWindow="0" windowWidth="19200" windowHeight="8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 r:id="rId1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BG36" i="10" l="1"/>
  <c r="BG35" i="10"/>
  <c r="BG34" i="10"/>
  <c r="AO36" i="10"/>
  <c r="AO35" i="10"/>
  <c r="AO34" i="10"/>
  <c r="W41"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C41" i="10"/>
  <c r="BW40" i="10"/>
  <c r="BE40" i="10"/>
  <c r="AM40" i="10"/>
  <c r="C40" i="10"/>
  <c r="BW39" i="10"/>
  <c r="BE39" i="10"/>
  <c r="AM39" i="10"/>
  <c r="C39" i="10"/>
  <c r="BW38" i="10"/>
  <c r="BE38" i="10"/>
  <c r="AM38" i="10"/>
  <c r="C38" i="10"/>
  <c r="BE37" i="10"/>
  <c r="AM37" i="10"/>
  <c r="C37" i="10"/>
  <c r="C36" i="10"/>
  <c r="C35" i="10"/>
  <c r="U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8" i="10" l="1"/>
  <c r="U39" i="10" s="1"/>
  <c r="U40" i="10" s="1"/>
  <c r="U41" i="10" s="1"/>
  <c r="AM34" i="10" s="1"/>
  <c r="AM35" i="10" s="1"/>
  <c r="AM36" i="10" s="1"/>
  <c r="BE34" i="10" l="1"/>
  <c r="BE35" i="10" s="1"/>
  <c r="BE36" i="10" s="1"/>
  <c r="BW34" i="10" l="1"/>
  <c r="BW35" i="10" s="1"/>
  <c r="BW36" i="10" s="1"/>
  <c r="BW37"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<sst xmlns="http://schemas.openxmlformats.org/spreadsheetml/2006/main" count="1004" uniqueCount="616">
  <si>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</si>
  <si>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</si>
  <si>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</si>
  <si>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</si>
  <si>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</si>
  <si>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</si>
  <si>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</si>
  <si>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</si>
  <si>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</si>
  <si>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</si>
  <si>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</si>
  <si>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</si>
  <si>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</si>
  <si>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</si>
  <si>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</si>
  <si>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</si>
  <si>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</si>
  <si>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</si>
  <si>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</si>
  <si>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</si>
  <si>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</si>
  <si>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</si>
  <si>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</si>
  <si>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</si>
  <si>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</si>
  <si>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</si>
  <si>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</si>
  <si>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</si>
  <si>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</si>
  <si>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</si>
  <si>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</si>
  <si>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</si>
  <si>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</si>
  <si>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</si>
  <si>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</si>
  <si>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</si>
  <si>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</si>
  <si>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</si>
  <si>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</si>
  <si>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</si>
  <si>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</si>
  <si>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</si>
  <si>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</si>
  <si>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</si>
  <si>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</si>
  <si>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</si>
  <si>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</si>
  <si>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</si>
  <si>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</si>
  <si>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</si>
  <si>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</si>
  <si>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</si>
  <si>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</si>
  <si>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</si>
  <si>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</si>
  <si>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</si>
  <si>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</si>
  <si>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</si>
  <si>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</si>
  <si>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</si>
  <si>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</si>
  <si>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</si>
  <si>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</si>
  <si>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</si>
  <si>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</si>
  <si>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</si>
  <si>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</si>
  <si>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</si>
  <si>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</si>
  <si>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</si>
  <si>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</si>
  <si>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</si>
  <si>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</si>
  <si>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</si>
  <si>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</si>
  <si>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</si>
  <si>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</si>
  <si>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</si>
  <si>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</si>
  <si>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</si>
  <si>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</si>
  <si>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</si>
  <si>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</si>
  <si>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</si>
  <si>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</si>
  <si>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</si>
  <si>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</si>
  <si>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</si>
  <si>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</si>
  <si>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</si>
  <si>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</si>
  <si>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</si>
  <si>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</si>
  <si>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</si>
  <si>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</si>
  <si>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</si>
  <si>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</si>
  <si>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静岡市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</si>
  <si>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</si>
  <si>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</si>
  <si>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</si>
  <si>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</si>
  <si>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</si>
  <si>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</si>
  <si>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</si>
  <si>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</si>
  <si>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</si>
  <si>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</si>
  <si>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</si>
  <si>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</si>
  <si>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</si>
  <si>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</si>
  <si>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</si>
  <si>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</si>
  <si>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</si>
  <si>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</si>
  <si>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</si>
  <si>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</si>
  <si>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</si>
  <si>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</si>
  <si>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</si>
  <si>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</si>
  <si>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</si>
  <si>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</si>
  <si>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</si>
  <si>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</si>
  <si>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</si>
  <si>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</si>
  <si>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</si>
  <si>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</si>
  <si>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</si>
  <si>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</si>
  <si>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</si>
  <si>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</si>
  <si>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</si>
  <si>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</si>
  <si>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</si>
  <si>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</si>
  <si>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</si>
  <si>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</si>
  <si>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</si>
  <si>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</si>
  <si>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</si>
  <si>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</si>
  <si>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</si>
  <si>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</si>
  <si>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</si>
  <si>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</si>
  <si>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</si>
  <si>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</si>
  <si>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</si>
  <si>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</si>
  <si>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</si>
  <si>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</si>
  <si>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</si>
  <si>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</si>
  <si>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</si>
  <si>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</si>
  <si>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</si>
  <si>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</si>
  <si>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</si>
  <si>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</si>
  <si>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</si>
  <si>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</si>
  <si>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</si>
  <si>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</si>
  <si>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</si>
  <si>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</si>
  <si>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</si>
  <si>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</si>
  <si>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</si>
  <si>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</si>
  <si>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</si>
  <si>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</si>
  <si>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</si>
  <si>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</si>
  <si>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</si>
  <si>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</si>
  <si>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</si>
  <si>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</si>
  <si>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</si>
  <si>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</si>
  <si>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</si>
  <si>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</si>
  <si>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</si>
  <si>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</si>
  <si>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</si>
  <si>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</si>
  <si>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</si>
  <si>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</si>
  <si>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</si>
  <si>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</si>
  <si>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</si>
  <si>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</si>
  <si>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</si>
  <si>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</si>
  <si>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</si>
  <si>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</si>
  <si>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</si>
  <si>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</si>
  <si>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</si>
  <si>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</si>
  <si>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</si>
  <si>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</si>
  <si>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</si>
  <si>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</si>
  <si>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</si>
  <si>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</si>
  <si>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</si>
  <si>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</si>
  <si>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静岡県静岡市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</si>
  <si>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</si>
  <si>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</si>
  <si>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</si>
  <si>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</si>
  <si>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</si>
  <si>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</si>
  <si>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</si>
  <si>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</si>
  <si>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</si>
  <si>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</si>
  <si>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</si>
  <si>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</si>
  <si>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</si>
  <si>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</si>
  <si>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</si>
  <si>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</si>
  <si>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</si>
  <si>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</si>
  <si>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</si>
  <si>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</si>
  <si>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</si>
  <si>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</si>
  <si>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</si>
  <si>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</si>
  <si>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</si>
  <si>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</si>
  <si>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</si>
  <si>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</si>
  <si>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</si>
  <si>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</si>
  <si>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</si>
  <si>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</si>
  <si>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</si>
  <si>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</si>
  <si>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</si>
  <si>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</si>
  <si>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</si>
  <si>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</si>
  <si>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</si>
  <si>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</si>
  <si>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</si>
  <si>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</si>
  <si>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</si>
  <si>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</si>
  <si>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</si>
  <si>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</si>
  <si>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</si>
  <si>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</si>
  <si>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</si>
  <si>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</si>
  <si>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</si>
  <si>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</si>
  <si>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</si>
  <si>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</si>
  <si>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</si>
  <si>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</si>
  <si>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</si>
  <si>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</si>
  <si>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</si>
  <si>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</si>
  <si>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</si>
  <si>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</si>
  <si>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</si>
  <si>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</si>
  <si>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</si>
  <si>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</si>
  <si>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</si>
  <si>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</si>
  <si>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</si>
  <si>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</si>
  <si>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</si>
  <si>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</si>
  <si>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</si>
  <si>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</si>
  <si>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</si>
  <si>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</si>
  <si>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</si>
  <si>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</si>
  <si>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</si>
  <si>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</si>
  <si>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</si>
  <si>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</si>
  <si>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</si>
  <si>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</si>
  <si>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</si>
  <si>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</si>
  <si>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</si>
  <si>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</si>
  <si>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</si>
  <si>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</si>
  <si>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</si>
  <si>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</si>
  <si>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</si>
  <si>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</si>
  <si>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</si>
  <si>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</si>
  <si>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</si>
  <si>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</si>
  <si>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</si>
  <si>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</si>
  <si>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</si>
  <si>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</si>
  <si>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</si>
  <si>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</si>
  <si>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</si>
  <si>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</si>
  <si>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</si>
  <si>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</si>
  <si>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</si>
  <si>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</si>
  <si>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</si>
  <si>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</si>
  <si>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</si>
  <si>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</si>
  <si>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</si>
  <si>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</si>
  <si>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</si>
  <si>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</si>
  <si>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</si>
  <si>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</si>
  <si>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</si>
  <si>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</si>
  <si>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</si>
  <si>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</si>
  <si>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</si>
  <si>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</si>
  <si>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</si>
  <si>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</si>
  <si>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</si>
  <si>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</si>
  <si>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</si>
  <si>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</si>
  <si>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</si>
  <si>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</si>
  <si>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</si>
  <si>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</si>
  <si>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</si>
  <si>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</si>
  <si>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</si>
  <si>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</si>
  <si>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</si>
  <si>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</si>
  <si>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</si>
  <si>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</si>
  <si>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</si>
  <si>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</si>
  <si>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</si>
  <si>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</si>
  <si>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</si>
  <si>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</si>
  <si>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</si>
  <si>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静岡県静岡市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</si>
  <si>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</si>
  <si>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</si>
  <si>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</si>
  <si>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</si>
  <si>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</si>
  <si>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</si>
  <si>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</si>
  <si>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</si>
  <si>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</si>
  <si>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</si>
  <si>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</si>
  <si>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</si>
  <si>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</si>
  <si>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</si>
  <si>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</si>
  <si>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</si>
  <si>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</si>
  <si>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</si>
  <si>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</si>
  <si>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</si>
  <si>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電気事業経営記念基金会計</t>
    <phoneticPr fontId="5"/>
  </si>
  <si>
    <t>土地区画整理清算金会計</t>
    <phoneticPr fontId="5"/>
  </si>
  <si>
    <t>母子・父子・寡婦福祉資金貸付金会計</t>
    <phoneticPr fontId="5"/>
  </si>
  <si>
    <t>公債管理事業会計</t>
    <phoneticPr fontId="5"/>
  </si>
  <si>
    <t>静岡市立静岡病院事業債管理事業会計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</si>
  <si>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</si>
  <si>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</si>
  <si>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</si>
  <si>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</si>
  <si>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</si>
  <si>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</si>
  <si>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</si>
  <si>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</si>
  <si>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</si>
  <si>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</si>
  <si>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</si>
  <si>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</si>
  <si>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</si>
  <si>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</si>
  <si>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競輪事業会計</t>
    <phoneticPr fontId="5"/>
  </si>
  <si>
    <t>国民健康保険事業会計（事業勘定）</t>
    <phoneticPr fontId="5"/>
  </si>
  <si>
    <t>国民健康保険事業会計（直営診療施設勘定）</t>
    <phoneticPr fontId="5"/>
  </si>
  <si>
    <t>駐車場事業会計（草薙駅前駐車場勘定）</t>
    <phoneticPr fontId="5"/>
  </si>
  <si>
    <t>介護保険事業会計</t>
    <phoneticPr fontId="5"/>
  </si>
  <si>
    <t>介護保険サービス会計</t>
    <phoneticPr fontId="5"/>
  </si>
  <si>
    <t>後期高齢者医療事業会計</t>
    <phoneticPr fontId="5"/>
  </si>
  <si>
    <t>水道事業会計</t>
    <phoneticPr fontId="5"/>
  </si>
  <si>
    <t>法適用企業</t>
    <phoneticPr fontId="5"/>
  </si>
  <si>
    <t>下水道事業会計</t>
    <phoneticPr fontId="5"/>
  </si>
  <si>
    <t>法適用企業</t>
    <phoneticPr fontId="5"/>
  </si>
  <si>
    <t>病院事業会計</t>
    <phoneticPr fontId="5"/>
  </si>
  <si>
    <t>簡易水道事業会計</t>
    <phoneticPr fontId="5"/>
  </si>
  <si>
    <t>法非適用企業</t>
    <phoneticPr fontId="5"/>
  </si>
  <si>
    <t>農業集落排水事業会計</t>
    <phoneticPr fontId="5"/>
  </si>
  <si>
    <t>中央卸売市場事業会計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</si>
  <si>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</si>
  <si>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</si>
  <si>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</si>
  <si>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</si>
  <si>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</si>
  <si>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</si>
  <si>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</si>
  <si>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</si>
  <si>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</si>
  <si>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</si>
  <si>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</si>
  <si>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</si>
  <si>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</si>
  <si>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</si>
  <si>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</si>
  <si>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</si>
  <si>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</si>
  <si>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</si>
  <si>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</si>
  <si>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</si>
  <si>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</si>
  <si>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</si>
  <si>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</si>
  <si>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</si>
  <si>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</si>
  <si>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</si>
  <si>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</si>
  <si>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</si>
  <si>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</si>
  <si>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</si>
  <si>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</si>
  <si>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</si>
  <si>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</si>
  <si>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</si>
  <si>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</si>
  <si>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</si>
  <si>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</si>
  <si>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</si>
  <si>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</si>
  <si>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</si>
  <si>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</si>
  <si>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</si>
  <si>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</si>
  <si>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</si>
  <si>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</si>
  <si>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</si>
  <si>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</si>
  <si>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</si>
  <si>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</si>
  <si>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</si>
  <si>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</si>
  <si>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</si>
  <si>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</si>
  <si>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</si>
  <si>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</si>
  <si>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</si>
  <si>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</si>
  <si>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</si>
  <si>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</si>
  <si>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</si>
  <si>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</si>
  <si>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</si>
  <si>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</si>
  <si>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</si>
  <si>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</si>
  <si>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</si>
  <si>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</si>
  <si>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</si>
  <si>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</si>
  <si>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</si>
  <si>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</si>
  <si>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</si>
  <si>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</si>
  <si>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</si>
  <si>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</si>
  <si>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</si>
  <si>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</si>
  <si>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</si>
  <si>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</si>
  <si>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</si>
  <si>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</si>
  <si>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</si>
  <si>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</si>
  <si>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</si>
  <si>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</si>
  <si>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</si>
  <si>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</si>
  <si>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</si>
  <si>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</si>
  <si>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</si>
  <si>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</si>
  <si>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</si>
  <si>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</si>
  <si>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</si>
  <si>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</si>
  <si>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</si>
  <si>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</si>
  <si>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</si>
  <si>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</si>
  <si>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</si>
  <si>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</si>
  <si>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</si>
  <si>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</si>
  <si>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</si>
  <si>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</si>
  <si>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</si>
  <si>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</si>
  <si>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</si>
  <si>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</si>
  <si>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</si>
  <si>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</si>
  <si>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</si>
  <si>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</si>
  <si>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</si>
  <si>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</si>
  <si>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</si>
  <si>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</si>
  <si>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</si>
  <si>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</si>
  <si>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</si>
  <si>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</si>
  <si>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</si>
  <si>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</si>
  <si>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</si>
  <si>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</si>
  <si>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</si>
  <si>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</si>
  <si>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</si>
  <si>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</si>
  <si>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</si>
  <si>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</si>
  <si>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</si>
  <si>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</si>
  <si>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</si>
  <si>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</si>
  <si>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</si>
  <si>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</si>
  <si>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</si>
  <si>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</si>
  <si>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</si>
  <si>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</si>
  <si>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</si>
  <si>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</si>
  <si>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</si>
  <si>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</si>
  <si>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0.78</t>
  </si>
  <si>
    <t>▲ 0.49</t>
  </si>
  <si>
    <t>下水道事業会計</t>
  </si>
  <si>
    <t>水道事業会計</t>
  </si>
  <si>
    <t>一般会計</t>
  </si>
  <si>
    <t>病院事業会計</t>
  </si>
  <si>
    <t>国民健康保険事業会計（事業勘定）</t>
  </si>
  <si>
    <t>介護保険事業会計</t>
  </si>
  <si>
    <t>後期高齢者医療事業会計</t>
  </si>
  <si>
    <t>競輪事業会計</t>
  </si>
  <si>
    <t>その他会計（赤字）</t>
  </si>
  <si>
    <t>▲ 0.00</t>
  </si>
  <si>
    <t>その他会計（黒字）</t>
  </si>
  <si>
    <t>H25末</t>
    <phoneticPr fontId="5"/>
  </si>
  <si>
    <t>H26末</t>
    <phoneticPr fontId="5"/>
  </si>
  <si>
    <t>H27末</t>
    <phoneticPr fontId="5"/>
  </si>
  <si>
    <t>H28末</t>
    <phoneticPr fontId="5"/>
  </si>
  <si>
    <t>H29末</t>
    <phoneticPr fontId="5"/>
  </si>
  <si>
    <t>共立蒲原総合病院組合</t>
    <rPh sb="0" eb="2">
      <t>キョウリツ</t>
    </rPh>
    <rPh sb="2" eb="4">
      <t>カンバラ</t>
    </rPh>
    <rPh sb="4" eb="6">
      <t>ソウゴウ</t>
    </rPh>
    <rPh sb="6" eb="8">
      <t>ビョウイン</t>
    </rPh>
    <rPh sb="8" eb="10">
      <t>クミアイ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</si>
  <si>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</si>
  <si>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静岡県後期高齢者医療広域連合（普通会計分）</t>
    <rPh sb="15" eb="17">
      <t>フツウ</t>
    </rPh>
    <phoneticPr fontId="2"/>
  </si>
  <si>
    <t>静岡地方税滞納整理機構</t>
    <rPh sb="0" eb="2">
      <t>シズオカ</t>
    </rPh>
    <rPh sb="2" eb="5">
      <t>チホウゼイ</t>
    </rPh>
    <rPh sb="5" eb="7">
      <t>タイノウ</t>
    </rPh>
    <rPh sb="7" eb="9">
      <t>セイリ</t>
    </rPh>
    <rPh sb="9" eb="11">
      <t>キコウ</t>
    </rPh>
    <phoneticPr fontId="2"/>
  </si>
  <si>
    <t>〇</t>
    <phoneticPr fontId="2"/>
  </si>
  <si>
    <t>〇</t>
    <phoneticPr fontId="2"/>
  </si>
  <si>
    <t>静岡市土地開発公社</t>
    <rPh sb="0" eb="3">
      <t>シズオカシ</t>
    </rPh>
    <rPh sb="3" eb="5">
      <t>トチ</t>
    </rPh>
    <rPh sb="5" eb="7">
      <t>カイハツ</t>
    </rPh>
    <rPh sb="7" eb="9">
      <t>コウシャ</t>
    </rPh>
    <phoneticPr fontId="2"/>
  </si>
  <si>
    <t>静岡市立静岡病院</t>
    <rPh sb="0" eb="2">
      <t>シズオカ</t>
    </rPh>
    <rPh sb="2" eb="4">
      <t>シリツ</t>
    </rPh>
    <rPh sb="4" eb="6">
      <t>シズオカ</t>
    </rPh>
    <rPh sb="6" eb="8">
      <t>ビョウイン</t>
    </rPh>
    <phoneticPr fontId="2"/>
  </si>
  <si>
    <t>静岡市まちづくり公社</t>
    <rPh sb="0" eb="3">
      <t>シズオカシ</t>
    </rPh>
    <rPh sb="8" eb="10">
      <t>コウシャ</t>
    </rPh>
    <phoneticPr fontId="2"/>
  </si>
  <si>
    <t>静岡市文化振興財団</t>
    <rPh sb="0" eb="3">
      <t>シズオカシ</t>
    </rPh>
    <rPh sb="3" eb="5">
      <t>ブンカ</t>
    </rPh>
    <rPh sb="5" eb="7">
      <t>シンコウ</t>
    </rPh>
    <rPh sb="7" eb="9">
      <t>ザイダン</t>
    </rPh>
    <phoneticPr fontId="2"/>
  </si>
  <si>
    <t>静岡市体育協会</t>
    <rPh sb="0" eb="3">
      <t>シズオカシ</t>
    </rPh>
    <rPh sb="3" eb="5">
      <t>タイイク</t>
    </rPh>
    <rPh sb="5" eb="7">
      <t>キョウカイ</t>
    </rPh>
    <phoneticPr fontId="2"/>
  </si>
  <si>
    <t>静岡市環境公社</t>
    <rPh sb="0" eb="3">
      <t>シズオカシ</t>
    </rPh>
    <rPh sb="3" eb="5">
      <t>カンキョウ</t>
    </rPh>
    <rPh sb="5" eb="7">
      <t>コウシャ</t>
    </rPh>
    <phoneticPr fontId="2"/>
  </si>
  <si>
    <t>するが企画観光局</t>
    <rPh sb="3" eb="5">
      <t>キカク</t>
    </rPh>
    <rPh sb="5" eb="8">
      <t>カンコウキョク</t>
    </rPh>
    <phoneticPr fontId="2"/>
  </si>
  <si>
    <t>静岡市勤労者福祉サービスコーナー</t>
    <rPh sb="0" eb="3">
      <t>シズオカシ</t>
    </rPh>
    <rPh sb="3" eb="6">
      <t>キンロウシャ</t>
    </rPh>
    <rPh sb="6" eb="8">
      <t>フクシ</t>
    </rPh>
    <phoneticPr fontId="2"/>
  </si>
  <si>
    <t>静岡産業振興協会</t>
    <rPh sb="0" eb="2">
      <t>シズオカ</t>
    </rPh>
    <rPh sb="2" eb="4">
      <t>サンギョウ</t>
    </rPh>
    <rPh sb="4" eb="6">
      <t>シンコウ</t>
    </rPh>
    <rPh sb="6" eb="8">
      <t>キョウカイ</t>
    </rPh>
    <phoneticPr fontId="2"/>
  </si>
  <si>
    <t>駿府楽市</t>
    <rPh sb="0" eb="2">
      <t>スンプ</t>
    </rPh>
    <rPh sb="2" eb="4">
      <t>ラクイチ</t>
    </rPh>
    <phoneticPr fontId="2"/>
  </si>
  <si>
    <t>静岡市動物園協会</t>
    <rPh sb="0" eb="3">
      <t>シズオカシ</t>
    </rPh>
    <rPh sb="3" eb="6">
      <t>ドウブツエン</t>
    </rPh>
    <rPh sb="6" eb="8">
      <t>キョウカイ</t>
    </rPh>
    <phoneticPr fontId="2"/>
  </si>
  <si>
    <t>駐車場事業会計（静岡駅北口地下駐車場勘定）</t>
    <phoneticPr fontId="5"/>
  </si>
  <si>
    <t>(職員退職手当基金(H30年度末現在))</t>
    <phoneticPr fontId="2"/>
  </si>
  <si>
    <t>(健康福祉基金(H30年度末現在))</t>
    <phoneticPr fontId="2"/>
  </si>
  <si>
    <t>(一般廃棄物処理施設整備基金(H30年度末現在))</t>
    <phoneticPr fontId="2"/>
  </si>
  <si>
    <t>(電気事業経営記念基金(H30年度末現在))</t>
    <phoneticPr fontId="2"/>
  </si>
  <si>
    <t>(地域振興基金(H30年度末現在))</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</si>
  <si>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</si>
  <si>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</si>
  <si>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</si>
  <si>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残高が増加しているものの、緊急防災・減災事業債等の交付税措置の高い起債を活用することにより、実質的な地方債残高の圧縮に取り組んでいることや、企業債償還に要する一般会計からの繰出金が減少したことになどにより、近年横ばいで推移している。平成30年度は小中学校教職員の新陳代謝に伴い退職手当見込み額が減少したことなどから減少している。
　一方で、有形固定資産減価償却率は、類似団体より高くなっており、主な要因としては、昭和51年に建設された中央卸売市場等の施設の減価償却が進んでいることなどが挙げられる。</t>
    <rPh sb="235" eb="236">
      <t>ナド</t>
    </rPh>
    <rPh sb="237" eb="239">
      <t>シセツ</t>
    </rPh>
    <rPh sb="240" eb="242">
      <t>ゲンカ</t>
    </rPh>
    <rPh sb="242" eb="244">
      <t>ショウキャク</t>
    </rPh>
    <rPh sb="245" eb="246">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</si>
  <si>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</si>
  <si>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</si>
  <si>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</si>
  <si>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</si>
  <si>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</si>
  <si>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</si>
  <si>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残高が増加しているものの、緊急防災・減災事業債等の交付税措置の高い起債を活用することにより、実質的な地方債残高の圧縮に取り組んでいることや、企業債償還に要する一般会計からの繰出金が減少したことになどにより、近年横ばいで推移している。平成30年度は小中学校教職員の新陳代謝に伴い退職手当見込み額が減少したことなどから減少している。
　実質公債費比率は、借入期間延長に伴う元利償還金の減などにより減少傾向で推移しており、平成30年度は分子となる元利償還金の減少や、地方消費税交付金や地方交付税の増加に伴い、分母となる財政規模が増となったことなどにより減少している。</t>
    <rPh sb="128" eb="130">
      <t>ヘイセイ</t>
    </rPh>
    <rPh sb="220" eb="222">
      <t>ヘイセイ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</si>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</sst>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E67F-426C-9129-7AF4C9DCF2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60455</c:v>
                </c:pt>
                <c:pt idx="1">
                  <c:v>59056</c:v>
                </c:pt>
                <c:pt idx="2">
                  <c:v>61172</c:v>
                </c:pt>
                <c:pt idx="3">
                  <c:v>61373</c:v>
                </c:pt>
                <c:pt idx="4">
                  <c:v>53201</c:v>
                </c:pt>
              </c:numCache>
            </c:numRef>
          </c:val>
          <c:smooth val="0"/>
          <c:extLst>
            <c:ext xmlns:c16="http://schemas.microsoft.com/office/drawing/2014/chart" uri="{C3380CC4-5D6E-409C-BE32-E72D297353CC}">
              <c16:uniqueId val="{00000001-E67F-426C-9129-7AF4C9DCF2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66000"/>
          <c:min val="46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2.41</c:v>
                </c:pt>
                <c:pt idx="1">
                  <c:v>2.5499999999999998</c:v>
                </c:pt>
                <c:pt idx="2">
                  <c:v>2.08</c:v>
                </c:pt>
                <c:pt idx="3">
                  <c:v>2.4500000000000002</c:v>
                </c:pt>
                <c:pt idx="4">
                  <c:v>2.84</c:v>
                </c:pt>
              </c:numCache>
            </c:numRef>
          </c:val>
          <c:extLst>
            <c:ext xmlns:c16="http://schemas.microsoft.com/office/drawing/2014/chart" uri="{C3380CC4-5D6E-409C-BE32-E72D297353CC}">
              <c16:uniqueId val="{00000000-0D7F-4D36-B601-A78D3E50D8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5.24</c:v>
                </c:pt>
                <c:pt idx="1">
                  <c:v>5.2</c:v>
                </c:pt>
                <c:pt idx="2">
                  <c:v>5.25</c:v>
                </c:pt>
                <c:pt idx="3">
                  <c:v>4.6100000000000003</c:v>
                </c:pt>
                <c:pt idx="4">
                  <c:v>4.55</c:v>
                </c:pt>
              </c:numCache>
            </c:numRef>
          </c:val>
          <c:extLst>
            <c:ext xmlns:c16="http://schemas.microsoft.com/office/drawing/2014/chart" uri="{C3380CC4-5D6E-409C-BE32-E72D297353CC}">
              <c16:uniqueId val="{00000001-0D7F-4D36-B601-A78D3E50D8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-0.78</c:v>
                </c:pt>
                <c:pt idx="1">
                  <c:v>0.14000000000000001</c:v>
                </c:pt>
                <c:pt idx="2">
                  <c:v>-0.49</c:v>
                </c:pt>
                <c:pt idx="3">
                  <c:v>0.63</c:v>
                </c:pt>
                <c:pt idx="4">
                  <c:v>0.4</c:v>
                </c:pt>
              </c:numCache>
            </c:numRef>
          </c:val>
          <c:smooth val="0"/>
          <c:extLst>
            <c:ext xmlns:c16="http://schemas.microsoft.com/office/drawing/2014/chart" uri="{C3380CC4-5D6E-409C-BE32-E72D297353CC}">
              <c16:uniqueId val="{00000002-0D7F-4D36-B601-A78D3E50D8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0.04</c:v>
                </c:pt>
                <c:pt idx="4">
                  <c:v>#N/A</c:v>
                </c:pt>
                <c:pt idx="5">
                  <c:v>0.04</c:v>
                </c:pt>
                <c:pt idx="6">
                  <c:v>#N/A</c:v>
                </c:pt>
                <c:pt idx="7">
                  <c:v>0.04</c:v>
                </c:pt>
                <c:pt idx="8">
                  <c:v>#N/A</c:v>
                </c:pt>
                <c:pt idx="9">
                  <c:v>0.03</c:v>
                </c:pt>
              </c:numCache>
            </c:numRef>
          </c:val>
          <c:extLst>
            <c:ext xmlns:c16="http://schemas.microsoft.com/office/drawing/2014/chart" uri="{C3380CC4-5D6E-409C-BE32-E72D297353CC}">
              <c16:uniqueId val="{00000000-E9A7-47BF-AFE5-A4AF987E94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A7-47BF-AFE5-A4AF987E9421}"/>
            </c:ext>
          </c:extLst>
        </c:ser>
        <c:ser>
          <c:idx val="2"/>
          <c:order val="2"/>
          <c:tx>
            <c:strRef>
              <c:f>データシート!$A$29</c:f>
              <c:strCache>
                <c:ptCount val="1"/>
                <c:pt idx="0">
                  <c:v>競輪事業会計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0.22</c:v>
                </c:pt>
                <c:pt idx="2">
                  <c:v>#N/A</c:v>
                </c:pt>
                <c:pt idx="3">
                  <c:v>0.27</c:v>
                </c:pt>
                <c:pt idx="4">
                  <c:v>#N/A</c:v>
                </c:pt>
                <c:pt idx="5">
                  <c:v>0.28000000000000003</c:v>
                </c:pt>
                <c:pt idx="6">
                  <c:v>#N/A</c:v>
                </c:pt>
                <c:pt idx="7">
                  <c:v>0.17</c:v>
                </c:pt>
                <c:pt idx="8">
                  <c:v>#N/A</c:v>
                </c:pt>
                <c:pt idx="9">
                  <c:v>0.16</c:v>
                </c:pt>
              </c:numCache>
            </c:numRef>
          </c:val>
          <c:extLst>
            <c:ext xmlns:c16="http://schemas.microsoft.com/office/drawing/2014/chart" uri="{C3380CC4-5D6E-409C-BE32-E72D297353CC}">
              <c16:uniqueId val="{00000002-E9A7-47BF-AFE5-A4AF987E9421}"/>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0.16</c:v>
                </c:pt>
                <c:pt idx="2">
                  <c:v>#N/A</c:v>
                </c:pt>
                <c:pt idx="3">
                  <c:v>0.16</c:v>
                </c:pt>
                <c:pt idx="4">
                  <c:v>#N/A</c:v>
                </c:pt>
                <c:pt idx="5">
                  <c:v>0.17</c:v>
                </c:pt>
                <c:pt idx="6">
                  <c:v>#N/A</c:v>
                </c:pt>
                <c:pt idx="7">
                  <c:v>0.15</c:v>
                </c:pt>
                <c:pt idx="8">
                  <c:v>#N/A</c:v>
                </c:pt>
                <c:pt idx="9">
                  <c:v>0.16</c:v>
                </c:pt>
              </c:numCache>
            </c:numRef>
          </c:val>
          <c:extLst>
            <c:ext xmlns:c16="http://schemas.microsoft.com/office/drawing/2014/chart" uri="{C3380CC4-5D6E-409C-BE32-E72D297353CC}">
              <c16:uniqueId val="{00000003-E9A7-47BF-AFE5-A4AF987E9421}"/>
            </c:ext>
          </c:extLst>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0.44</c:v>
                </c:pt>
                <c:pt idx="2">
                  <c:v>#N/A</c:v>
                </c:pt>
                <c:pt idx="3">
                  <c:v>0.4</c:v>
                </c:pt>
                <c:pt idx="4">
                  <c:v>#N/A</c:v>
                </c:pt>
                <c:pt idx="5">
                  <c:v>1.03</c:v>
                </c:pt>
                <c:pt idx="6">
                  <c:v>#N/A</c:v>
                </c:pt>
                <c:pt idx="7">
                  <c:v>0.69</c:v>
                </c:pt>
                <c:pt idx="8">
                  <c:v>#N/A</c:v>
                </c:pt>
                <c:pt idx="9">
                  <c:v>0.39</c:v>
                </c:pt>
              </c:numCache>
            </c:numRef>
          </c:val>
          <c:extLst>
            <c:ext xmlns:c16="http://schemas.microsoft.com/office/drawing/2014/chart" uri="{C3380CC4-5D6E-409C-BE32-E72D297353CC}">
              <c16:uniqueId val="{00000004-E9A7-47BF-AFE5-A4AF987E9421}"/>
            </c:ext>
          </c:extLst>
        </c:ser>
        <c:ser>
          <c:idx val="5"/>
          <c:order val="5"/>
          <c:tx>
            <c:strRef>
              <c:f>データシート!$A$32</c:f>
              <c:strCache>
                <c:ptCount val="1"/>
                <c:pt idx="0">
                  <c:v>国民健康保険事業会計（事業勘定）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2.44</c:v>
                </c:pt>
                <c:pt idx="2">
                  <c:v>#N/A</c:v>
                </c:pt>
                <c:pt idx="3">
                  <c:v>2.2200000000000002</c:v>
                </c:pt>
                <c:pt idx="4">
                  <c:v>#N/A</c:v>
                </c:pt>
                <c:pt idx="5">
                  <c:v>1.69</c:v>
                </c:pt>
                <c:pt idx="6">
                  <c:v>#N/A</c:v>
                </c:pt>
                <c:pt idx="7">
                  <c:v>1.26</c:v>
                </c:pt>
                <c:pt idx="8">
                  <c:v>#N/A</c:v>
                </c:pt>
                <c:pt idx="9">
                  <c:v>0.59</c:v>
                </c:pt>
              </c:numCache>
            </c:numRef>
          </c:val>
          <c:extLst>
            <c:ext xmlns:c16="http://schemas.microsoft.com/office/drawing/2014/chart" uri="{C3380CC4-5D6E-409C-BE32-E72D297353CC}">
              <c16:uniqueId val="{00000005-E9A7-47BF-AFE5-A4AF987E9421}"/>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4.18</c:v>
                </c:pt>
                <c:pt idx="2">
                  <c:v>#N/A</c:v>
                </c:pt>
                <c:pt idx="3">
                  <c:v>4.2300000000000004</c:v>
                </c:pt>
                <c:pt idx="4">
                  <c:v>#N/A</c:v>
                </c:pt>
                <c:pt idx="5">
                  <c:v>1.24</c:v>
                </c:pt>
                <c:pt idx="6">
                  <c:v>#N/A</c:v>
                </c:pt>
                <c:pt idx="7">
                  <c:v>0.8</c:v>
                </c:pt>
                <c:pt idx="8">
                  <c:v>#N/A</c:v>
                </c:pt>
                <c:pt idx="9">
                  <c:v>0.76</c:v>
                </c:pt>
              </c:numCache>
            </c:numRef>
          </c:val>
          <c:extLst>
            <c:ext xmlns:c16="http://schemas.microsoft.com/office/drawing/2014/chart" uri="{C3380CC4-5D6E-409C-BE32-E72D297353CC}">
              <c16:uniqueId val="{00000006-E9A7-47BF-AFE5-A4AF987E942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2.41</c:v>
                </c:pt>
                <c:pt idx="2">
                  <c:v>#N/A</c:v>
                </c:pt>
                <c:pt idx="3">
                  <c:v>2.54</c:v>
                </c:pt>
                <c:pt idx="4">
                  <c:v>#N/A</c:v>
                </c:pt>
                <c:pt idx="5">
                  <c:v>2.0699999999999998</c:v>
                </c:pt>
                <c:pt idx="6">
                  <c:v>#N/A</c:v>
                </c:pt>
                <c:pt idx="7">
                  <c:v>2.44</c:v>
                </c:pt>
                <c:pt idx="8">
                  <c:v>#N/A</c:v>
                </c:pt>
                <c:pt idx="9">
                  <c:v>2.82</c:v>
                </c:pt>
              </c:numCache>
            </c:numRef>
          </c:val>
          <c:extLst>
            <c:ext xmlns:c16="http://schemas.microsoft.com/office/drawing/2014/chart" uri="{C3380CC4-5D6E-409C-BE32-E72D297353CC}">
              <c16:uniqueId val="{00000007-E9A7-47BF-AFE5-A4AF987E942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7.9</c:v>
                </c:pt>
                <c:pt idx="2">
                  <c:v>#N/A</c:v>
                </c:pt>
                <c:pt idx="3">
                  <c:v>5.86</c:v>
                </c:pt>
                <c:pt idx="4">
                  <c:v>#N/A</c:v>
                </c:pt>
                <c:pt idx="5">
                  <c:v>6.2</c:v>
                </c:pt>
                <c:pt idx="6">
                  <c:v>#N/A</c:v>
                </c:pt>
                <c:pt idx="7">
                  <c:v>5.76</c:v>
                </c:pt>
                <c:pt idx="8">
                  <c:v>#N/A</c:v>
                </c:pt>
                <c:pt idx="9">
                  <c:v>5.5</c:v>
                </c:pt>
              </c:numCache>
            </c:numRef>
          </c:val>
          <c:extLst>
            <c:ext xmlns:c16="http://schemas.microsoft.com/office/drawing/2014/chart" uri="{C3380CC4-5D6E-409C-BE32-E72D297353CC}">
              <c16:uniqueId val="{00000008-E9A7-47BF-AFE5-A4AF987E9421}"/>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4.58</c:v>
                </c:pt>
                <c:pt idx="2">
                  <c:v>#N/A</c:v>
                </c:pt>
                <c:pt idx="3">
                  <c:v>5.81</c:v>
                </c:pt>
                <c:pt idx="4">
                  <c:v>#N/A</c:v>
                </c:pt>
                <c:pt idx="5">
                  <c:v>6.4</c:v>
                </c:pt>
                <c:pt idx="6">
                  <c:v>#N/A</c:v>
                </c:pt>
                <c:pt idx="7">
                  <c:v>6.02</c:v>
                </c:pt>
                <c:pt idx="8">
                  <c:v>#N/A</c:v>
                </c:pt>
                <c:pt idx="9">
                  <c:v>6.39</c:v>
                </c:pt>
              </c:numCache>
            </c:numRef>
          </c:val>
          <c:extLst>
            <c:ext xmlns:c16="http://schemas.microsoft.com/office/drawing/2014/chart" uri="{C3380CC4-5D6E-409C-BE32-E72D297353CC}">
              <c16:uniqueId val="{00000009-E9A7-47BF-AFE5-A4AF987E942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35688</c:v>
                </c:pt>
                <c:pt idx="5">
                  <c:v>35176</c:v>
                </c:pt>
                <c:pt idx="8">
                  <c:v>36145</c:v>
                </c:pt>
                <c:pt idx="11">
                  <c:v>35629</c:v>
                </c:pt>
                <c:pt idx="14">
                  <c:v>35019</c:v>
                </c:pt>
              </c:numCache>
            </c:numRef>
          </c:val>
          <c:extLst>
            <c:ext xmlns:c16="http://schemas.microsoft.com/office/drawing/2014/chart" uri="{C3380CC4-5D6E-409C-BE32-E72D297353CC}">
              <c16:uniqueId val="{00000000-7D32-43F9-866E-D6C1AFFF58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32-43F9-866E-D6C1AFFF58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732</c:v>
                </c:pt>
                <c:pt idx="3">
                  <c:v>1477</c:v>
                </c:pt>
                <c:pt idx="6">
                  <c:v>1104</c:v>
                </c:pt>
                <c:pt idx="9">
                  <c:v>1175</c:v>
                </c:pt>
                <c:pt idx="12">
                  <c:v>1376</c:v>
                </c:pt>
              </c:numCache>
            </c:numRef>
          </c:val>
          <c:extLst>
            <c:ext xmlns:c16="http://schemas.microsoft.com/office/drawing/2014/chart" uri="{C3380CC4-5D6E-409C-BE32-E72D297353CC}">
              <c16:uniqueId val="{00000002-7D32-43F9-866E-D6C1AFFF58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139</c:v>
                </c:pt>
                <c:pt idx="3">
                  <c:v>114</c:v>
                </c:pt>
                <c:pt idx="6">
                  <c:v>114</c:v>
                </c:pt>
                <c:pt idx="9">
                  <c:v>112</c:v>
                </c:pt>
                <c:pt idx="12">
                  <c:v>143</c:v>
                </c:pt>
              </c:numCache>
            </c:numRef>
          </c:val>
          <c:extLst>
            <c:ext xmlns:c16="http://schemas.microsoft.com/office/drawing/2014/chart" uri="{C3380CC4-5D6E-409C-BE32-E72D297353CC}">
              <c16:uniqueId val="{00000003-7D32-43F9-866E-D6C1AFFF58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8314</c:v>
                </c:pt>
                <c:pt idx="3">
                  <c:v>7477</c:v>
                </c:pt>
                <c:pt idx="6">
                  <c:v>6579</c:v>
                </c:pt>
                <c:pt idx="9">
                  <c:v>6940</c:v>
                </c:pt>
                <c:pt idx="12">
                  <c:v>6509</c:v>
                </c:pt>
              </c:numCache>
            </c:numRef>
          </c:val>
          <c:extLst>
            <c:ext xmlns:c16="http://schemas.microsoft.com/office/drawing/2014/chart" uri="{C3380CC4-5D6E-409C-BE32-E72D297353CC}">
              <c16:uniqueId val="{00000004-7D32-43F9-866E-D6C1AFFF58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5167</c:v>
                </c:pt>
                <c:pt idx="3">
                  <c:v>5833</c:v>
                </c:pt>
                <c:pt idx="6">
                  <c:v>6590</c:v>
                </c:pt>
                <c:pt idx="9">
                  <c:v>7235</c:v>
                </c:pt>
                <c:pt idx="12">
                  <c:v>8035</c:v>
                </c:pt>
              </c:numCache>
            </c:numRef>
          </c:val>
          <c:extLst>
            <c:ext xmlns:c16="http://schemas.microsoft.com/office/drawing/2014/chart" uri="{C3380CC4-5D6E-409C-BE32-E72D297353CC}">
              <c16:uniqueId val="{00000005-7D32-43F9-866E-D6C1AFFF58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39</c:v>
                </c:pt>
              </c:numCache>
            </c:numRef>
          </c:val>
          <c:extLst>
            <c:ext xmlns:c16="http://schemas.microsoft.com/office/drawing/2014/chart" uri="{C3380CC4-5D6E-409C-BE32-E72D297353CC}">
              <c16:uniqueId val="{00000006-7D32-43F9-866E-D6C1AFFF58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32665</c:v>
                </c:pt>
                <c:pt idx="3">
                  <c:v>31821</c:v>
                </c:pt>
                <c:pt idx="6">
                  <c:v>32082</c:v>
                </c:pt>
                <c:pt idx="9">
                  <c:v>30648</c:v>
                </c:pt>
                <c:pt idx="12">
                  <c:v>29609</c:v>
                </c:pt>
              </c:numCache>
            </c:numRef>
          </c:val>
          <c:extLst>
            <c:ext xmlns:c16="http://schemas.microsoft.com/office/drawing/2014/chart" uri="{C3380CC4-5D6E-409C-BE32-E72D297353CC}">
              <c16:uniqueId val="{00000007-7D32-43F9-866E-D6C1AFFF58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11329</c:v>
                </c:pt>
                <c:pt idx="2">
                  <c:v>#N/A</c:v>
                </c:pt>
                <c:pt idx="3">
                  <c:v>#N/A</c:v>
                </c:pt>
                <c:pt idx="4">
                  <c:v>11546</c:v>
                </c:pt>
                <c:pt idx="5">
                  <c:v>#N/A</c:v>
                </c:pt>
                <c:pt idx="6">
                  <c:v>#N/A</c:v>
                </c:pt>
                <c:pt idx="7">
                  <c:v>10324</c:v>
                </c:pt>
                <c:pt idx="8">
                  <c:v>#N/A</c:v>
                </c:pt>
                <c:pt idx="9">
                  <c:v>#N/A</c:v>
                </c:pt>
                <c:pt idx="10">
                  <c:v>10481</c:v>
                </c:pt>
                <c:pt idx="11">
                  <c:v>#N/A</c:v>
                </c:pt>
                <c:pt idx="12">
                  <c:v>#N/A</c:v>
                </c:pt>
                <c:pt idx="13">
                  <c:v>10692</c:v>
                </c:pt>
                <c:pt idx="14">
                  <c:v>#N/A</c:v>
                </c:pt>
              </c:numCache>
            </c:numRef>
          </c:val>
          <c:smooth val="0"/>
          <c:extLst>
            <c:ext xmlns:c16="http://schemas.microsoft.com/office/drawing/2014/chart" uri="{C3380CC4-5D6E-409C-BE32-E72D297353CC}">
              <c16:uniqueId val="{00000008-7D32-43F9-866E-D6C1AFFF58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343410</c:v>
                </c:pt>
                <c:pt idx="5">
                  <c:v>353811</c:v>
                </c:pt>
                <c:pt idx="8">
                  <c:v>357869</c:v>
                </c:pt>
                <c:pt idx="11">
                  <c:v>364161</c:v>
                </c:pt>
                <c:pt idx="14">
                  <c:v>373689</c:v>
                </c:pt>
              </c:numCache>
            </c:numRef>
          </c:val>
          <c:extLst>
            <c:ext xmlns:c16="http://schemas.microsoft.com/office/drawing/2014/chart" uri="{C3380CC4-5D6E-409C-BE32-E72D297353CC}">
              <c16:uniqueId val="{00000000-CE06-401F-B4F5-9C82A22C94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87384</c:v>
                </c:pt>
                <c:pt idx="5">
                  <c:v>85772</c:v>
                </c:pt>
                <c:pt idx="8">
                  <c:v>98566</c:v>
                </c:pt>
                <c:pt idx="11">
                  <c:v>93404</c:v>
                </c:pt>
                <c:pt idx="14">
                  <c:v>88670</c:v>
                </c:pt>
              </c:numCache>
            </c:numRef>
          </c:val>
          <c:extLst>
            <c:ext xmlns:c16="http://schemas.microsoft.com/office/drawing/2014/chart" uri="{C3380CC4-5D6E-409C-BE32-E72D297353CC}">
              <c16:uniqueId val="{00000001-CE06-401F-B4F5-9C82A22C94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58151</c:v>
                </c:pt>
                <c:pt idx="5">
                  <c:v>60772</c:v>
                </c:pt>
                <c:pt idx="8">
                  <c:v>63769</c:v>
                </c:pt>
                <c:pt idx="11">
                  <c:v>64747</c:v>
                </c:pt>
                <c:pt idx="14">
                  <c:v>66579</c:v>
                </c:pt>
              </c:numCache>
            </c:numRef>
          </c:val>
          <c:extLst>
            <c:ext xmlns:c16="http://schemas.microsoft.com/office/drawing/2014/chart" uri="{C3380CC4-5D6E-409C-BE32-E72D297353CC}">
              <c16:uniqueId val="{00000002-CE06-401F-B4F5-9C82A22C94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06-401F-B4F5-9C82A22C94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06-401F-B4F5-9C82A22C94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2150</c:v>
                </c:pt>
                <c:pt idx="3">
                  <c:v>2013</c:v>
                </c:pt>
                <c:pt idx="6">
                  <c:v>2089</c:v>
                </c:pt>
                <c:pt idx="9">
                  <c:v>2158</c:v>
                </c:pt>
                <c:pt idx="12">
                  <c:v>1922</c:v>
                </c:pt>
              </c:numCache>
            </c:numRef>
          </c:val>
          <c:extLst>
            <c:ext xmlns:c16="http://schemas.microsoft.com/office/drawing/2014/chart" uri="{C3380CC4-5D6E-409C-BE32-E72D297353CC}">
              <c16:uniqueId val="{00000005-CE06-401F-B4F5-9C82A22C94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42083</c:v>
                </c:pt>
                <c:pt idx="3">
                  <c:v>41463</c:v>
                </c:pt>
                <c:pt idx="6">
                  <c:v>40389</c:v>
                </c:pt>
                <c:pt idx="9">
                  <c:v>69984</c:v>
                </c:pt>
                <c:pt idx="12">
                  <c:v>62331</c:v>
                </c:pt>
              </c:numCache>
            </c:numRef>
          </c:val>
          <c:extLst>
            <c:ext xmlns:c16="http://schemas.microsoft.com/office/drawing/2014/chart" uri="{C3380CC4-5D6E-409C-BE32-E72D297353CC}">
              <c16:uniqueId val="{00000006-CE06-401F-B4F5-9C82A22C94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1172</c:v>
                </c:pt>
                <c:pt idx="3">
                  <c:v>1061</c:v>
                </c:pt>
                <c:pt idx="6">
                  <c:v>959</c:v>
                </c:pt>
                <c:pt idx="9">
                  <c:v>700</c:v>
                </c:pt>
                <c:pt idx="12">
                  <c:v>669</c:v>
                </c:pt>
              </c:numCache>
            </c:numRef>
          </c:val>
          <c:extLst>
            <c:ext xmlns:c16="http://schemas.microsoft.com/office/drawing/2014/chart" uri="{C3380CC4-5D6E-409C-BE32-E72D297353CC}">
              <c16:uniqueId val="{00000007-CE06-401F-B4F5-9C82A22C94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92818</c:v>
                </c:pt>
                <c:pt idx="3">
                  <c:v>87965</c:v>
                </c:pt>
                <c:pt idx="6">
                  <c:v>76908</c:v>
                </c:pt>
                <c:pt idx="9">
                  <c:v>70206</c:v>
                </c:pt>
                <c:pt idx="12">
                  <c:v>67787</c:v>
                </c:pt>
              </c:numCache>
            </c:numRef>
          </c:val>
          <c:extLst>
            <c:ext xmlns:c16="http://schemas.microsoft.com/office/drawing/2014/chart" uri="{C3380CC4-5D6E-409C-BE32-E72D297353CC}">
              <c16:uniqueId val="{00000008-CE06-401F-B4F5-9C82A22C94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5890</c:v>
                </c:pt>
                <c:pt idx="3">
                  <c:v>5549</c:v>
                </c:pt>
                <c:pt idx="6">
                  <c:v>6583</c:v>
                </c:pt>
                <c:pt idx="9">
                  <c:v>5733</c:v>
                </c:pt>
                <c:pt idx="12">
                  <c:v>5790</c:v>
                </c:pt>
              </c:numCache>
            </c:numRef>
          </c:val>
          <c:extLst>
            <c:ext xmlns:c16="http://schemas.microsoft.com/office/drawing/2014/chart" uri="{C3380CC4-5D6E-409C-BE32-E72D297353CC}">
              <c16:uniqueId val="{00000009-CE06-401F-B4F5-9C82A22C94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441893</c:v>
                </c:pt>
                <c:pt idx="3">
                  <c:v>446030</c:v>
                </c:pt>
                <c:pt idx="6">
                  <c:v>457962</c:v>
                </c:pt>
                <c:pt idx="9">
                  <c:v>465977</c:v>
                </c:pt>
                <c:pt idx="12">
                  <c:v>470595</c:v>
                </c:pt>
              </c:numCache>
            </c:numRef>
          </c:val>
          <c:extLst>
            <c:ext xmlns:c16="http://schemas.microsoft.com/office/drawing/2014/chart" uri="{C3380CC4-5D6E-409C-BE32-E72D297353CC}">
              <c16:uniqueId val="{0000000A-CE06-401F-B4F5-9C82A22C94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97060</c:v>
                </c:pt>
                <c:pt idx="2">
                  <c:v>#N/A</c:v>
                </c:pt>
                <c:pt idx="3">
                  <c:v>#N/A</c:v>
                </c:pt>
                <c:pt idx="4">
                  <c:v>83726</c:v>
                </c:pt>
                <c:pt idx="5">
                  <c:v>#N/A</c:v>
                </c:pt>
                <c:pt idx="6">
                  <c:v>#N/A</c:v>
                </c:pt>
                <c:pt idx="7">
                  <c:v>64687</c:v>
                </c:pt>
                <c:pt idx="8">
                  <c:v>#N/A</c:v>
                </c:pt>
                <c:pt idx="9">
                  <c:v>#N/A</c:v>
                </c:pt>
                <c:pt idx="10">
                  <c:v>92446</c:v>
                </c:pt>
                <c:pt idx="11">
                  <c:v>#N/A</c:v>
                </c:pt>
                <c:pt idx="12">
                  <c:v>#N/A</c:v>
                </c:pt>
                <c:pt idx="13">
                  <c:v>80157</c:v>
                </c:pt>
                <c:pt idx="14">
                  <c:v>#N/A</c:v>
                </c:pt>
              </c:numCache>
            </c:numRef>
          </c:val>
          <c:smooth val="0"/>
          <c:extLst>
            <c:ext xmlns:c16="http://schemas.microsoft.com/office/drawing/2014/chart" uri="{C3380CC4-5D6E-409C-BE32-E72D297353CC}">
              <c16:uniqueId val="{0000000B-CE06-401F-B4F5-9C82A22C94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8592</c:v>
                </c:pt>
                <c:pt idx="1">
                  <c:v>8592</c:v>
                </c:pt>
                <c:pt idx="2">
                  <c:v>8564</c:v>
                </c:pt>
              </c:numCache>
            </c:numRef>
          </c:val>
          <c:extLst>
            <c:ext xmlns:c16="http://schemas.microsoft.com/office/drawing/2014/chart" uri="{C3380CC4-5D6E-409C-BE32-E72D297353CC}">
              <c16:uniqueId val="{00000000-DBD3-4099-9F27-49C3DD4AB35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2669</c:v>
                </c:pt>
                <c:pt idx="1">
                  <c:v>2670</c:v>
                </c:pt>
                <c:pt idx="2">
                  <c:v>2670</c:v>
                </c:pt>
              </c:numCache>
            </c:numRef>
          </c:val>
          <c:extLst>
            <c:ext xmlns:c16="http://schemas.microsoft.com/office/drawing/2014/chart" uri="{C3380CC4-5D6E-409C-BE32-E72D297353CC}">
              <c16:uniqueId val="{00000001-DBD3-4099-9F27-49C3DD4AB35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18126</c:v>
                </c:pt>
                <c:pt idx="1">
                  <c:v>17584</c:v>
                </c:pt>
                <c:pt idx="2">
                  <c:v>17206</c:v>
                </c:pt>
              </c:numCache>
            </c:numRef>
          </c:val>
          <c:extLst>
            <c:ext xmlns:c16="http://schemas.microsoft.com/office/drawing/2014/chart" uri="{C3380CC4-5D6E-409C-BE32-E72D297353CC}">
              <c16:uniqueId val="{00000002-DBD3-4099-9F27-49C3DD4AB3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{FEA633C8-FEA7-40BA-8D36-D3283CDB2C84}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F73-4E6E-A303-D76654F19F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{9B804E04-20E4-462A-B79E-9E0A4739FD2B}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73-4E6E-A303-D76654F19F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{B7BE8705-74D0-4F24-AD05-719DC25A3BF6}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73-4E6E-A303-D76654F19F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{966C5868-408E-4D73-9EE2-3ABB7087A119}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73-4E6E-A303-D76654F19F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{89FBEC8B-7B2E-4D0E-B433-8C5D3F899D96}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73-4E6E-A303-D76654F19FE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{1B692FA0-6052-415C-824D-05B5BB1B7031}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F73-4E6E-A303-D76654F19FE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{8876E517-7617-4752-B50F-36F084275929}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F73-4E6E-A303-D76654F19FE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{A5C1874E-5ADB-4CF1-9255-2B681EF7BE1F}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F73-4E6E-A303-D76654F19FE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{EFF3795C-8ABB-4CED-B76B-DB62440113E7}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F73-4E6E-A303-D76654F19F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67.5</c:v>
                </c:pt>
                <c:pt idx="16">
                  <c:v>65.7</c:v>
                </c:pt>
                <c:pt idx="24">
                  <c:v>65.900000000000006</c:v>
                </c:pt>
                <c:pt idx="32">
                  <c:v>66.599999999999994</c:v>
                </c:pt>
              </c:numCache>
            </c:numRef>
          </c:xVal>
          <c:yVal>
            <c:numRef>
              <c:f>公会計指標分析・財政指標組合せ分析表!$BP$51:$DC$51</c:f>
              <c:numCache>
                <c:formatCode>#,##0.0;"▲ "#,##0.0</c:formatCode>
                <c:ptCount val="40"/>
                <c:pt idx="8">
                  <c:v>59.5</c:v>
                </c:pt>
                <c:pt idx="16">
                  <c:v>46.4</c:v>
                </c:pt>
                <c:pt idx="24">
                  <c:v>56.9</c:v>
                </c:pt>
                <c:pt idx="32">
                  <c:v>48.8</c:v>
                </c:pt>
              </c:numCache>
            </c:numRef>
          </c:yVal>
          <c:smooth val="0"/>
          <c:extLst>
            <c:ext xmlns:c16="http://schemas.microsoft.com/office/drawing/2014/chart" uri="{C3380CC4-5D6E-409C-BE32-E72D297353CC}">
              <c16:uniqueId val="{00000009-9F73-4E6E-A303-D76654F19F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{DCD9F995-16C3-4F81-985D-F7799448D42A}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F73-4E6E-A303-D76654F19F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{66FBB147-DE31-4E95-85E9-6DC04AB8B676}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73-4E6E-A303-D76654F19F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{357677F5-91CB-47A0-942E-4E868FD0318E}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73-4E6E-A303-D76654F19F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{6D0CBFBC-6751-4187-B43D-1F537F07F917}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73-4E6E-A303-D76654F19F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{0D3C408D-8796-4DA5-B84C-BA0B8B63BD17}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73-4E6E-A303-D76654F19FE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{1E022140-067A-4549-8928-27CE17F3706C}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F73-4E6E-A303-D76654F19FE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{F961DE95-CA3A-49B4-B55D-88A6A2FEEEDF}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F73-4E6E-A303-D76654F19FE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{D0E62BA8-2326-4266-8B42-4EA056A45FFB}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F73-4E6E-A303-D76654F19FE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{FACFE506-0C58-4A09-8117-AE81F16FA5D3}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F73-4E6E-A303-D76654F19F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59.4</c:v>
                </c:pt>
                <c:pt idx="16">
                  <c:v>61</c:v>
                </c:pt>
                <c:pt idx="24">
                  <c:v>62</c:v>
                </c:pt>
                <c:pt idx="32">
                  <c:v>62.8</c:v>
                </c:pt>
              </c:numCache>
            </c:numRef>
          </c:xVal>
          <c:yVal>
            <c:numRef>
              <c:f>公会計指標分析・財政指標組合せ分析表!$BP$55:$DC$55</c:f>
              <c:numCache>
                <c:formatCode>#,##0.0;"▲ "#,##0.0</c:formatCode>
                <c:ptCount val="40"/>
                <c:pt idx="8">
                  <c:v>124.2</c:v>
                </c:pt>
                <c:pt idx="16">
                  <c:v>115.7</c:v>
                </c:pt>
                <c:pt idx="24">
                  <c:v>106</c:v>
                </c:pt>
                <c:pt idx="32">
                  <c:v>97.6</c:v>
                </c:pt>
              </c:numCache>
            </c:numRef>
          </c:yVal>
          <c:smooth val="0"/>
          <c:extLst>
            <c:ext xmlns:c16="http://schemas.microsoft.com/office/drawing/2014/chart" uri="{C3380CC4-5D6E-409C-BE32-E72D297353CC}">
              <c16:uniqueId val="{00000013-9F73-4E6E-A303-D76654F19FE5}"/>
            </c:ext>
          </c:extLst>
        </c:ser>
        <c:dLbls>
          <c:showLegendKey val="0"/>
          <c:showVal val="1"/>
          <c:showCatName val="0"/>
          <c:showSerName val="0"/>
          <c:showPercent val="0"/>
          <c:showBubbleSize val="0"/>
        </c:dLbls>
        <c:axId val="46179840"/>
        <c:axId val="46181760"/>
      </c:scatterChart>
      <c:valAx>
        <c:axId val="46179840"/>
        <c:scaling>
          <c:orientation val="minMax"/>
          <c:max val="68.199999999999989"/>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8"/>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{33E40F65-2466-4168-B16B-176907B64A36}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949-42A1-B46F-478EB62BCB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{6509AFA5-3D3C-4254-917B-E869DD7C91C9}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49-42A1-B46F-478EB62BCB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{ECF7243A-9CD8-49CB-A097-5C95AB71A407}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49-42A1-B46F-478EB62BCB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{FA804565-DD1A-4381-8C52-AF77035B3FB3}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49-42A1-B46F-478EB62BCB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{9DF31C82-90B5-4C1E-9E63-72ABAEDEF115}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49-42A1-B46F-478EB62BCB3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{5902716C-74FC-40ED-8F37-73A05B19B60E}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949-42A1-B46F-478EB62BCB3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{A584CB6A-E0A1-4281-B738-A30EFADE539A}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949-42A1-B46F-478EB62BCB3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{9A74972F-54BB-452E-87E2-2DA29E1B9F27}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949-42A1-B46F-478EB62BCB3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{45A5DD7E-8A04-4ECB-98D6-78609DB802F3}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949-42A1-B46F-478EB62BCB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8.5</c:v>
                </c:pt>
                <c:pt idx="16">
                  <c:v>7.9</c:v>
                </c:pt>
                <c:pt idx="24">
                  <c:v>7.3</c:v>
                </c:pt>
                <c:pt idx="32">
                  <c:v>6.7</c:v>
                </c:pt>
              </c:numCache>
            </c:numRef>
          </c:xVal>
          <c:yVal>
            <c:numRef>
              <c:f>公会計指標分析・財政指標組合せ分析表!$BP$73:$DC$73</c:f>
              <c:numCache>
                <c:formatCode>#,##0.0;"▲ "#,##0.0</c:formatCode>
                <c:ptCount val="40"/>
                <c:pt idx="0">
                  <c:v>69.900000000000006</c:v>
                </c:pt>
                <c:pt idx="8">
                  <c:v>59.5</c:v>
                </c:pt>
                <c:pt idx="16">
                  <c:v>46.4</c:v>
                </c:pt>
                <c:pt idx="24">
                  <c:v>56.9</c:v>
                </c:pt>
                <c:pt idx="32">
                  <c:v>48.8</c:v>
                </c:pt>
              </c:numCache>
            </c:numRef>
          </c:yVal>
          <c:smooth val="0"/>
          <c:extLst>
            <c:ext xmlns:c16="http://schemas.microsoft.com/office/drawing/2014/chart" uri="{C3380CC4-5D6E-409C-BE32-E72D297353CC}">
              <c16:uniqueId val="{00000009-6949-42A1-B46F-478EB62BCB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{F25438F6-D2C1-439E-90C0-2CC8782EFAFA}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949-42A1-B46F-478EB62BCB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{35D4D6F8-52D3-4171-BE31-E4AA7570A006}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49-42A1-B46F-478EB62BCB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{BA939FF3-10DD-4516-BF48-BF565DD8D4F0}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49-42A1-B46F-478EB62BCB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{74A051F2-7F7C-4617-893B-56A034F7EBC6}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49-42A1-B46F-478EB62BCB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{77546459-E590-4156-A7FF-6BE665FFE7E1}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49-42A1-B46F-478EB62BCB3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{23E4C6D2-E676-4DDA-83E9-BABF0C5249A5}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949-42A1-B46F-478EB62BCB3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{96BEFC84-0E77-4C3F-9ED3-2AF41224A263}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949-42A1-B46F-478EB62BCB3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{CD5AF94C-1406-4656-B913-14B4CF7E4648}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949-42A1-B46F-478EB62BCB3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{DB3287EC-6092-4A7A-92B6-3CA8CEC267C9}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949-42A1-B46F-478EB62BCB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10.9</c:v>
                </c:pt>
                <c:pt idx="16">
                  <c:v>10.3</c:v>
                </c:pt>
                <c:pt idx="24">
                  <c:v>9</c:v>
                </c:pt>
                <c:pt idx="32">
                  <c:v>8</c:v>
                </c:pt>
              </c:numCache>
            </c:numRef>
          </c:xVal>
          <c:yVal>
            <c:numRef>
              <c:f>公会計指標分析・財政指標組合せ分析表!$BP$77:$DC$77</c:f>
              <c:numCache>
                <c:formatCode>#,##0.0;"▲ "#,##0.0</c:formatCode>
                <c:ptCount val="40"/>
                <c:pt idx="0">
                  <c:v>132.4</c:v>
                </c:pt>
                <c:pt idx="8">
                  <c:v>124.2</c:v>
                </c:pt>
                <c:pt idx="16">
                  <c:v>115.7</c:v>
                </c:pt>
                <c:pt idx="24">
                  <c:v>106</c:v>
                </c:pt>
                <c:pt idx="32">
                  <c:v>97.6</c:v>
                </c:pt>
              </c:numCache>
            </c:numRef>
          </c:yVal>
          <c:smooth val="0"/>
          <c:extLst>
            <c:ext xmlns:c16="http://schemas.microsoft.com/office/drawing/2014/chart" uri="{C3380CC4-5D6E-409C-BE32-E72D297353CC}">
              <c16:uniqueId val="{00000013-6949-42A1-B46F-478EB62BCB35}"/>
            </c:ext>
          </c:extLst>
        </c:ser>
        <c:dLbls>
          <c:showLegendKey val="0"/>
          <c:showVal val="1"/>
          <c:showCatName val="0"/>
          <c:showSerName val="0"/>
          <c:showPercent val="0"/>
          <c:showBubbleSize val="0"/>
        </c:dLbls>
        <c:axId val="84219776"/>
        <c:axId val="84234240"/>
      </c:scatterChart>
      <c:valAx>
        <c:axId val="84219776"/>
        <c:scaling>
          <c:orientation val="minMax"/>
          <c:max val="11.6"/>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7"/>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　実質公債費比率の分子は、満期一括償還地方債に係る年度割相当額などが増加</a:t>
          </a:r>
          <a:r>
            <a:rPr lang="ja-JP" altLang="en-US" sz="1100">
              <a:solidFill>
                <a:sysClr val="windowText" lastClr="000000"/>
              </a:solidFill>
              <a:effectLst/>
              <a:latin typeface="+mn-lt"/>
              <a:ea typeface="+mn-ea"/>
              <a:cs typeface="+mn-cs"/>
            </a:rPr>
            <a:t>しているが、</a:t>
          </a:r>
          <a:r>
            <a:rPr lang="en-US" altLang="ja-JP" sz="1100">
              <a:solidFill>
                <a:sysClr val="windowText" lastClr="000000"/>
              </a:solidFill>
              <a:effectLst/>
              <a:latin typeface="+mn-lt"/>
              <a:ea typeface="+mn-ea"/>
              <a:cs typeface="+mn-cs"/>
            </a:rPr>
            <a:t>17</a:t>
          </a:r>
          <a:r>
            <a:rPr lang="ja-JP" altLang="ja-JP" sz="1100">
              <a:solidFill>
                <a:sysClr val="windowText" lastClr="000000"/>
              </a:solidFill>
              <a:effectLst/>
              <a:latin typeface="+mn-lt"/>
              <a:ea typeface="+mn-ea"/>
              <a:cs typeface="+mn-cs"/>
            </a:rPr>
            <a:t>年度以降実施している借入期間の延長の影響により、定時償還方式の公債元金及び公債利子などの元利償還金が減少していることなどから、</a:t>
          </a:r>
          <a:r>
            <a:rPr lang="ja-JP" altLang="en-US" sz="1100">
              <a:solidFill>
                <a:sysClr val="windowText" lastClr="000000"/>
              </a:solidFill>
              <a:effectLst/>
              <a:latin typeface="+mn-lt"/>
              <a:ea typeface="+mn-ea"/>
              <a:cs typeface="+mn-cs"/>
            </a:rPr>
            <a:t>ほぼ横ばいで推移している</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年度</a:t>
          </a:r>
          <a:r>
            <a:rPr lang="ja-JP" altLang="en-US" sz="1100">
              <a:solidFill>
                <a:sysClr val="windowText" lastClr="000000"/>
              </a:solidFill>
              <a:effectLst/>
              <a:latin typeface="+mn-lt"/>
              <a:ea typeface="+mn-ea"/>
              <a:cs typeface="+mn-cs"/>
            </a:rPr>
            <a:t>については</a:t>
          </a:r>
          <a:r>
            <a:rPr lang="ja-JP" altLang="ja-JP" sz="1100">
              <a:solidFill>
                <a:sysClr val="windowText" lastClr="000000"/>
              </a:solidFill>
              <a:effectLst/>
              <a:latin typeface="+mn-lt"/>
              <a:ea typeface="+mn-ea"/>
              <a:cs typeface="+mn-cs"/>
            </a:rPr>
            <a:t>、元利償還金が減少したものの、満期一括償還地方債に係る年度割相当額</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増加し</a:t>
          </a:r>
          <a:r>
            <a:rPr lang="ja-JP" altLang="en-US" sz="1100">
              <a:solidFill>
                <a:sysClr val="windowText" lastClr="000000"/>
              </a:solidFill>
              <a:effectLst/>
              <a:latin typeface="+mn-lt"/>
              <a:ea typeface="+mn-ea"/>
              <a:cs typeface="+mn-cs"/>
            </a:rPr>
            <a:t>が上回った</a:t>
          </a:r>
          <a:r>
            <a:rPr lang="ja-JP" altLang="ja-JP" sz="1100">
              <a:solidFill>
                <a:sysClr val="windowText" lastClr="000000"/>
              </a:solidFill>
              <a:effectLst/>
              <a:latin typeface="+mn-lt"/>
              <a:ea typeface="+mn-ea"/>
              <a:cs typeface="+mn-cs"/>
            </a:rPr>
            <a:t>ことに</a:t>
          </a:r>
          <a:r>
            <a:rPr lang="ja-JP" altLang="en-US" sz="1100">
              <a:solidFill>
                <a:sysClr val="windowText" lastClr="000000"/>
              </a:solidFill>
              <a:effectLst/>
              <a:latin typeface="+mn-lt"/>
              <a:ea typeface="+mn-ea"/>
              <a:cs typeface="+mn-cs"/>
            </a:rPr>
            <a:t>より</a:t>
          </a:r>
          <a:r>
            <a:rPr lang="ja-JP" altLang="ja-JP" sz="1100">
              <a:solidFill>
                <a:sysClr val="windowText" lastClr="000000"/>
              </a:solidFill>
              <a:effectLst/>
              <a:latin typeface="+mn-lt"/>
              <a:ea typeface="+mn-ea"/>
              <a:cs typeface="+mn-cs"/>
            </a:rPr>
            <a:t>、微増となっ</a:t>
          </a:r>
          <a:r>
            <a:rPr lang="ja-JP" altLang="en-US" sz="1100">
              <a:solidFill>
                <a:sysClr val="windowText" lastClr="000000"/>
              </a:solidFill>
              <a:effectLst/>
              <a:latin typeface="+mn-lt"/>
              <a:ea typeface="+mn-ea"/>
              <a:cs typeface="+mn-cs"/>
            </a:rPr>
            <a:t>た</a:t>
          </a:r>
          <a:r>
            <a:rPr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今後、市債残高の累増や、元利償還金の増加が見込まれるため、市債残高の抑制や償還額の平準化を図り、計画的な財政運営に努める。</a:t>
          </a:r>
          <a:endParaRPr lang="en-US" altLang="ja-JP" sz="1100">
            <a:solidFill>
              <a:sysClr val="windowText" lastClr="000000"/>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借入額の</a:t>
          </a:r>
          <a:r>
            <a:rPr kumimoji="1" lang="en-US" altLang="ja-JP" sz="1000">
              <a:latin typeface="ＭＳ ゴシック" pitchFamily="49" charset="-128"/>
              <a:ea typeface="ＭＳ ゴシック" pitchFamily="49" charset="-128"/>
            </a:rPr>
            <a:t>1/30</a:t>
          </a:r>
          <a:r>
            <a:rPr kumimoji="1" lang="ja-JP" altLang="en-US" sz="1000">
              <a:latin typeface="ＭＳ ゴシック" pitchFamily="49" charset="-128"/>
              <a:ea typeface="ＭＳ ゴシック" pitchFamily="49" charset="-128"/>
            </a:rPr>
            <a:t>を毎年度積み立てることとしている。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市場公募債の借入に連動し、積立額は年々増加している。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aseline="0">
              <a:solidFill>
                <a:srgbClr val="FF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地方債残高</a:t>
          </a:r>
          <a:r>
            <a:rPr kumimoji="1" lang="ja-JP" altLang="en-US" sz="1100" baseline="0">
              <a:solidFill>
                <a:sysClr val="windowText" lastClr="000000"/>
              </a:solidFill>
              <a:effectLst/>
              <a:latin typeface="+mn-lt"/>
              <a:ea typeface="+mn-ea"/>
              <a:cs typeface="+mn-cs"/>
            </a:rPr>
            <a:t>は</a:t>
          </a:r>
          <a:r>
            <a:rPr kumimoji="1" lang="ja-JP" altLang="ja-JP" sz="1100" baseline="0">
              <a:solidFill>
                <a:sysClr val="windowText" lastClr="000000"/>
              </a:solidFill>
              <a:effectLst/>
              <a:latin typeface="+mn-lt"/>
              <a:ea typeface="+mn-ea"/>
              <a:cs typeface="+mn-cs"/>
            </a:rPr>
            <a:t>増加しているものの、緊急防災・減災事業債等の交付税措置の高い起債を活用することにより、実質的な地方債残高の圧縮に取り組んでいること</a:t>
          </a:r>
          <a:r>
            <a:rPr kumimoji="1" lang="ja-JP" altLang="en-US" sz="1100" baseline="0">
              <a:solidFill>
                <a:sysClr val="windowText" lastClr="000000"/>
              </a:solidFill>
              <a:effectLst/>
              <a:latin typeface="+mn-lt"/>
              <a:ea typeface="+mn-ea"/>
              <a:cs typeface="+mn-cs"/>
            </a:rPr>
            <a:t>などから、</a:t>
          </a:r>
          <a:r>
            <a:rPr kumimoji="1" lang="ja-JP" altLang="ja-JP" sz="1100" baseline="0">
              <a:solidFill>
                <a:sysClr val="windowText" lastClr="000000"/>
              </a:solidFill>
              <a:effectLst/>
              <a:latin typeface="+mn-lt"/>
              <a:ea typeface="+mn-ea"/>
              <a:cs typeface="+mn-cs"/>
            </a:rPr>
            <a:t>将来負担比率</a:t>
          </a:r>
          <a:r>
            <a:rPr kumimoji="1" lang="ja-JP" altLang="en-US" sz="1100" baseline="0">
              <a:solidFill>
                <a:sysClr val="windowText" lastClr="000000"/>
              </a:solidFill>
              <a:effectLst/>
              <a:latin typeface="+mn-lt"/>
              <a:ea typeface="+mn-ea"/>
              <a:cs typeface="+mn-cs"/>
            </a:rPr>
            <a:t>は</a:t>
          </a:r>
          <a:r>
            <a:rPr kumimoji="1" lang="en-US" altLang="ja-JP" sz="1100" baseline="0">
              <a:solidFill>
                <a:sysClr val="windowText" lastClr="000000"/>
              </a:solidFill>
              <a:effectLst/>
              <a:latin typeface="+mn-lt"/>
              <a:ea typeface="+mn-ea"/>
              <a:cs typeface="+mn-cs"/>
            </a:rPr>
            <a:t>28</a:t>
          </a:r>
          <a:r>
            <a:rPr kumimoji="1" lang="ja-JP" altLang="en-US" sz="1100" baseline="0">
              <a:solidFill>
                <a:sysClr val="windowText" lastClr="000000"/>
              </a:solidFill>
              <a:effectLst/>
              <a:latin typeface="+mn-lt"/>
              <a:ea typeface="+mn-ea"/>
              <a:cs typeface="+mn-cs"/>
            </a:rPr>
            <a:t>年度まで減少傾向であったが、</a:t>
          </a:r>
          <a:r>
            <a:rPr kumimoji="1" lang="en-US" altLang="ja-JP" sz="1100" baseline="0">
              <a:solidFill>
                <a:sysClr val="windowText" lastClr="000000"/>
              </a:solidFill>
              <a:effectLst/>
              <a:latin typeface="+mn-lt"/>
              <a:ea typeface="+mn-ea"/>
              <a:cs typeface="+mn-cs"/>
            </a:rPr>
            <a:t>29</a:t>
          </a:r>
          <a:r>
            <a:rPr kumimoji="1" lang="ja-JP" altLang="en-US" sz="1100" baseline="0">
              <a:solidFill>
                <a:sysClr val="windowText" lastClr="000000"/>
              </a:solidFill>
              <a:effectLst/>
              <a:latin typeface="+mn-lt"/>
              <a:ea typeface="+mn-ea"/>
              <a:cs typeface="+mn-cs"/>
            </a:rPr>
            <a:t>年度においては、県費負担教職員関係事務の権限移譲に伴い、職員数が増加したことで、退職手当負担見込額が大幅に増加し、</a:t>
          </a:r>
          <a:r>
            <a:rPr kumimoji="1" lang="ja-JP" altLang="ja-JP" sz="1100" baseline="0">
              <a:solidFill>
                <a:schemeClr val="dk1"/>
              </a:solidFill>
              <a:effectLst/>
              <a:latin typeface="+mn-lt"/>
              <a:ea typeface="+mn-ea"/>
              <a:cs typeface="+mn-cs"/>
            </a:rPr>
            <a:t>将来負担比率</a:t>
          </a:r>
          <a:r>
            <a:rPr kumimoji="1" lang="ja-JP" altLang="en-US" sz="1100" baseline="0">
              <a:solidFill>
                <a:schemeClr val="dk1"/>
              </a:solidFill>
              <a:effectLst/>
              <a:latin typeface="+mn-lt"/>
              <a:ea typeface="+mn-ea"/>
              <a:cs typeface="+mn-cs"/>
            </a:rPr>
            <a:t>が増加した</a:t>
          </a:r>
          <a:r>
            <a:rPr kumimoji="1" lang="ja-JP" altLang="en-US" sz="1100" baseline="0">
              <a:solidFill>
                <a:sysClr val="windowText" lastClr="000000"/>
              </a:solidFill>
              <a:effectLst/>
              <a:latin typeface="+mn-lt"/>
              <a:ea typeface="+mn-ea"/>
              <a:cs typeface="+mn-cs"/>
            </a:rPr>
            <a:t>。</a:t>
          </a:r>
          <a:endParaRPr kumimoji="1" lang="en-US" altLang="ja-JP"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ysClr val="windowText" lastClr="000000"/>
              </a:solidFill>
              <a:effectLst/>
              <a:latin typeface="+mn-lt"/>
              <a:ea typeface="+mn-ea"/>
              <a:cs typeface="+mn-cs"/>
            </a:rPr>
            <a:t>30</a:t>
          </a:r>
          <a:r>
            <a:rPr kumimoji="1" lang="ja-JP" altLang="en-US" sz="1100" baseline="0">
              <a:solidFill>
                <a:sysClr val="windowText" lastClr="000000"/>
              </a:solidFill>
              <a:effectLst/>
              <a:latin typeface="+mn-lt"/>
              <a:ea typeface="+mn-ea"/>
              <a:cs typeface="+mn-cs"/>
            </a:rPr>
            <a:t>年度においては、小中学校教職員の新陳代謝に伴い退職手当見込み額が減少したことなどから、</a:t>
          </a:r>
          <a:r>
            <a:rPr kumimoji="1" lang="ja-JP" altLang="ja-JP" sz="1100" baseline="0">
              <a:solidFill>
                <a:schemeClr val="dk1"/>
              </a:solidFill>
              <a:effectLst/>
              <a:latin typeface="+mn-lt"/>
              <a:ea typeface="+mn-ea"/>
              <a:cs typeface="+mn-cs"/>
            </a:rPr>
            <a:t>将来負担比率が</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した。</a:t>
          </a:r>
          <a:endParaRPr kumimoji="1" lang="ja-JP" altLang="en-US" sz="1100" baseline="0">
            <a:solidFill>
              <a:sysClr val="windowText" lastClr="000000"/>
            </a:solidFill>
            <a:effectLst/>
            <a:latin typeface="+mn-lt"/>
            <a:ea typeface="+mn-ea"/>
            <a:cs typeface="+mn-cs"/>
          </a:endParaRPr>
        </a:p>
        <a:p>
          <a:pPr eaLnBrk="1" fontAlgn="auto" latinLnBrk="0" hangingPunct="1"/>
          <a:r>
            <a:rPr kumimoji="1" lang="ja-JP" altLang="ja-JP" sz="1100" baseline="0">
              <a:solidFill>
                <a:sysClr val="windowText" lastClr="000000"/>
              </a:solidFill>
              <a:effectLst/>
              <a:latin typeface="+mn-lt"/>
              <a:ea typeface="+mn-ea"/>
              <a:cs typeface="+mn-cs"/>
            </a:rPr>
            <a:t>今後も公債費等の削減を進め、財政の健全化に努める。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・将来負担額</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地方債残高は年々増加傾向にあるが、これは臨時財政対策債の増加に伴うもので、通常債は減少傾向にある。</a:t>
          </a:r>
          <a:endParaRPr kumimoji="1" lang="en-US" altLang="ja-JP" sz="1100" baseline="0">
            <a:solidFill>
              <a:sysClr val="windowText" lastClr="000000"/>
            </a:solidFill>
            <a:effectLst/>
            <a:latin typeface="+mn-lt"/>
            <a:ea typeface="+mn-ea"/>
            <a:cs typeface="+mn-cs"/>
          </a:endParaRPr>
        </a:p>
        <a:p>
          <a:r>
            <a:rPr kumimoji="1" lang="ja-JP" altLang="ja-JP" sz="1100" baseline="0">
              <a:solidFill>
                <a:sysClr val="windowText" lastClr="000000"/>
              </a:solidFill>
              <a:effectLst/>
              <a:latin typeface="+mn-lt"/>
              <a:ea typeface="+mn-ea"/>
              <a:cs typeface="+mn-cs"/>
            </a:rPr>
            <a:t>・充当可能財源等</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充当可能基金は</a:t>
          </a:r>
          <a:r>
            <a:rPr kumimoji="1" lang="en-US" altLang="ja-JP" sz="1100" baseline="0">
              <a:solidFill>
                <a:sysClr val="windowText" lastClr="000000"/>
              </a:solidFill>
              <a:effectLst/>
              <a:latin typeface="+mn-lt"/>
              <a:ea typeface="+mn-ea"/>
              <a:cs typeface="+mn-cs"/>
            </a:rPr>
            <a:t>24</a:t>
          </a:r>
          <a:r>
            <a:rPr kumimoji="1" lang="ja-JP" altLang="ja-JP" sz="1100" baseline="0">
              <a:solidFill>
                <a:sysClr val="windowText" lastClr="000000"/>
              </a:solidFill>
              <a:effectLst/>
              <a:latin typeface="+mn-lt"/>
              <a:ea typeface="+mn-ea"/>
              <a:cs typeface="+mn-cs"/>
            </a:rPr>
            <a:t>年度以降増加しており、これは減債基金や国民健康保険診療報酬支払準備基金などの増加によるものである。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また、基準財政需要額算入見込額は、臨時財政対策債及び緊急防災・減災事業債などの増加に伴い、</a:t>
          </a:r>
          <a:r>
            <a:rPr kumimoji="1" lang="en-US" altLang="ja-JP" sz="1100" baseline="0">
              <a:solidFill>
                <a:sysClr val="windowText" lastClr="000000"/>
              </a:solidFill>
              <a:effectLst/>
              <a:latin typeface="+mn-lt"/>
              <a:ea typeface="+mn-ea"/>
              <a:cs typeface="+mn-cs"/>
            </a:rPr>
            <a:t>25</a:t>
          </a:r>
          <a:r>
            <a:rPr kumimoji="1" lang="ja-JP" altLang="ja-JP" sz="1100" baseline="0">
              <a:solidFill>
                <a:sysClr val="windowText" lastClr="000000"/>
              </a:solidFill>
              <a:effectLst/>
              <a:latin typeface="+mn-lt"/>
              <a:ea typeface="+mn-ea"/>
              <a:cs typeface="+mn-cs"/>
            </a:rPr>
            <a:t>年度以降増加している。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9363075"/>
          <a:ext cx="695325" cy="64878"/>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9715500"/>
          <a:ext cx="695325" cy="5715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5238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9086850"/>
          <a:ext cx="7248525" cy="17145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3429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3429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静岡県静岡市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804429"/>
          <a:ext cx="2352675" cy="4000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9544050"/>
          <a:ext cx="695325" cy="5715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681719"/>
          <a:ext cx="11628668" cy="3541938"/>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069520"/>
          <a:ext cx="11627664" cy="3154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森林環境基金を市産材の活用のための事業や森林環境の保全のための事業の財源として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億円取崩したことなどにより、全体として前年度と比較して約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行政目的や財政状況を踏まえた上で、効果的な活用を図るとともに、将来にわたり持続可能な財政運営を行うため、計画的な運用と適切な残高管理を行っていく。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759141"/>
          <a:ext cx="1257055" cy="2771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9414163"/>
          <a:ext cx="11628668" cy="13871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9434080"/>
          <a:ext cx="11627664" cy="1364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一般廃棄物処理施設整備基金：一般廃棄物処理施設の整備に要する経費の財源に充てるため。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健康福祉基金：市民の健康福祉の向上を目的とする保健福祉事業の推進に要する経費の財源に充てるため。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森林環境基金：市産材の活用のための事業や森林環境の保全のための事業の財源として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行政目的や財政状況を踏まえた上で、効果的な活用を図るとともに、将来にわたり持続可能な財政運営を行うため、計画的な運用と適切な残高管理を行っていく。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9427583"/>
          <a:ext cx="251089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4327070"/>
          <a:ext cx="11628668" cy="28409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4724400"/>
          <a:ext cx="11627664" cy="242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財政調整基金残高は、適切な財源の確保と歳出の精査により、取崩しを回避しており、前年度とほぼ同額を維持している。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経済の不況等による税収減や災害等の発生など不測の事態に対応するため、今後も適切な残高管理に努めていく。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4420048"/>
          <a:ext cx="2048249"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7276355"/>
          <a:ext cx="11628668" cy="19992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7673685"/>
          <a:ext cx="11627664" cy="158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財政状況に応じた繰上げ償還に対応できるよう、今後も適切な残高管理に努めていく。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7369333"/>
          <a:ext cx="1256400"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702,395
692,557
1,411.83
312,971,223
304,712,112
5,353,810
188,209,181
428,903,111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年度に策定した「静岡市アセットマネジメント基本方針」において、保有施設の総延床面積を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％縮減（平成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年３月末比）するという目標を掲げ、保有施設の廃止、複合化、集約化、用途変更等を進めている。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有形固定資産減価償却率については、その伸びは緩やかであり、これまでの取組の効果が表れていると考えられる。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xdr:rowOff>
    </xdr:from>
    <xdr:to>
      <xdr:col>23</xdr:col>
      <xdr:colOff>85090</xdr:colOff>
      <xdr:row>34</xdr:row>
      <xdr:rowOff>17690</xdr:rowOff>
    </xdr:to>
    <xdr:cxnSp macro="">
      <xdr:nvCxnSpPr>
        <xdr:cNvPr id="66" name="直線コネクタ 65"/>
        <xdr:cNvCxnSpPr/>
      </xdr:nvCxnSpPr>
      <xdr:spPr>
        <a:xfrm flipV="1">
          <a:off x="4300220" y="5075011"/>
          <a:ext cx="1270" cy="133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21517</xdr:rowOff>
    </xdr:from>
    <xdr:ext cx="405111" cy="259045"/>
    <xdr:sp macro="" textlink="">
      <xdr:nvSpPr>
        <xdr:cNvPr id="67" name="有形固定資産減価償却率最小値テキスト"/>
        <xdr:cNvSpPr txBox="1"/>
      </xdr:nvSpPr>
      <xdr:spPr>
        <a:xfrm>
          <a:off x="4352925" y="641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17690</xdr:rowOff>
    </xdr:from>
    <xdr:to>
      <xdr:col>23</xdr:col>
      <xdr:colOff>174625</xdr:colOff>
      <xdr:row>34</xdr:row>
      <xdr:rowOff>17690</xdr:rowOff>
    </xdr:to>
    <xdr:cxnSp macro="">
      <xdr:nvCxnSpPr>
        <xdr:cNvPr id="68" name="直線コネクタ 67"/>
        <xdr:cNvCxnSpPr/>
      </xdr:nvCxnSpPr>
      <xdr:spPr>
        <a:xfrm>
          <a:off x="4213225" y="64121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119488</xdr:rowOff>
    </xdr:from>
    <xdr:ext cx="405111" cy="259045"/>
    <xdr:sp macro="" textlink="">
      <xdr:nvSpPr>
        <xdr:cNvPr id="69" name="有形固定資産減価償却率最大値テキスト"/>
        <xdr:cNvSpPr txBox="1"/>
      </xdr:nvSpPr>
      <xdr:spPr>
        <a:xfrm>
          <a:off x="4352925" y="486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xdr:rowOff>
    </xdr:from>
    <xdr:to>
      <xdr:col>23</xdr:col>
      <xdr:colOff>174625</xdr:colOff>
      <xdr:row>26</xdr:row>
      <xdr:rowOff>1361</xdr:rowOff>
    </xdr:to>
    <xdr:cxnSp macro="">
      <xdr:nvCxnSpPr>
        <xdr:cNvPr id="70" name="直線コネクタ 69"/>
        <xdr:cNvCxnSpPr/>
      </xdr:nvCxnSpPr>
      <xdr:spPr>
        <a:xfrm>
          <a:off x="4213225" y="507501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82900</xdr:rowOff>
    </xdr:from>
    <xdr:ext cx="405111" cy="259045"/>
    <xdr:sp macro="" textlink="">
      <xdr:nvSpPr>
        <xdr:cNvPr id="71" name="有形固定資産減価償却率平均値テキスト"/>
        <xdr:cNvSpPr txBox="1"/>
      </xdr:nvSpPr>
      <xdr:spPr>
        <a:xfrm>
          <a:off x="4352925" y="5651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104473</xdr:rowOff>
    </xdr:from>
    <xdr:to>
      <xdr:col>23</xdr:col>
      <xdr:colOff>136525</xdr:colOff>
      <xdr:row>30</xdr:row>
      <xdr:rowOff>34623</xdr:rowOff>
    </xdr:to>
    <xdr:sp macro="" textlink="">
      <xdr:nvSpPr>
        <xdr:cNvPr id="72" name="フローチャート: 判断 71"/>
        <xdr:cNvSpPr/>
      </xdr:nvSpPr>
      <xdr:spPr>
        <a:xfrm>
          <a:off x="4251325" y="56734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15270</xdr:rowOff>
    </xdr:from>
    <xdr:to>
      <xdr:col>19</xdr:col>
      <xdr:colOff>187325</xdr:colOff>
      <xdr:row>30</xdr:row>
      <xdr:rowOff>116870</xdr:rowOff>
    </xdr:to>
    <xdr:sp macro="" textlink="">
      <xdr:nvSpPr>
        <xdr:cNvPr id="73" name="フローチャート: 判断 72"/>
        <xdr:cNvSpPr/>
      </xdr:nvSpPr>
      <xdr:spPr>
        <a:xfrm>
          <a:off x="3616325" y="574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118080</xdr:rowOff>
    </xdr:from>
    <xdr:to>
      <xdr:col>15</xdr:col>
      <xdr:colOff>187325</xdr:colOff>
      <xdr:row>31</xdr:row>
      <xdr:rowOff>48230</xdr:rowOff>
    </xdr:to>
    <xdr:sp macro="" textlink="">
      <xdr:nvSpPr>
        <xdr:cNvPr id="74" name="フローチャート: 判断 73"/>
        <xdr:cNvSpPr/>
      </xdr:nvSpPr>
      <xdr:spPr>
        <a:xfrm>
          <a:off x="2930525" y="5852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5" name="フローチャート: 判断 74"/>
        <xdr:cNvSpPr/>
      </xdr:nvSpPr>
      <xdr:spPr>
        <a:xfrm>
          <a:off x="2244725" y="60102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1" name="楕円 80"/>
        <xdr:cNvSpPr/>
      </xdr:nvSpPr>
      <xdr:spPr>
        <a:xfrm>
          <a:off x="4251325" y="52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79574</xdr:rowOff>
    </xdr:from>
    <xdr:ext cx="405111" cy="259045"/>
    <xdr:sp macro="" textlink="">
      <xdr:nvSpPr>
        <xdr:cNvPr id="82" name="有形固定資産減価償却率該当値テキスト"/>
        <xdr:cNvSpPr txBox="1"/>
      </xdr:nvSpPr>
      <xdr:spPr>
        <a:xfrm>
          <a:off x="4352925" y="515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128663</xdr:rowOff>
    </xdr:from>
    <xdr:to>
      <xdr:col>19</xdr:col>
      <xdr:colOff>187325</xdr:colOff>
      <xdr:row>28</xdr:row>
      <xdr:rowOff>58813</xdr:rowOff>
    </xdr:to>
    <xdr:sp macro="" textlink="">
      <xdr:nvSpPr>
        <xdr:cNvPr id="83" name="楕円 82"/>
        <xdr:cNvSpPr/>
      </xdr:nvSpPr>
      <xdr:spPr>
        <a:xfrm>
          <a:off x="3616325" y="53674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107497</xdr:rowOff>
    </xdr:from>
    <xdr:to>
      <xdr:col>23</xdr:col>
      <xdr:colOff>85725</xdr:colOff>
      <xdr:row>28</xdr:row>
      <xdr:rowOff>8013</xdr:rowOff>
    </xdr:to>
    <xdr:cxnSp macro="">
      <xdr:nvCxnSpPr>
        <xdr:cNvPr id="84" name="直線コネクタ 83"/>
        <xdr:cNvCxnSpPr/>
      </xdr:nvCxnSpPr>
      <xdr:spPr>
        <a:xfrm flipV="1">
          <a:off x="3667125" y="5346247"/>
          <a:ext cx="635000" cy="6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149225</xdr:rowOff>
    </xdr:from>
    <xdr:to>
      <xdr:col>15</xdr:col>
      <xdr:colOff>187325</xdr:colOff>
      <xdr:row>28</xdr:row>
      <xdr:rowOff>79375</xdr:rowOff>
    </xdr:to>
    <xdr:sp macro="" textlink="">
      <xdr:nvSpPr>
        <xdr:cNvPr id="85" name="楕円 84"/>
        <xdr:cNvSpPr/>
      </xdr:nvSpPr>
      <xdr:spPr>
        <a:xfrm>
          <a:off x="2930525" y="53879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8013</xdr:rowOff>
    </xdr:from>
    <xdr:to>
      <xdr:col>19</xdr:col>
      <xdr:colOff>136525</xdr:colOff>
      <xdr:row>28</xdr:row>
      <xdr:rowOff>28575</xdr:rowOff>
    </xdr:to>
    <xdr:cxnSp macro="">
      <xdr:nvCxnSpPr>
        <xdr:cNvPr id="86" name="直線コネクタ 85"/>
        <xdr:cNvCxnSpPr/>
      </xdr:nvCxnSpPr>
      <xdr:spPr>
        <a:xfrm flipV="1">
          <a:off x="2981325" y="5411863"/>
          <a:ext cx="685800" cy="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135618</xdr:rowOff>
    </xdr:from>
    <xdr:to>
      <xdr:col>11</xdr:col>
      <xdr:colOff>187325</xdr:colOff>
      <xdr:row>27</xdr:row>
      <xdr:rowOff>65768</xdr:rowOff>
    </xdr:to>
    <xdr:sp macro="" textlink="">
      <xdr:nvSpPr>
        <xdr:cNvPr id="87" name="楕円 86"/>
        <xdr:cNvSpPr/>
      </xdr:nvSpPr>
      <xdr:spPr>
        <a:xfrm>
          <a:off x="2244725" y="52092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14968</xdr:rowOff>
    </xdr:from>
    <xdr:to>
      <xdr:col>15</xdr:col>
      <xdr:colOff>136525</xdr:colOff>
      <xdr:row>28</xdr:row>
      <xdr:rowOff>28575</xdr:rowOff>
    </xdr:to>
    <xdr:cxnSp macro="">
      <xdr:nvCxnSpPr>
        <xdr:cNvPr id="88" name="直線コネクタ 87"/>
        <xdr:cNvCxnSpPr/>
      </xdr:nvCxnSpPr>
      <xdr:spPr>
        <a:xfrm>
          <a:off x="2295525" y="5253718"/>
          <a:ext cx="685800" cy="17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107997</xdr:rowOff>
    </xdr:from>
    <xdr:ext cx="405111" cy="259045"/>
    <xdr:sp macro="" textlink="">
      <xdr:nvSpPr>
        <xdr:cNvPr id="89" name="n_1aveValue有形固定資産減価償却率"/>
        <xdr:cNvSpPr txBox="1"/>
      </xdr:nvSpPr>
      <xdr:spPr>
        <a:xfrm>
          <a:off x="3470919" y="584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39357</xdr:rowOff>
    </xdr:from>
    <xdr:ext cx="405111" cy="259045"/>
    <xdr:sp macro="" textlink="">
      <xdr:nvSpPr>
        <xdr:cNvPr id="90" name="n_2aveValue有形固定資産減価償却率"/>
        <xdr:cNvSpPr txBox="1"/>
      </xdr:nvSpPr>
      <xdr:spPr>
        <a:xfrm>
          <a:off x="2797819" y="593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91" name="n_3aveValue有形固定資産減価償却率"/>
        <xdr:cNvSpPr txBox="1"/>
      </xdr:nvSpPr>
      <xdr:spPr>
        <a:xfrm>
          <a:off x="2112019"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75340</xdr:rowOff>
    </xdr:from>
    <xdr:ext cx="405111" cy="259045"/>
    <xdr:sp macro="" textlink="">
      <xdr:nvSpPr>
        <xdr:cNvPr id="92" name="n_1mainValue有形固定資産減価償却率"/>
        <xdr:cNvSpPr txBox="1"/>
      </xdr:nvSpPr>
      <xdr:spPr>
        <a:xfrm>
          <a:off x="3470919" y="5148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95902</xdr:rowOff>
    </xdr:from>
    <xdr:ext cx="405111" cy="259045"/>
    <xdr:sp macro="" textlink="">
      <xdr:nvSpPr>
        <xdr:cNvPr id="93" name="n_2mainValue有形固定資産減価償却率"/>
        <xdr:cNvSpPr txBox="1"/>
      </xdr:nvSpPr>
      <xdr:spPr>
        <a:xfrm>
          <a:off x="2797819" y="516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82295</xdr:rowOff>
    </xdr:from>
    <xdr:ext cx="405111" cy="259045"/>
    <xdr:sp macro="" textlink="">
      <xdr:nvSpPr>
        <xdr:cNvPr id="94" name="n_3mainValue有形固定資産減価償却率"/>
        <xdr:cNvSpPr txBox="1"/>
      </xdr:nvSpPr>
      <xdr:spPr>
        <a:xfrm>
          <a:off x="2112019" y="4990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主に、前年度と比較して、分子となる将来負担額が、小中学校教職員の新陳代謝に伴う退職手当見込み額の減などにより減少したことや、分母となる経常一般財源等が、市税や地方消費税交付金の増などにより増加したことによるものであ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98614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xdr:cNvSpPr txBox="1"/>
      </xdr:nvSpPr>
      <xdr:spPr>
        <a:xfrm>
          <a:off x="9758836" y="650339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8" name="テキスト ボックス 117"/>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60101</xdr:rowOff>
    </xdr:from>
    <xdr:to>
      <xdr:col>76</xdr:col>
      <xdr:colOff>21589</xdr:colOff>
      <xdr:row>34</xdr:row>
      <xdr:rowOff>19951</xdr:rowOff>
    </xdr:to>
    <xdr:cxnSp macro="">
      <xdr:nvCxnSpPr>
        <xdr:cNvPr id="126" name="直線コネクタ 125"/>
        <xdr:cNvCxnSpPr/>
      </xdr:nvCxnSpPr>
      <xdr:spPr>
        <a:xfrm flipV="1">
          <a:off x="13323570" y="5298851"/>
          <a:ext cx="1269" cy="111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23778</xdr:rowOff>
    </xdr:from>
    <xdr:ext cx="469744" cy="259045"/>
    <xdr:sp macro="" textlink="">
      <xdr:nvSpPr>
        <xdr:cNvPr id="127" name="債務償還比率最小値テキスト"/>
        <xdr:cNvSpPr txBox="1"/>
      </xdr:nvSpPr>
      <xdr:spPr>
        <a:xfrm>
          <a:off x="13376275" y="64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19951</xdr:rowOff>
    </xdr:from>
    <xdr:to>
      <xdr:col>76</xdr:col>
      <xdr:colOff>111125</xdr:colOff>
      <xdr:row>34</xdr:row>
      <xdr:rowOff>19951</xdr:rowOff>
    </xdr:to>
    <xdr:cxnSp macro="">
      <xdr:nvCxnSpPr>
        <xdr:cNvPr id="128" name="直線コネクタ 127"/>
        <xdr:cNvCxnSpPr/>
      </xdr:nvCxnSpPr>
      <xdr:spPr>
        <a:xfrm>
          <a:off x="13255625" y="64144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6778</xdr:rowOff>
    </xdr:from>
    <xdr:ext cx="560923" cy="259045"/>
    <xdr:sp macro="" textlink="">
      <xdr:nvSpPr>
        <xdr:cNvPr id="129" name="債務償還比率最大値テキスト"/>
        <xdr:cNvSpPr txBox="1"/>
      </xdr:nvSpPr>
      <xdr:spPr>
        <a:xfrm>
          <a:off x="13376275" y="50804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60101</xdr:rowOff>
    </xdr:from>
    <xdr:to>
      <xdr:col>76</xdr:col>
      <xdr:colOff>111125</xdr:colOff>
      <xdr:row>27</xdr:row>
      <xdr:rowOff>60101</xdr:rowOff>
    </xdr:to>
    <xdr:cxnSp macro="">
      <xdr:nvCxnSpPr>
        <xdr:cNvPr id="130" name="直線コネクタ 129"/>
        <xdr:cNvCxnSpPr/>
      </xdr:nvCxnSpPr>
      <xdr:spPr>
        <a:xfrm>
          <a:off x="13255625" y="52988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116694</xdr:rowOff>
    </xdr:from>
    <xdr:ext cx="560923" cy="259045"/>
    <xdr:sp macro="" textlink="">
      <xdr:nvSpPr>
        <xdr:cNvPr id="131" name="債務償還比率平均値テキスト"/>
        <xdr:cNvSpPr txBox="1"/>
      </xdr:nvSpPr>
      <xdr:spPr>
        <a:xfrm>
          <a:off x="13376275" y="568564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93817</xdr:rowOff>
    </xdr:from>
    <xdr:to>
      <xdr:col>76</xdr:col>
      <xdr:colOff>73025</xdr:colOff>
      <xdr:row>31</xdr:row>
      <xdr:rowOff>23967</xdr:rowOff>
    </xdr:to>
    <xdr:sp macro="" textlink="">
      <xdr:nvSpPr>
        <xdr:cNvPr id="132" name="フローチャート: 判断 131"/>
        <xdr:cNvSpPr/>
      </xdr:nvSpPr>
      <xdr:spPr>
        <a:xfrm>
          <a:off x="13293725" y="5827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79012</xdr:rowOff>
    </xdr:from>
    <xdr:to>
      <xdr:col>72</xdr:col>
      <xdr:colOff>123825</xdr:colOff>
      <xdr:row>31</xdr:row>
      <xdr:rowOff>9162</xdr:rowOff>
    </xdr:to>
    <xdr:sp macro="" textlink="">
      <xdr:nvSpPr>
        <xdr:cNvPr id="133" name="フローチャート: 判断 132"/>
        <xdr:cNvSpPr/>
      </xdr:nvSpPr>
      <xdr:spPr>
        <a:xfrm>
          <a:off x="12639675" y="5813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116677</xdr:rowOff>
    </xdr:from>
    <xdr:to>
      <xdr:col>76</xdr:col>
      <xdr:colOff>73025</xdr:colOff>
      <xdr:row>32</xdr:row>
      <xdr:rowOff>46827</xdr:rowOff>
    </xdr:to>
    <xdr:sp macro="" textlink="">
      <xdr:nvSpPr>
        <xdr:cNvPr id="139" name="楕円 138"/>
        <xdr:cNvSpPr/>
      </xdr:nvSpPr>
      <xdr:spPr>
        <a:xfrm>
          <a:off x="13293725" y="60158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95104</xdr:rowOff>
    </xdr:from>
    <xdr:ext cx="469744" cy="259045"/>
    <xdr:sp macro="" textlink="">
      <xdr:nvSpPr>
        <xdr:cNvPr id="140" name="債務償還比率該当値テキスト"/>
        <xdr:cNvSpPr txBox="1"/>
      </xdr:nvSpPr>
      <xdr:spPr>
        <a:xfrm>
          <a:off x="13376275" y="59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66403</xdr:rowOff>
    </xdr:from>
    <xdr:to>
      <xdr:col>72</xdr:col>
      <xdr:colOff>123825</xdr:colOff>
      <xdr:row>31</xdr:row>
      <xdr:rowOff>168003</xdr:rowOff>
    </xdr:to>
    <xdr:sp macro="" textlink="">
      <xdr:nvSpPr>
        <xdr:cNvPr id="141" name="楕円 140"/>
        <xdr:cNvSpPr/>
      </xdr:nvSpPr>
      <xdr:spPr>
        <a:xfrm>
          <a:off x="12639675" y="59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117203</xdr:rowOff>
    </xdr:from>
    <xdr:to>
      <xdr:col>76</xdr:col>
      <xdr:colOff>22225</xdr:colOff>
      <xdr:row>31</xdr:row>
      <xdr:rowOff>167477</xdr:rowOff>
    </xdr:to>
    <xdr:cxnSp macro="">
      <xdr:nvCxnSpPr>
        <xdr:cNvPr id="142" name="直線コネクタ 141"/>
        <xdr:cNvCxnSpPr/>
      </xdr:nvCxnSpPr>
      <xdr:spPr>
        <a:xfrm>
          <a:off x="12690475" y="6016353"/>
          <a:ext cx="635000" cy="5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25689</xdr:rowOff>
    </xdr:from>
    <xdr:ext cx="560923" cy="259045"/>
    <xdr:sp macro="" textlink="">
      <xdr:nvSpPr>
        <xdr:cNvPr id="143" name="n_1aveValue債務償還比率"/>
        <xdr:cNvSpPr txBox="1"/>
      </xdr:nvSpPr>
      <xdr:spPr>
        <a:xfrm>
          <a:off x="12435413" y="55946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159130</xdr:rowOff>
    </xdr:from>
    <xdr:ext cx="469744" cy="259045"/>
    <xdr:sp macro="" textlink="">
      <xdr:nvSpPr>
        <xdr:cNvPr id="144" name="n_1mainValue債務償還比率"/>
        <xdr:cNvSpPr txBox="1"/>
      </xdr:nvSpPr>
      <xdr:spPr>
        <a:xfrm>
          <a:off x="12461952" y="605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702,395
692,557
1,411.83
312,971,223
304,712,112
5,353,810
188,209,181
428,903,111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41</xdr:row>
      <xdr:rowOff>144780</xdr:rowOff>
    </xdr:to>
    <xdr:cxnSp macro="">
      <xdr:nvCxnSpPr>
        <xdr:cNvPr id="56" name="直線コネクタ 55"/>
        <xdr:cNvCxnSpPr/>
      </xdr:nvCxnSpPr>
      <xdr:spPr>
        <a:xfrm flipV="1">
          <a:off x="4177665" y="544195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7" name="【道路】&#10;有形固定資産減価償却率最小値テキスト"/>
        <xdr:cNvSpPr txBox="1"/>
      </xdr:nvSpPr>
      <xdr:spPr>
        <a:xfrm>
          <a:off x="4216400"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8" name="直線コネクタ 57"/>
        <xdr:cNvCxnSpPr/>
      </xdr:nvCxnSpPr>
      <xdr:spPr>
        <a:xfrm>
          <a:off x="4108450" y="692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59" name="【道路】&#10;有形固定資産減価償却率最大値テキスト"/>
        <xdr:cNvSpPr txBox="1"/>
      </xdr:nvSpPr>
      <xdr:spPr>
        <a:xfrm>
          <a:off x="421640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0" name="直線コネクタ 59"/>
        <xdr:cNvCxnSpPr/>
      </xdr:nvCxnSpPr>
      <xdr:spPr>
        <a:xfrm>
          <a:off x="41084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90187</xdr:rowOff>
    </xdr:from>
    <xdr:ext cx="405111" cy="259045"/>
    <xdr:sp macro="" textlink="">
      <xdr:nvSpPr>
        <xdr:cNvPr id="61" name="【道路】&#10;有形固定資産減価償却率平均値テキスト"/>
        <xdr:cNvSpPr txBox="1"/>
      </xdr:nvSpPr>
      <xdr:spPr>
        <a:xfrm>
          <a:off x="4216400" y="6040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2" name="フローチャート: 判断 61"/>
        <xdr:cNvSpPr/>
      </xdr:nvSpPr>
      <xdr:spPr>
        <a:xfrm>
          <a:off x="412750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90170</xdr:rowOff>
    </xdr:from>
    <xdr:to>
      <xdr:col>20</xdr:col>
      <xdr:colOff>38100</xdr:colOff>
      <xdr:row>38</xdr:row>
      <xdr:rowOff>20320</xdr:rowOff>
    </xdr:to>
    <xdr:sp macro="" textlink="">
      <xdr:nvSpPr>
        <xdr:cNvPr id="63" name="フローチャート: 判断 62"/>
        <xdr:cNvSpPr/>
      </xdr:nvSpPr>
      <xdr:spPr>
        <a:xfrm>
          <a:off x="3384550" y="620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64" name="フローチャート: 判断 63"/>
        <xdr:cNvSpPr/>
      </xdr:nvSpPr>
      <xdr:spPr>
        <a:xfrm>
          <a:off x="2571750" y="6189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5" name="フローチャート: 判断 64"/>
        <xdr:cNvSpPr/>
      </xdr:nvSpPr>
      <xdr:spPr>
        <a:xfrm>
          <a:off x="177800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120650</xdr:rowOff>
    </xdr:from>
    <xdr:to>
      <xdr:col>24</xdr:col>
      <xdr:colOff>114300</xdr:colOff>
      <xdr:row>40</xdr:row>
      <xdr:rowOff>50800</xdr:rowOff>
    </xdr:to>
    <xdr:sp macro="" textlink="">
      <xdr:nvSpPr>
        <xdr:cNvPr id="71" name="楕円 70"/>
        <xdr:cNvSpPr/>
      </xdr:nvSpPr>
      <xdr:spPr>
        <a:xfrm>
          <a:off x="4127500" y="6565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99077</xdr:rowOff>
    </xdr:from>
    <xdr:ext cx="405111" cy="259045"/>
    <xdr:sp macro="" textlink="">
      <xdr:nvSpPr>
        <xdr:cNvPr id="72" name="【道路】&#10;有形固定資産減価償却率該当値テキスト"/>
        <xdr:cNvSpPr txBox="1"/>
      </xdr:nvSpPr>
      <xdr:spPr>
        <a:xfrm>
          <a:off x="4216400"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25400</xdr:rowOff>
    </xdr:from>
    <xdr:to>
      <xdr:col>20</xdr:col>
      <xdr:colOff>38100</xdr:colOff>
      <xdr:row>39</xdr:row>
      <xdr:rowOff>127000</xdr:rowOff>
    </xdr:to>
    <xdr:sp macro="" textlink="">
      <xdr:nvSpPr>
        <xdr:cNvPr id="73" name="楕円 72"/>
        <xdr:cNvSpPr/>
      </xdr:nvSpPr>
      <xdr:spPr>
        <a:xfrm>
          <a:off x="3384550" y="6470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76200</xdr:rowOff>
    </xdr:from>
    <xdr:to>
      <xdr:col>24</xdr:col>
      <xdr:colOff>63500</xdr:colOff>
      <xdr:row>40</xdr:row>
      <xdr:rowOff>0</xdr:rowOff>
    </xdr:to>
    <xdr:cxnSp macro="">
      <xdr:nvCxnSpPr>
        <xdr:cNvPr id="74" name="直線コネクタ 73"/>
        <xdr:cNvCxnSpPr/>
      </xdr:nvCxnSpPr>
      <xdr:spPr>
        <a:xfrm>
          <a:off x="3429000" y="6521450"/>
          <a:ext cx="7493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86360</xdr:rowOff>
    </xdr:from>
    <xdr:to>
      <xdr:col>15</xdr:col>
      <xdr:colOff>101600</xdr:colOff>
      <xdr:row>33</xdr:row>
      <xdr:rowOff>16510</xdr:rowOff>
    </xdr:to>
    <xdr:sp macro="" textlink="">
      <xdr:nvSpPr>
        <xdr:cNvPr id="75" name="楕円 74"/>
        <xdr:cNvSpPr/>
      </xdr:nvSpPr>
      <xdr:spPr>
        <a:xfrm>
          <a:off x="2571750" y="5375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137160</xdr:rowOff>
    </xdr:from>
    <xdr:to>
      <xdr:col>19</xdr:col>
      <xdr:colOff>177800</xdr:colOff>
      <xdr:row>39</xdr:row>
      <xdr:rowOff>76200</xdr:rowOff>
    </xdr:to>
    <xdr:cxnSp macro="">
      <xdr:nvCxnSpPr>
        <xdr:cNvPr id="76" name="直線コネクタ 75"/>
        <xdr:cNvCxnSpPr/>
      </xdr:nvCxnSpPr>
      <xdr:spPr>
        <a:xfrm>
          <a:off x="2622550" y="5426710"/>
          <a:ext cx="806450" cy="109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113030</xdr:rowOff>
    </xdr:from>
    <xdr:to>
      <xdr:col>10</xdr:col>
      <xdr:colOff>165100</xdr:colOff>
      <xdr:row>39</xdr:row>
      <xdr:rowOff>43180</xdr:rowOff>
    </xdr:to>
    <xdr:sp macro="" textlink="">
      <xdr:nvSpPr>
        <xdr:cNvPr id="77" name="楕円 76"/>
        <xdr:cNvSpPr/>
      </xdr:nvSpPr>
      <xdr:spPr>
        <a:xfrm>
          <a:off x="1778000" y="6393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32</xdr:row>
      <xdr:rowOff>137160</xdr:rowOff>
    </xdr:from>
    <xdr:to>
      <xdr:col>15</xdr:col>
      <xdr:colOff>50800</xdr:colOff>
      <xdr:row>38</xdr:row>
      <xdr:rowOff>163830</xdr:rowOff>
    </xdr:to>
    <xdr:cxnSp macro="">
      <xdr:nvCxnSpPr>
        <xdr:cNvPr id="78" name="直線コネクタ 77"/>
        <xdr:cNvCxnSpPr/>
      </xdr:nvCxnSpPr>
      <xdr:spPr>
        <a:xfrm flipV="1">
          <a:off x="1828800" y="5426710"/>
          <a:ext cx="793750" cy="101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36847</xdr:rowOff>
    </xdr:from>
    <xdr:ext cx="405111" cy="259045"/>
    <xdr:sp macro="" textlink="">
      <xdr:nvSpPr>
        <xdr:cNvPr id="79" name="n_1aveValue【道路】&#10;有形固定資産減価償却率"/>
        <xdr:cNvSpPr txBox="1"/>
      </xdr:nvSpPr>
      <xdr:spPr>
        <a:xfrm>
          <a:off x="323914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167657</xdr:rowOff>
    </xdr:from>
    <xdr:ext cx="405111" cy="259045"/>
    <xdr:sp macro="" textlink="">
      <xdr:nvSpPr>
        <xdr:cNvPr id="80" name="n_2aveValue【道路】&#10;有形固定資産減価償却率"/>
        <xdr:cNvSpPr txBox="1"/>
      </xdr:nvSpPr>
      <xdr:spPr>
        <a:xfrm>
          <a:off x="2439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1" name="n_3aveValue【道路】&#10;有形固定資産減価償却率"/>
        <xdr:cNvSpPr txBox="1"/>
      </xdr:nvSpPr>
      <xdr:spPr>
        <a:xfrm>
          <a:off x="164529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118127</xdr:rowOff>
    </xdr:from>
    <xdr:ext cx="405111" cy="259045"/>
    <xdr:sp macro="" textlink="">
      <xdr:nvSpPr>
        <xdr:cNvPr id="82" name="n_1mainValue【道路】&#10;有形固定資産減価償却率"/>
        <xdr:cNvSpPr txBox="1"/>
      </xdr:nvSpPr>
      <xdr:spPr>
        <a:xfrm>
          <a:off x="3239144"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33037</xdr:rowOff>
    </xdr:from>
    <xdr:ext cx="405111" cy="259045"/>
    <xdr:sp macro="" textlink="">
      <xdr:nvSpPr>
        <xdr:cNvPr id="83" name="n_2mainValue【道路】&#10;有形固定資産減価償却率"/>
        <xdr:cNvSpPr txBox="1"/>
      </xdr:nvSpPr>
      <xdr:spPr>
        <a:xfrm>
          <a:off x="2439044" y="515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34307</xdr:rowOff>
    </xdr:from>
    <xdr:ext cx="405111" cy="259045"/>
    <xdr:sp macro="" textlink="">
      <xdr:nvSpPr>
        <xdr:cNvPr id="84" name="n_3mainValue【道路】&#10;有形固定資産減価償却率"/>
        <xdr:cNvSpPr txBox="1"/>
      </xdr:nvSpPr>
      <xdr:spPr>
        <a:xfrm>
          <a:off x="1645294" y="647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89535</xdr:rowOff>
    </xdr:from>
    <xdr:to>
      <xdr:col>54</xdr:col>
      <xdr:colOff>189865</xdr:colOff>
      <xdr:row>41</xdr:row>
      <xdr:rowOff>41910</xdr:rowOff>
    </xdr:to>
    <xdr:cxnSp macro="">
      <xdr:nvCxnSpPr>
        <xdr:cNvPr id="108" name="直線コネクタ 107"/>
        <xdr:cNvCxnSpPr/>
      </xdr:nvCxnSpPr>
      <xdr:spPr>
        <a:xfrm flipV="1">
          <a:off x="9429115" y="5544185"/>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9" name="【道路】&#10;一人当たり延長最小値テキスト"/>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0" name="直線コネクタ 109"/>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36212</xdr:rowOff>
    </xdr:from>
    <xdr:ext cx="534377" cy="259045"/>
    <xdr:sp macro="" textlink="">
      <xdr:nvSpPr>
        <xdr:cNvPr id="111" name="【道路】&#10;一人当たり延長最大値テキスト"/>
        <xdr:cNvSpPr txBox="1"/>
      </xdr:nvSpPr>
      <xdr:spPr>
        <a:xfrm>
          <a:off x="9467850" y="53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89535</xdr:rowOff>
    </xdr:from>
    <xdr:to>
      <xdr:col>55</xdr:col>
      <xdr:colOff>88900</xdr:colOff>
      <xdr:row>33</xdr:row>
      <xdr:rowOff>89535</xdr:rowOff>
    </xdr:to>
    <xdr:cxnSp macro="">
      <xdr:nvCxnSpPr>
        <xdr:cNvPr id="112" name="直線コネクタ 111"/>
        <xdr:cNvCxnSpPr/>
      </xdr:nvCxnSpPr>
      <xdr:spPr>
        <a:xfrm>
          <a:off x="9359900" y="5544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65295</xdr:rowOff>
    </xdr:from>
    <xdr:ext cx="469744" cy="259045"/>
    <xdr:sp macro="" textlink="">
      <xdr:nvSpPr>
        <xdr:cNvPr id="113" name="【道路】&#10;一人当たり延長平均値テキスト"/>
        <xdr:cNvSpPr txBox="1"/>
      </xdr:nvSpPr>
      <xdr:spPr>
        <a:xfrm>
          <a:off x="9467850" y="6510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86868</xdr:rowOff>
    </xdr:from>
    <xdr:to>
      <xdr:col>55</xdr:col>
      <xdr:colOff>50800</xdr:colOff>
      <xdr:row>40</xdr:row>
      <xdr:rowOff>17018</xdr:rowOff>
    </xdr:to>
    <xdr:sp macro="" textlink="">
      <xdr:nvSpPr>
        <xdr:cNvPr id="114" name="フローチャート: 判断 113"/>
        <xdr:cNvSpPr/>
      </xdr:nvSpPr>
      <xdr:spPr>
        <a:xfrm>
          <a:off x="9398000" y="65321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90805</xdr:rowOff>
    </xdr:from>
    <xdr:to>
      <xdr:col>50</xdr:col>
      <xdr:colOff>165100</xdr:colOff>
      <xdr:row>40</xdr:row>
      <xdr:rowOff>20955</xdr:rowOff>
    </xdr:to>
    <xdr:sp macro="" textlink="">
      <xdr:nvSpPr>
        <xdr:cNvPr id="115" name="フローチャート: 判断 114"/>
        <xdr:cNvSpPr/>
      </xdr:nvSpPr>
      <xdr:spPr>
        <a:xfrm>
          <a:off x="8636000" y="6536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77597</xdr:rowOff>
    </xdr:from>
    <xdr:to>
      <xdr:col>46</xdr:col>
      <xdr:colOff>38100</xdr:colOff>
      <xdr:row>40</xdr:row>
      <xdr:rowOff>7747</xdr:rowOff>
    </xdr:to>
    <xdr:sp macro="" textlink="">
      <xdr:nvSpPr>
        <xdr:cNvPr id="116" name="フローチャート: 判断 115"/>
        <xdr:cNvSpPr/>
      </xdr:nvSpPr>
      <xdr:spPr>
        <a:xfrm>
          <a:off x="7842250" y="65228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41021</xdr:rowOff>
    </xdr:from>
    <xdr:to>
      <xdr:col>41</xdr:col>
      <xdr:colOff>101600</xdr:colOff>
      <xdr:row>39</xdr:row>
      <xdr:rowOff>142621</xdr:rowOff>
    </xdr:to>
    <xdr:sp macro="" textlink="">
      <xdr:nvSpPr>
        <xdr:cNvPr id="117" name="フローチャート: 判断 116"/>
        <xdr:cNvSpPr/>
      </xdr:nvSpPr>
      <xdr:spPr>
        <a:xfrm>
          <a:off x="702945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105156</xdr:rowOff>
    </xdr:from>
    <xdr:to>
      <xdr:col>55</xdr:col>
      <xdr:colOff>50800</xdr:colOff>
      <xdr:row>39</xdr:row>
      <xdr:rowOff>35306</xdr:rowOff>
    </xdr:to>
    <xdr:sp macro="" textlink="">
      <xdr:nvSpPr>
        <xdr:cNvPr id="123" name="楕円 122"/>
        <xdr:cNvSpPr/>
      </xdr:nvSpPr>
      <xdr:spPr>
        <a:xfrm>
          <a:off x="9398000" y="63853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128033</xdr:rowOff>
    </xdr:from>
    <xdr:ext cx="469744" cy="259045"/>
    <xdr:sp macro="" textlink="">
      <xdr:nvSpPr>
        <xdr:cNvPr id="124" name="【道路】&#10;一人当たり延長該当値テキスト"/>
        <xdr:cNvSpPr txBox="1"/>
      </xdr:nvSpPr>
      <xdr:spPr>
        <a:xfrm>
          <a:off x="9467850" y="624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108204</xdr:rowOff>
    </xdr:from>
    <xdr:to>
      <xdr:col>50</xdr:col>
      <xdr:colOff>165100</xdr:colOff>
      <xdr:row>39</xdr:row>
      <xdr:rowOff>38354</xdr:rowOff>
    </xdr:to>
    <xdr:sp macro="" textlink="">
      <xdr:nvSpPr>
        <xdr:cNvPr id="125" name="楕円 124"/>
        <xdr:cNvSpPr/>
      </xdr:nvSpPr>
      <xdr:spPr>
        <a:xfrm>
          <a:off x="8636000" y="63883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155956</xdr:rowOff>
    </xdr:from>
    <xdr:to>
      <xdr:col>55</xdr:col>
      <xdr:colOff>0</xdr:colOff>
      <xdr:row>38</xdr:row>
      <xdr:rowOff>159004</xdr:rowOff>
    </xdr:to>
    <xdr:cxnSp macro="">
      <xdr:nvCxnSpPr>
        <xdr:cNvPr id="126" name="直線コネクタ 125"/>
        <xdr:cNvCxnSpPr/>
      </xdr:nvCxnSpPr>
      <xdr:spPr>
        <a:xfrm flipV="1">
          <a:off x="8686800" y="6436106"/>
          <a:ext cx="7429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95250</xdr:rowOff>
    </xdr:from>
    <xdr:to>
      <xdr:col>46</xdr:col>
      <xdr:colOff>38100</xdr:colOff>
      <xdr:row>34</xdr:row>
      <xdr:rowOff>25400</xdr:rowOff>
    </xdr:to>
    <xdr:sp macro="" textlink="">
      <xdr:nvSpPr>
        <xdr:cNvPr id="127" name="楕円 126"/>
        <xdr:cNvSpPr/>
      </xdr:nvSpPr>
      <xdr:spPr>
        <a:xfrm>
          <a:off x="7842250" y="5549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146050</xdr:rowOff>
    </xdr:from>
    <xdr:to>
      <xdr:col>50</xdr:col>
      <xdr:colOff>114300</xdr:colOff>
      <xdr:row>38</xdr:row>
      <xdr:rowOff>159004</xdr:rowOff>
    </xdr:to>
    <xdr:cxnSp macro="">
      <xdr:nvCxnSpPr>
        <xdr:cNvPr id="128" name="直線コネクタ 127"/>
        <xdr:cNvCxnSpPr/>
      </xdr:nvCxnSpPr>
      <xdr:spPr>
        <a:xfrm>
          <a:off x="7886700" y="5600700"/>
          <a:ext cx="800100" cy="83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123063</xdr:rowOff>
    </xdr:from>
    <xdr:to>
      <xdr:col>41</xdr:col>
      <xdr:colOff>101600</xdr:colOff>
      <xdr:row>39</xdr:row>
      <xdr:rowOff>53213</xdr:rowOff>
    </xdr:to>
    <xdr:sp macro="" textlink="">
      <xdr:nvSpPr>
        <xdr:cNvPr id="129" name="楕円 128"/>
        <xdr:cNvSpPr/>
      </xdr:nvSpPr>
      <xdr:spPr>
        <a:xfrm>
          <a:off x="7029450" y="64032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146050</xdr:rowOff>
    </xdr:from>
    <xdr:to>
      <xdr:col>45</xdr:col>
      <xdr:colOff>177800</xdr:colOff>
      <xdr:row>39</xdr:row>
      <xdr:rowOff>2413</xdr:rowOff>
    </xdr:to>
    <xdr:cxnSp macro="">
      <xdr:nvCxnSpPr>
        <xdr:cNvPr id="130" name="直線コネクタ 129"/>
        <xdr:cNvCxnSpPr/>
      </xdr:nvCxnSpPr>
      <xdr:spPr>
        <a:xfrm flipV="1">
          <a:off x="7080250" y="5600700"/>
          <a:ext cx="806450" cy="84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12082</xdr:rowOff>
    </xdr:from>
    <xdr:ext cx="469744" cy="259045"/>
    <xdr:sp macro="" textlink="">
      <xdr:nvSpPr>
        <xdr:cNvPr id="131" name="n_1aveValue【道路】&#10;一人当たり延長"/>
        <xdr:cNvSpPr txBox="1"/>
      </xdr:nvSpPr>
      <xdr:spPr>
        <a:xfrm>
          <a:off x="8458277" y="662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170324</xdr:rowOff>
    </xdr:from>
    <xdr:ext cx="469744" cy="259045"/>
    <xdr:sp macro="" textlink="">
      <xdr:nvSpPr>
        <xdr:cNvPr id="132" name="n_2aveValue【道路】&#10;一人当たり延長"/>
        <xdr:cNvSpPr txBox="1"/>
      </xdr:nvSpPr>
      <xdr:spPr>
        <a:xfrm>
          <a:off x="7677227"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133748</xdr:rowOff>
    </xdr:from>
    <xdr:ext cx="469744" cy="259045"/>
    <xdr:sp macro="" textlink="">
      <xdr:nvSpPr>
        <xdr:cNvPr id="133" name="n_3aveValue【道路】&#10;一人当たり延長"/>
        <xdr:cNvSpPr txBox="1"/>
      </xdr:nvSpPr>
      <xdr:spPr>
        <a:xfrm>
          <a:off x="6864427" y="657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54881</xdr:rowOff>
    </xdr:from>
    <xdr:ext cx="469744" cy="259045"/>
    <xdr:sp macro="" textlink="">
      <xdr:nvSpPr>
        <xdr:cNvPr id="134" name="n_1mainValue【道路】&#10;一人当たり延長"/>
        <xdr:cNvSpPr txBox="1"/>
      </xdr:nvSpPr>
      <xdr:spPr>
        <a:xfrm>
          <a:off x="8458277" y="616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41927</xdr:rowOff>
    </xdr:from>
    <xdr:ext cx="534377" cy="259045"/>
    <xdr:sp macro="" textlink="">
      <xdr:nvSpPr>
        <xdr:cNvPr id="135" name="n_2mainValue【道路】&#10;一人当たり延長"/>
        <xdr:cNvSpPr txBox="1"/>
      </xdr:nvSpPr>
      <xdr:spPr>
        <a:xfrm>
          <a:off x="7644911" y="533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69740</xdr:rowOff>
    </xdr:from>
    <xdr:ext cx="469744" cy="259045"/>
    <xdr:sp macro="" textlink="">
      <xdr:nvSpPr>
        <xdr:cNvPr id="136" name="n_3mainValue【道路】&#10;一人当たり延長"/>
        <xdr:cNvSpPr txBox="1"/>
      </xdr:nvSpPr>
      <xdr:spPr>
        <a:xfrm>
          <a:off x="6864427" y="618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64</xdr:row>
      <xdr:rowOff>66675</xdr:rowOff>
    </xdr:to>
    <xdr:cxnSp macro="">
      <xdr:nvCxnSpPr>
        <xdr:cNvPr id="160" name="直線コネクタ 159"/>
        <xdr:cNvCxnSpPr/>
      </xdr:nvCxnSpPr>
      <xdr:spPr>
        <a:xfrm flipV="1">
          <a:off x="4177665" y="9366250"/>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340478" cy="259045"/>
    <xdr:sp macro="" textlink="">
      <xdr:nvSpPr>
        <xdr:cNvPr id="161" name="【橋りょう・トンネル】&#10;有形固定資産減価償却率最小値テキスト"/>
        <xdr:cNvSpPr txBox="1"/>
      </xdr:nvSpPr>
      <xdr:spPr>
        <a:xfrm>
          <a:off x="4216400" y="1064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2" name="直線コネクタ 161"/>
        <xdr:cNvCxnSpPr/>
      </xdr:nvCxnSpPr>
      <xdr:spPr>
        <a:xfrm>
          <a:off x="4108450" y="1063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63" name="【橋りょう・トンネル】&#10;有形固定資産減価償却率最大値テキスト"/>
        <xdr:cNvSpPr txBox="1"/>
      </xdr:nvSpPr>
      <xdr:spPr>
        <a:xfrm>
          <a:off x="42164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64" name="直線コネクタ 163"/>
        <xdr:cNvCxnSpPr/>
      </xdr:nvCxnSpPr>
      <xdr:spPr>
        <a:xfrm>
          <a:off x="4108450" y="9366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141622</xdr:rowOff>
    </xdr:from>
    <xdr:ext cx="405111" cy="259045"/>
    <xdr:sp macro="" textlink="">
      <xdr:nvSpPr>
        <xdr:cNvPr id="165" name="【橋りょう・トンネル】&#10;有形固定資産減価償却率平均値テキスト"/>
        <xdr:cNvSpPr txBox="1"/>
      </xdr:nvSpPr>
      <xdr:spPr>
        <a:xfrm>
          <a:off x="4216400" y="9393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6" name="フローチャート: 判断 165"/>
        <xdr:cNvSpPr/>
      </xdr:nvSpPr>
      <xdr:spPr>
        <a:xfrm>
          <a:off x="412750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137795</xdr:rowOff>
    </xdr:from>
    <xdr:to>
      <xdr:col>20</xdr:col>
      <xdr:colOff>38100</xdr:colOff>
      <xdr:row>58</xdr:row>
      <xdr:rowOff>67945</xdr:rowOff>
    </xdr:to>
    <xdr:sp macro="" textlink="">
      <xdr:nvSpPr>
        <xdr:cNvPr id="167" name="フローチャート: 判断 166"/>
        <xdr:cNvSpPr/>
      </xdr:nvSpPr>
      <xdr:spPr>
        <a:xfrm>
          <a:off x="3384550" y="9554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168275</xdr:rowOff>
    </xdr:from>
    <xdr:to>
      <xdr:col>15</xdr:col>
      <xdr:colOff>101600</xdr:colOff>
      <xdr:row>58</xdr:row>
      <xdr:rowOff>98425</xdr:rowOff>
    </xdr:to>
    <xdr:sp macro="" textlink="">
      <xdr:nvSpPr>
        <xdr:cNvPr id="168" name="フローチャート: 判断 167"/>
        <xdr:cNvSpPr/>
      </xdr:nvSpPr>
      <xdr:spPr>
        <a:xfrm>
          <a:off x="257175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69" name="フローチャート: 判断 168"/>
        <xdr:cNvSpPr/>
      </xdr:nvSpPr>
      <xdr:spPr>
        <a:xfrm>
          <a:off x="1778000" y="9583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73025</xdr:rowOff>
    </xdr:from>
    <xdr:to>
      <xdr:col>24</xdr:col>
      <xdr:colOff>114300</xdr:colOff>
      <xdr:row>59</xdr:row>
      <xdr:rowOff>3175</xdr:rowOff>
    </xdr:to>
    <xdr:sp macro="" textlink="">
      <xdr:nvSpPr>
        <xdr:cNvPr id="175" name="楕円 174"/>
        <xdr:cNvSpPr/>
      </xdr:nvSpPr>
      <xdr:spPr>
        <a:xfrm>
          <a:off x="4127500" y="96551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51452</xdr:rowOff>
    </xdr:from>
    <xdr:ext cx="405111" cy="259045"/>
    <xdr:sp macro="" textlink="">
      <xdr:nvSpPr>
        <xdr:cNvPr id="176" name="【橋りょう・トンネル】&#10;有形固定資産減価償却率該当値テキスト"/>
        <xdr:cNvSpPr txBox="1"/>
      </xdr:nvSpPr>
      <xdr:spPr>
        <a:xfrm>
          <a:off x="4216400" y="963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73025</xdr:rowOff>
    </xdr:from>
    <xdr:to>
      <xdr:col>20</xdr:col>
      <xdr:colOff>38100</xdr:colOff>
      <xdr:row>59</xdr:row>
      <xdr:rowOff>3175</xdr:rowOff>
    </xdr:to>
    <xdr:sp macro="" textlink="">
      <xdr:nvSpPr>
        <xdr:cNvPr id="177" name="楕円 176"/>
        <xdr:cNvSpPr/>
      </xdr:nvSpPr>
      <xdr:spPr>
        <a:xfrm>
          <a:off x="3384550" y="96551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123825</xdr:rowOff>
    </xdr:from>
    <xdr:to>
      <xdr:col>24</xdr:col>
      <xdr:colOff>63500</xdr:colOff>
      <xdr:row>58</xdr:row>
      <xdr:rowOff>123825</xdr:rowOff>
    </xdr:to>
    <xdr:cxnSp macro="">
      <xdr:nvCxnSpPr>
        <xdr:cNvPr id="178" name="直線コネクタ 177"/>
        <xdr:cNvCxnSpPr/>
      </xdr:nvCxnSpPr>
      <xdr:spPr>
        <a:xfrm>
          <a:off x="3429000" y="9705975"/>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84455</xdr:rowOff>
    </xdr:from>
    <xdr:to>
      <xdr:col>15</xdr:col>
      <xdr:colOff>101600</xdr:colOff>
      <xdr:row>59</xdr:row>
      <xdr:rowOff>14605</xdr:rowOff>
    </xdr:to>
    <xdr:sp macro="" textlink="">
      <xdr:nvSpPr>
        <xdr:cNvPr id="179" name="楕円 178"/>
        <xdr:cNvSpPr/>
      </xdr:nvSpPr>
      <xdr:spPr>
        <a:xfrm>
          <a:off x="2571750" y="9666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123825</xdr:rowOff>
    </xdr:from>
    <xdr:to>
      <xdr:col>19</xdr:col>
      <xdr:colOff>177800</xdr:colOff>
      <xdr:row>58</xdr:row>
      <xdr:rowOff>135255</xdr:rowOff>
    </xdr:to>
    <xdr:cxnSp macro="">
      <xdr:nvCxnSpPr>
        <xdr:cNvPr id="180" name="直線コネクタ 179"/>
        <xdr:cNvCxnSpPr/>
      </xdr:nvCxnSpPr>
      <xdr:spPr>
        <a:xfrm flipV="1">
          <a:off x="2622550" y="9705975"/>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86360</xdr:rowOff>
    </xdr:from>
    <xdr:to>
      <xdr:col>10</xdr:col>
      <xdr:colOff>165100</xdr:colOff>
      <xdr:row>59</xdr:row>
      <xdr:rowOff>16510</xdr:rowOff>
    </xdr:to>
    <xdr:sp macro="" textlink="">
      <xdr:nvSpPr>
        <xdr:cNvPr id="181" name="楕円 180"/>
        <xdr:cNvSpPr/>
      </xdr:nvSpPr>
      <xdr:spPr>
        <a:xfrm>
          <a:off x="1778000" y="9668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135255</xdr:rowOff>
    </xdr:from>
    <xdr:to>
      <xdr:col>15</xdr:col>
      <xdr:colOff>50800</xdr:colOff>
      <xdr:row>58</xdr:row>
      <xdr:rowOff>137160</xdr:rowOff>
    </xdr:to>
    <xdr:cxnSp macro="">
      <xdr:nvCxnSpPr>
        <xdr:cNvPr id="182" name="直線コネクタ 181"/>
        <xdr:cNvCxnSpPr/>
      </xdr:nvCxnSpPr>
      <xdr:spPr>
        <a:xfrm flipV="1">
          <a:off x="1828800" y="9717405"/>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84472</xdr:rowOff>
    </xdr:from>
    <xdr:ext cx="405111" cy="259045"/>
    <xdr:sp macro="" textlink="">
      <xdr:nvSpPr>
        <xdr:cNvPr id="183" name="n_1aveValue【橋りょう・トンネル】&#10;有形固定資産減価償却率"/>
        <xdr:cNvSpPr txBox="1"/>
      </xdr:nvSpPr>
      <xdr:spPr>
        <a:xfrm>
          <a:off x="3239144"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114952</xdr:rowOff>
    </xdr:from>
    <xdr:ext cx="405111" cy="259045"/>
    <xdr:sp macro="" textlink="">
      <xdr:nvSpPr>
        <xdr:cNvPr id="184" name="n_2aveValue【橋りょう・トンネル】&#10;有形固定資産減価償却率"/>
        <xdr:cNvSpPr txBox="1"/>
      </xdr:nvSpPr>
      <xdr:spPr>
        <a:xfrm>
          <a:off x="2439044"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85" name="n_3aveValue【橋りょう・トンネル】&#10;有形固定資産減価償却率"/>
        <xdr:cNvSpPr txBox="1"/>
      </xdr:nvSpPr>
      <xdr:spPr>
        <a:xfrm>
          <a:off x="1645294"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165752</xdr:rowOff>
    </xdr:from>
    <xdr:ext cx="405111" cy="259045"/>
    <xdr:sp macro="" textlink="">
      <xdr:nvSpPr>
        <xdr:cNvPr id="186" name="n_1mainValue【橋りょう・トンネル】&#10;有形固定資産減価償却率"/>
        <xdr:cNvSpPr txBox="1"/>
      </xdr:nvSpPr>
      <xdr:spPr>
        <a:xfrm>
          <a:off x="3239144" y="9747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5732</xdr:rowOff>
    </xdr:from>
    <xdr:ext cx="405111" cy="259045"/>
    <xdr:sp macro="" textlink="">
      <xdr:nvSpPr>
        <xdr:cNvPr id="187" name="n_2mainValue【橋りょう・トンネル】&#10;有形固定資産減価償却率"/>
        <xdr:cNvSpPr txBox="1"/>
      </xdr:nvSpPr>
      <xdr:spPr>
        <a:xfrm>
          <a:off x="2439044" y="9752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7637</xdr:rowOff>
    </xdr:from>
    <xdr:ext cx="405111" cy="259045"/>
    <xdr:sp macro="" textlink="">
      <xdr:nvSpPr>
        <xdr:cNvPr id="188" name="n_3mainValue【橋りょう・トンネル】&#10;有形固定資産減価償却率"/>
        <xdr:cNvSpPr txBox="1"/>
      </xdr:nvSpPr>
      <xdr:spPr>
        <a:xfrm>
          <a:off x="1645294" y="975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115569</xdr:rowOff>
    </xdr:from>
    <xdr:to>
      <xdr:col>54</xdr:col>
      <xdr:colOff>189865</xdr:colOff>
      <xdr:row>64</xdr:row>
      <xdr:rowOff>30640</xdr:rowOff>
    </xdr:to>
    <xdr:cxnSp macro="">
      <xdr:nvCxnSpPr>
        <xdr:cNvPr id="212" name="直線コネクタ 211"/>
        <xdr:cNvCxnSpPr/>
      </xdr:nvCxnSpPr>
      <xdr:spPr>
        <a:xfrm flipV="1">
          <a:off x="9429115" y="9367519"/>
          <a:ext cx="0" cy="123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34467</xdr:rowOff>
    </xdr:from>
    <xdr:ext cx="534377" cy="259045"/>
    <xdr:sp macro="" textlink="">
      <xdr:nvSpPr>
        <xdr:cNvPr id="213" name="【橋りょう・トンネル】&#10;一人当たり有形固定資産（償却資産）額最小値テキスト"/>
        <xdr:cNvSpPr txBox="1"/>
      </xdr:nvSpPr>
      <xdr:spPr>
        <a:xfrm>
          <a:off x="9467850" y="106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30640</xdr:rowOff>
    </xdr:from>
    <xdr:to>
      <xdr:col>55</xdr:col>
      <xdr:colOff>88900</xdr:colOff>
      <xdr:row>64</xdr:row>
      <xdr:rowOff>30640</xdr:rowOff>
    </xdr:to>
    <xdr:cxnSp macro="">
      <xdr:nvCxnSpPr>
        <xdr:cNvPr id="214" name="直線コネクタ 213"/>
        <xdr:cNvCxnSpPr/>
      </xdr:nvCxnSpPr>
      <xdr:spPr>
        <a:xfrm>
          <a:off x="9359900" y="1060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62246</xdr:rowOff>
    </xdr:from>
    <xdr:ext cx="599010" cy="259045"/>
    <xdr:sp macro="" textlink="">
      <xdr:nvSpPr>
        <xdr:cNvPr id="215" name="【橋りょう・トンネル】&#10;一人当たり有形固定資産（償却資産）額最大値テキスト"/>
        <xdr:cNvSpPr txBox="1"/>
      </xdr:nvSpPr>
      <xdr:spPr>
        <a:xfrm>
          <a:off x="9467850" y="914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115569</xdr:rowOff>
    </xdr:from>
    <xdr:to>
      <xdr:col>55</xdr:col>
      <xdr:colOff>88900</xdr:colOff>
      <xdr:row>56</xdr:row>
      <xdr:rowOff>115569</xdr:rowOff>
    </xdr:to>
    <xdr:cxnSp macro="">
      <xdr:nvCxnSpPr>
        <xdr:cNvPr id="216" name="直線コネクタ 215"/>
        <xdr:cNvCxnSpPr/>
      </xdr:nvCxnSpPr>
      <xdr:spPr>
        <a:xfrm>
          <a:off x="9359900" y="9367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62345</xdr:rowOff>
    </xdr:from>
    <xdr:ext cx="599010" cy="259045"/>
    <xdr:sp macro="" textlink="">
      <xdr:nvSpPr>
        <xdr:cNvPr id="217" name="【橋りょう・トンネル】&#10;一人当たり有形固定資産（償却資産）額平均値テキスト"/>
        <xdr:cNvSpPr txBox="1"/>
      </xdr:nvSpPr>
      <xdr:spPr>
        <a:xfrm>
          <a:off x="9467850" y="1013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83918</xdr:rowOff>
    </xdr:from>
    <xdr:to>
      <xdr:col>55</xdr:col>
      <xdr:colOff>50800</xdr:colOff>
      <xdr:row>62</xdr:row>
      <xdr:rowOff>14068</xdr:rowOff>
    </xdr:to>
    <xdr:sp macro="" textlink="">
      <xdr:nvSpPr>
        <xdr:cNvPr id="218" name="フローチャート: 判断 217"/>
        <xdr:cNvSpPr/>
      </xdr:nvSpPr>
      <xdr:spPr>
        <a:xfrm>
          <a:off x="9398000" y="101613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75452</xdr:rowOff>
    </xdr:from>
    <xdr:to>
      <xdr:col>50</xdr:col>
      <xdr:colOff>165100</xdr:colOff>
      <xdr:row>62</xdr:row>
      <xdr:rowOff>5602</xdr:rowOff>
    </xdr:to>
    <xdr:sp macro="" textlink="">
      <xdr:nvSpPr>
        <xdr:cNvPr id="219" name="フローチャート: 判断 218"/>
        <xdr:cNvSpPr/>
      </xdr:nvSpPr>
      <xdr:spPr>
        <a:xfrm>
          <a:off x="8636000" y="10152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66220</xdr:rowOff>
    </xdr:from>
    <xdr:to>
      <xdr:col>46</xdr:col>
      <xdr:colOff>38100</xdr:colOff>
      <xdr:row>61</xdr:row>
      <xdr:rowOff>167820</xdr:rowOff>
    </xdr:to>
    <xdr:sp macro="" textlink="">
      <xdr:nvSpPr>
        <xdr:cNvPr id="220" name="フローチャート: 判断 219"/>
        <xdr:cNvSpPr/>
      </xdr:nvSpPr>
      <xdr:spPr>
        <a:xfrm>
          <a:off x="7842250" y="1014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78846</xdr:rowOff>
    </xdr:from>
    <xdr:to>
      <xdr:col>41</xdr:col>
      <xdr:colOff>101600</xdr:colOff>
      <xdr:row>62</xdr:row>
      <xdr:rowOff>8996</xdr:rowOff>
    </xdr:to>
    <xdr:sp macro="" textlink="">
      <xdr:nvSpPr>
        <xdr:cNvPr id="221" name="フローチャート: 判断 220"/>
        <xdr:cNvSpPr/>
      </xdr:nvSpPr>
      <xdr:spPr>
        <a:xfrm>
          <a:off x="7029450" y="10156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126205</xdr:rowOff>
    </xdr:from>
    <xdr:to>
      <xdr:col>55</xdr:col>
      <xdr:colOff>50800</xdr:colOff>
      <xdr:row>60</xdr:row>
      <xdr:rowOff>56355</xdr:rowOff>
    </xdr:to>
    <xdr:sp macro="" textlink="">
      <xdr:nvSpPr>
        <xdr:cNvPr id="227" name="楕円 226"/>
        <xdr:cNvSpPr/>
      </xdr:nvSpPr>
      <xdr:spPr>
        <a:xfrm>
          <a:off x="9398000" y="98734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149082</xdr:rowOff>
    </xdr:from>
    <xdr:ext cx="599010" cy="259045"/>
    <xdr:sp macro="" textlink="">
      <xdr:nvSpPr>
        <xdr:cNvPr id="228" name="【橋りょう・トンネル】&#10;一人当たり有形固定資産（償却資産）額該当値テキスト"/>
        <xdr:cNvSpPr txBox="1"/>
      </xdr:nvSpPr>
      <xdr:spPr>
        <a:xfrm>
          <a:off x="9467850" y="973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150856</xdr:rowOff>
    </xdr:from>
    <xdr:to>
      <xdr:col>50</xdr:col>
      <xdr:colOff>165100</xdr:colOff>
      <xdr:row>60</xdr:row>
      <xdr:rowOff>81006</xdr:rowOff>
    </xdr:to>
    <xdr:sp macro="" textlink="">
      <xdr:nvSpPr>
        <xdr:cNvPr id="229" name="楕円 228"/>
        <xdr:cNvSpPr/>
      </xdr:nvSpPr>
      <xdr:spPr>
        <a:xfrm>
          <a:off x="8636000" y="98981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5555</xdr:rowOff>
    </xdr:from>
    <xdr:to>
      <xdr:col>55</xdr:col>
      <xdr:colOff>0</xdr:colOff>
      <xdr:row>60</xdr:row>
      <xdr:rowOff>30206</xdr:rowOff>
    </xdr:to>
    <xdr:cxnSp macro="">
      <xdr:nvCxnSpPr>
        <xdr:cNvPr id="230" name="直線コネクタ 229"/>
        <xdr:cNvCxnSpPr/>
      </xdr:nvCxnSpPr>
      <xdr:spPr>
        <a:xfrm flipV="1">
          <a:off x="8686800" y="9917905"/>
          <a:ext cx="74295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166557</xdr:rowOff>
    </xdr:from>
    <xdr:to>
      <xdr:col>46</xdr:col>
      <xdr:colOff>38100</xdr:colOff>
      <xdr:row>60</xdr:row>
      <xdr:rowOff>96707</xdr:rowOff>
    </xdr:to>
    <xdr:sp macro="" textlink="">
      <xdr:nvSpPr>
        <xdr:cNvPr id="231" name="楕円 230"/>
        <xdr:cNvSpPr/>
      </xdr:nvSpPr>
      <xdr:spPr>
        <a:xfrm>
          <a:off x="7842250" y="99138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30206</xdr:rowOff>
    </xdr:from>
    <xdr:to>
      <xdr:col>50</xdr:col>
      <xdr:colOff>114300</xdr:colOff>
      <xdr:row>60</xdr:row>
      <xdr:rowOff>45907</xdr:rowOff>
    </xdr:to>
    <xdr:cxnSp macro="">
      <xdr:nvCxnSpPr>
        <xdr:cNvPr id="232" name="直線コネクタ 231"/>
        <xdr:cNvCxnSpPr/>
      </xdr:nvCxnSpPr>
      <xdr:spPr>
        <a:xfrm flipV="1">
          <a:off x="7886700" y="9942556"/>
          <a:ext cx="800100" cy="1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15631</xdr:rowOff>
    </xdr:from>
    <xdr:to>
      <xdr:col>41</xdr:col>
      <xdr:colOff>101600</xdr:colOff>
      <xdr:row>60</xdr:row>
      <xdr:rowOff>117231</xdr:rowOff>
    </xdr:to>
    <xdr:sp macro="" textlink="">
      <xdr:nvSpPr>
        <xdr:cNvPr id="233" name="楕円 232"/>
        <xdr:cNvSpPr/>
      </xdr:nvSpPr>
      <xdr:spPr>
        <a:xfrm>
          <a:off x="7029450" y="992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45907</xdr:rowOff>
    </xdr:from>
    <xdr:to>
      <xdr:col>45</xdr:col>
      <xdr:colOff>177800</xdr:colOff>
      <xdr:row>60</xdr:row>
      <xdr:rowOff>66431</xdr:rowOff>
    </xdr:to>
    <xdr:cxnSp macro="">
      <xdr:nvCxnSpPr>
        <xdr:cNvPr id="234" name="直線コネクタ 233"/>
        <xdr:cNvCxnSpPr/>
      </xdr:nvCxnSpPr>
      <xdr:spPr>
        <a:xfrm flipV="1">
          <a:off x="7080250" y="9958257"/>
          <a:ext cx="806450" cy="2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168179</xdr:rowOff>
    </xdr:from>
    <xdr:ext cx="599010" cy="259045"/>
    <xdr:sp macro="" textlink="">
      <xdr:nvSpPr>
        <xdr:cNvPr id="235" name="n_1aveValue【橋りょう・トンネル】&#10;一人当たり有形固定資産（償却資産）額"/>
        <xdr:cNvSpPr txBox="1"/>
      </xdr:nvSpPr>
      <xdr:spPr>
        <a:xfrm>
          <a:off x="8399995" y="1024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158947</xdr:rowOff>
    </xdr:from>
    <xdr:ext cx="599010" cy="259045"/>
    <xdr:sp macro="" textlink="">
      <xdr:nvSpPr>
        <xdr:cNvPr id="236" name="n_2aveValue【橋りょう・トンネル】&#10;一人当たり有形固定資産（償却資産）額"/>
        <xdr:cNvSpPr txBox="1"/>
      </xdr:nvSpPr>
      <xdr:spPr>
        <a:xfrm>
          <a:off x="7612595" y="1023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123</xdr:rowOff>
    </xdr:from>
    <xdr:ext cx="599010" cy="259045"/>
    <xdr:sp macro="" textlink="">
      <xdr:nvSpPr>
        <xdr:cNvPr id="237" name="n_3aveValue【橋りょう・トンネル】&#10;一人当たり有形固定資産（償却資産）額"/>
        <xdr:cNvSpPr txBox="1"/>
      </xdr:nvSpPr>
      <xdr:spPr>
        <a:xfrm>
          <a:off x="6818845" y="1024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97533</xdr:rowOff>
    </xdr:from>
    <xdr:ext cx="599010" cy="259045"/>
    <xdr:sp macro="" textlink="">
      <xdr:nvSpPr>
        <xdr:cNvPr id="238" name="n_1mainValue【橋りょう・トンネル】&#10;一人当たり有形固定資産（償却資産）額"/>
        <xdr:cNvSpPr txBox="1"/>
      </xdr:nvSpPr>
      <xdr:spPr>
        <a:xfrm>
          <a:off x="8399995" y="967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113234</xdr:rowOff>
    </xdr:from>
    <xdr:ext cx="599010" cy="259045"/>
    <xdr:sp macro="" textlink="">
      <xdr:nvSpPr>
        <xdr:cNvPr id="239" name="n_2mainValue【橋りょう・トンネル】&#10;一人当たり有形固定資産（償却資産）額"/>
        <xdr:cNvSpPr txBox="1"/>
      </xdr:nvSpPr>
      <xdr:spPr>
        <a:xfrm>
          <a:off x="7612595" y="969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133758</xdr:rowOff>
    </xdr:from>
    <xdr:ext cx="599010" cy="259045"/>
    <xdr:sp macro="" textlink="">
      <xdr:nvSpPr>
        <xdr:cNvPr id="240" name="n_3mainValue【橋りょう・トンネル】&#10;一人当たり有形固定資産（償却資産）額"/>
        <xdr:cNvSpPr txBox="1"/>
      </xdr:nvSpPr>
      <xdr:spPr>
        <a:xfrm>
          <a:off x="6818845" y="971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3" name="テキスト ボックス 252"/>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3" name="テキスト ボックス 262"/>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544</xdr:rowOff>
    </xdr:to>
    <xdr:cxnSp macro="">
      <xdr:nvCxnSpPr>
        <xdr:cNvPr id="267" name="直線コネクタ 266"/>
        <xdr:cNvCxnSpPr/>
      </xdr:nvCxnSpPr>
      <xdr:spPr>
        <a:xfrm flipV="1">
          <a:off x="4177665" y="12882880"/>
          <a:ext cx="0" cy="1157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4371</xdr:rowOff>
    </xdr:from>
    <xdr:ext cx="405111" cy="259045"/>
    <xdr:sp macro="" textlink="">
      <xdr:nvSpPr>
        <xdr:cNvPr id="268" name="【公営住宅】&#10;有形固定資産減価償却率最小値テキスト"/>
        <xdr:cNvSpPr txBox="1"/>
      </xdr:nvSpPr>
      <xdr:spPr>
        <a:xfrm>
          <a:off x="4216400"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544</xdr:rowOff>
    </xdr:from>
    <xdr:to>
      <xdr:col>24</xdr:col>
      <xdr:colOff>152400</xdr:colOff>
      <xdr:row>85</xdr:row>
      <xdr:rowOff>544</xdr:rowOff>
    </xdr:to>
    <xdr:cxnSp macro="">
      <xdr:nvCxnSpPr>
        <xdr:cNvPr id="269" name="直線コネクタ 268"/>
        <xdr:cNvCxnSpPr/>
      </xdr:nvCxnSpPr>
      <xdr:spPr>
        <a:xfrm>
          <a:off x="4108450" y="140403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公営住宅】&#10;有形固定資産減価償却率最大値テキスト"/>
        <xdr:cNvSpPr txBox="1"/>
      </xdr:nvSpPr>
      <xdr:spPr>
        <a:xfrm>
          <a:off x="4216400" y="1266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108450" y="12882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27776</xdr:rowOff>
    </xdr:from>
    <xdr:ext cx="405111" cy="259045"/>
    <xdr:sp macro="" textlink="">
      <xdr:nvSpPr>
        <xdr:cNvPr id="272" name="【公営住宅】&#10;有形固定資産減価償却率平均値テキスト"/>
        <xdr:cNvSpPr txBox="1"/>
      </xdr:nvSpPr>
      <xdr:spPr>
        <a:xfrm>
          <a:off x="4216400" y="13242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49349</xdr:rowOff>
    </xdr:from>
    <xdr:to>
      <xdr:col>24</xdr:col>
      <xdr:colOff>114300</xdr:colOff>
      <xdr:row>80</xdr:row>
      <xdr:rowOff>150949</xdr:rowOff>
    </xdr:to>
    <xdr:sp macro="" textlink="">
      <xdr:nvSpPr>
        <xdr:cNvPr id="273" name="フローチャート: 判断 272"/>
        <xdr:cNvSpPr/>
      </xdr:nvSpPr>
      <xdr:spPr>
        <a:xfrm>
          <a:off x="4127500" y="1326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88537</xdr:rowOff>
    </xdr:from>
    <xdr:to>
      <xdr:col>20</xdr:col>
      <xdr:colOff>38100</xdr:colOff>
      <xdr:row>81</xdr:row>
      <xdr:rowOff>18687</xdr:rowOff>
    </xdr:to>
    <xdr:sp macro="" textlink="">
      <xdr:nvSpPr>
        <xdr:cNvPr id="274" name="フローチャート: 判断 273"/>
        <xdr:cNvSpPr/>
      </xdr:nvSpPr>
      <xdr:spPr>
        <a:xfrm>
          <a:off x="3384550" y="133028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157118</xdr:rowOff>
    </xdr:from>
    <xdr:to>
      <xdr:col>15</xdr:col>
      <xdr:colOff>101600</xdr:colOff>
      <xdr:row>81</xdr:row>
      <xdr:rowOff>87268</xdr:rowOff>
    </xdr:to>
    <xdr:sp macro="" textlink="">
      <xdr:nvSpPr>
        <xdr:cNvPr id="275" name="フローチャート: 判断 274"/>
        <xdr:cNvSpPr/>
      </xdr:nvSpPr>
      <xdr:spPr>
        <a:xfrm>
          <a:off x="2571750" y="133714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54248</xdr:rowOff>
    </xdr:from>
    <xdr:to>
      <xdr:col>10</xdr:col>
      <xdr:colOff>165100</xdr:colOff>
      <xdr:row>81</xdr:row>
      <xdr:rowOff>155848</xdr:rowOff>
    </xdr:to>
    <xdr:sp macro="" textlink="">
      <xdr:nvSpPr>
        <xdr:cNvPr id="276" name="フローチャート: 判断 275"/>
        <xdr:cNvSpPr/>
      </xdr:nvSpPr>
      <xdr:spPr>
        <a:xfrm>
          <a:off x="1778000" y="1343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6894</xdr:rowOff>
    </xdr:from>
    <xdr:to>
      <xdr:col>24</xdr:col>
      <xdr:colOff>114300</xdr:colOff>
      <xdr:row>78</xdr:row>
      <xdr:rowOff>108494</xdr:rowOff>
    </xdr:to>
    <xdr:sp macro="" textlink="">
      <xdr:nvSpPr>
        <xdr:cNvPr id="282" name="楕円 281"/>
        <xdr:cNvSpPr/>
      </xdr:nvSpPr>
      <xdr:spPr>
        <a:xfrm>
          <a:off x="4127500" y="128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93271</xdr:rowOff>
    </xdr:from>
    <xdr:ext cx="405111" cy="259045"/>
    <xdr:sp macro="" textlink="">
      <xdr:nvSpPr>
        <xdr:cNvPr id="283" name="【公営住宅】&#10;有形固定資産減価償却率該当値テキスト"/>
        <xdr:cNvSpPr txBox="1"/>
      </xdr:nvSpPr>
      <xdr:spPr>
        <a:xfrm>
          <a:off x="4216400" y="1281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142421</xdr:rowOff>
    </xdr:from>
    <xdr:to>
      <xdr:col>20</xdr:col>
      <xdr:colOff>38100</xdr:colOff>
      <xdr:row>78</xdr:row>
      <xdr:rowOff>72571</xdr:rowOff>
    </xdr:to>
    <xdr:sp macro="" textlink="">
      <xdr:nvSpPr>
        <xdr:cNvPr id="284" name="楕円 283"/>
        <xdr:cNvSpPr/>
      </xdr:nvSpPr>
      <xdr:spPr>
        <a:xfrm>
          <a:off x="3384550" y="128614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21771</xdr:rowOff>
    </xdr:from>
    <xdr:to>
      <xdr:col>24</xdr:col>
      <xdr:colOff>63500</xdr:colOff>
      <xdr:row>78</xdr:row>
      <xdr:rowOff>57694</xdr:rowOff>
    </xdr:to>
    <xdr:cxnSp macro="">
      <xdr:nvCxnSpPr>
        <xdr:cNvPr id="285" name="直線コネクタ 284"/>
        <xdr:cNvCxnSpPr/>
      </xdr:nvCxnSpPr>
      <xdr:spPr>
        <a:xfrm>
          <a:off x="3429000" y="12905921"/>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73842</xdr:rowOff>
    </xdr:from>
    <xdr:to>
      <xdr:col>15</xdr:col>
      <xdr:colOff>101600</xdr:colOff>
      <xdr:row>78</xdr:row>
      <xdr:rowOff>3992</xdr:rowOff>
    </xdr:to>
    <xdr:sp macro="" textlink="">
      <xdr:nvSpPr>
        <xdr:cNvPr id="286" name="楕円 285"/>
        <xdr:cNvSpPr/>
      </xdr:nvSpPr>
      <xdr:spPr>
        <a:xfrm>
          <a:off x="2571750" y="127928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124642</xdr:rowOff>
    </xdr:from>
    <xdr:to>
      <xdr:col>19</xdr:col>
      <xdr:colOff>177800</xdr:colOff>
      <xdr:row>78</xdr:row>
      <xdr:rowOff>21771</xdr:rowOff>
    </xdr:to>
    <xdr:cxnSp macro="">
      <xdr:nvCxnSpPr>
        <xdr:cNvPr id="287" name="直線コネクタ 286"/>
        <xdr:cNvCxnSpPr/>
      </xdr:nvCxnSpPr>
      <xdr:spPr>
        <a:xfrm>
          <a:off x="2622550" y="12843692"/>
          <a:ext cx="806450" cy="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60779</xdr:rowOff>
    </xdr:from>
    <xdr:to>
      <xdr:col>10</xdr:col>
      <xdr:colOff>165100</xdr:colOff>
      <xdr:row>85</xdr:row>
      <xdr:rowOff>162379</xdr:rowOff>
    </xdr:to>
    <xdr:sp macro="" textlink="">
      <xdr:nvSpPr>
        <xdr:cNvPr id="288" name="楕円 287"/>
        <xdr:cNvSpPr/>
      </xdr:nvSpPr>
      <xdr:spPr>
        <a:xfrm>
          <a:off x="1778000" y="1410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124642</xdr:rowOff>
    </xdr:from>
    <xdr:to>
      <xdr:col>15</xdr:col>
      <xdr:colOff>50800</xdr:colOff>
      <xdr:row>85</xdr:row>
      <xdr:rowOff>111579</xdr:rowOff>
    </xdr:to>
    <xdr:cxnSp macro="">
      <xdr:nvCxnSpPr>
        <xdr:cNvPr id="289" name="直線コネクタ 288"/>
        <xdr:cNvCxnSpPr/>
      </xdr:nvCxnSpPr>
      <xdr:spPr>
        <a:xfrm flipV="1">
          <a:off x="1828800" y="12843692"/>
          <a:ext cx="793750" cy="130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9814</xdr:rowOff>
    </xdr:from>
    <xdr:ext cx="405111" cy="259045"/>
    <xdr:sp macro="" textlink="">
      <xdr:nvSpPr>
        <xdr:cNvPr id="290" name="n_1aveValue【公営住宅】&#10;有形固定資産減価償却率"/>
        <xdr:cNvSpPr txBox="1"/>
      </xdr:nvSpPr>
      <xdr:spPr>
        <a:xfrm>
          <a:off x="3239144" y="1338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78395</xdr:rowOff>
    </xdr:from>
    <xdr:ext cx="405111" cy="259045"/>
    <xdr:sp macro="" textlink="">
      <xdr:nvSpPr>
        <xdr:cNvPr id="291" name="n_2aveValue【公営住宅】&#10;有形固定資産減価償却率"/>
        <xdr:cNvSpPr txBox="1"/>
      </xdr:nvSpPr>
      <xdr:spPr>
        <a:xfrm>
          <a:off x="2439044" y="1345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925</xdr:rowOff>
    </xdr:from>
    <xdr:ext cx="405111" cy="259045"/>
    <xdr:sp macro="" textlink="">
      <xdr:nvSpPr>
        <xdr:cNvPr id="292" name="n_3aveValue【公営住宅】&#10;有形固定資産減価償却率"/>
        <xdr:cNvSpPr txBox="1"/>
      </xdr:nvSpPr>
      <xdr:spPr>
        <a:xfrm>
          <a:off x="1645294" y="13215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89098</xdr:rowOff>
    </xdr:from>
    <xdr:ext cx="405111" cy="259045"/>
    <xdr:sp macro="" textlink="">
      <xdr:nvSpPr>
        <xdr:cNvPr id="293" name="n_1mainValue【公営住宅】&#10;有形固定資産減価償却率"/>
        <xdr:cNvSpPr txBox="1"/>
      </xdr:nvSpPr>
      <xdr:spPr>
        <a:xfrm>
          <a:off x="3239144" y="12643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20519</xdr:rowOff>
    </xdr:from>
    <xdr:ext cx="405111" cy="259045"/>
    <xdr:sp macro="" textlink="">
      <xdr:nvSpPr>
        <xdr:cNvPr id="294" name="n_2mainValue【公営住宅】&#10;有形固定資産減価償却率"/>
        <xdr:cNvSpPr txBox="1"/>
      </xdr:nvSpPr>
      <xdr:spPr>
        <a:xfrm>
          <a:off x="2439044" y="1257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153506</xdr:rowOff>
    </xdr:from>
    <xdr:ext cx="405111" cy="259045"/>
    <xdr:sp macro="" textlink="">
      <xdr:nvSpPr>
        <xdr:cNvPr id="295" name="n_3mainValue【公営住宅】&#10;有形固定資産減価償却率"/>
        <xdr:cNvSpPr txBox="1"/>
      </xdr:nvSpPr>
      <xdr:spPr>
        <a:xfrm>
          <a:off x="1645294" y="1419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9" name="テキスト ボックス 308"/>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1" name="テキスト ボックス 310"/>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3" name="テキスト ボックス 312"/>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20726</xdr:rowOff>
    </xdr:from>
    <xdr:to>
      <xdr:col>54</xdr:col>
      <xdr:colOff>189865</xdr:colOff>
      <xdr:row>85</xdr:row>
      <xdr:rowOff>157886</xdr:rowOff>
    </xdr:to>
    <xdr:cxnSp macro="">
      <xdr:nvCxnSpPr>
        <xdr:cNvPr id="317" name="直線コネクタ 316"/>
        <xdr:cNvCxnSpPr/>
      </xdr:nvCxnSpPr>
      <xdr:spPr>
        <a:xfrm flipV="1">
          <a:off x="9429115" y="13069976"/>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161713</xdr:rowOff>
    </xdr:from>
    <xdr:ext cx="469744" cy="259045"/>
    <xdr:sp macro="" textlink="">
      <xdr:nvSpPr>
        <xdr:cNvPr id="318" name="【公営住宅】&#10;一人当たり面積最小値テキスト"/>
        <xdr:cNvSpPr txBox="1"/>
      </xdr:nvSpPr>
      <xdr:spPr>
        <a:xfrm>
          <a:off x="9467850" y="1420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157886</xdr:rowOff>
    </xdr:from>
    <xdr:to>
      <xdr:col>55</xdr:col>
      <xdr:colOff>88900</xdr:colOff>
      <xdr:row>85</xdr:row>
      <xdr:rowOff>157886</xdr:rowOff>
    </xdr:to>
    <xdr:cxnSp macro="">
      <xdr:nvCxnSpPr>
        <xdr:cNvPr id="319" name="直線コネクタ 318"/>
        <xdr:cNvCxnSpPr/>
      </xdr:nvCxnSpPr>
      <xdr:spPr>
        <a:xfrm>
          <a:off x="9359900" y="14197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138853</xdr:rowOff>
    </xdr:from>
    <xdr:ext cx="469744" cy="259045"/>
    <xdr:sp macro="" textlink="">
      <xdr:nvSpPr>
        <xdr:cNvPr id="320" name="【公営住宅】&#10;一人当たり面積最大値テキスト"/>
        <xdr:cNvSpPr txBox="1"/>
      </xdr:nvSpPr>
      <xdr:spPr>
        <a:xfrm>
          <a:off x="9467850" y="128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20726</xdr:rowOff>
    </xdr:from>
    <xdr:to>
      <xdr:col>55</xdr:col>
      <xdr:colOff>88900</xdr:colOff>
      <xdr:row>79</xdr:row>
      <xdr:rowOff>20726</xdr:rowOff>
    </xdr:to>
    <xdr:cxnSp macro="">
      <xdr:nvCxnSpPr>
        <xdr:cNvPr id="321" name="直線コネクタ 320"/>
        <xdr:cNvCxnSpPr/>
      </xdr:nvCxnSpPr>
      <xdr:spPr>
        <a:xfrm>
          <a:off x="9359900" y="13069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161053</xdr:rowOff>
    </xdr:from>
    <xdr:ext cx="469744" cy="259045"/>
    <xdr:sp macro="" textlink="">
      <xdr:nvSpPr>
        <xdr:cNvPr id="322" name="【公営住宅】&#10;一人当たり面積平均値テキスト"/>
        <xdr:cNvSpPr txBox="1"/>
      </xdr:nvSpPr>
      <xdr:spPr>
        <a:xfrm>
          <a:off x="9467850" y="13540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323" name="フローチャート: 判断 322"/>
        <xdr:cNvSpPr/>
      </xdr:nvSpPr>
      <xdr:spPr>
        <a:xfrm>
          <a:off x="9398000" y="136827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24" name="フローチャート: 判断 323"/>
        <xdr:cNvSpPr/>
      </xdr:nvSpPr>
      <xdr:spPr>
        <a:xfrm>
          <a:off x="863600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25" name="フローチャート: 判断 324"/>
        <xdr:cNvSpPr/>
      </xdr:nvSpPr>
      <xdr:spPr>
        <a:xfrm>
          <a:off x="7842250" y="13691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71425</xdr:rowOff>
    </xdr:from>
    <xdr:to>
      <xdr:col>41</xdr:col>
      <xdr:colOff>101600</xdr:colOff>
      <xdr:row>83</xdr:row>
      <xdr:rowOff>1575</xdr:rowOff>
    </xdr:to>
    <xdr:sp macro="" textlink="">
      <xdr:nvSpPr>
        <xdr:cNvPr id="326" name="フローチャート: 判断 325"/>
        <xdr:cNvSpPr/>
      </xdr:nvSpPr>
      <xdr:spPr>
        <a:xfrm>
          <a:off x="7029450" y="1361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43535</xdr:rowOff>
    </xdr:from>
    <xdr:to>
      <xdr:col>55</xdr:col>
      <xdr:colOff>50800</xdr:colOff>
      <xdr:row>84</xdr:row>
      <xdr:rowOff>145135</xdr:rowOff>
    </xdr:to>
    <xdr:sp macro="" textlink="">
      <xdr:nvSpPr>
        <xdr:cNvPr id="332" name="楕円 331"/>
        <xdr:cNvSpPr/>
      </xdr:nvSpPr>
      <xdr:spPr>
        <a:xfrm>
          <a:off x="9398000" y="139182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21962</xdr:rowOff>
    </xdr:from>
    <xdr:ext cx="469744" cy="259045"/>
    <xdr:sp macro="" textlink="">
      <xdr:nvSpPr>
        <xdr:cNvPr id="333" name="【公営住宅】&#10;一人当たり面積該当値テキスト"/>
        <xdr:cNvSpPr txBox="1"/>
      </xdr:nvSpPr>
      <xdr:spPr>
        <a:xfrm>
          <a:off x="9467850" y="138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59080</xdr:rowOff>
    </xdr:from>
    <xdr:to>
      <xdr:col>50</xdr:col>
      <xdr:colOff>165100</xdr:colOff>
      <xdr:row>84</xdr:row>
      <xdr:rowOff>160680</xdr:rowOff>
    </xdr:to>
    <xdr:sp macro="" textlink="">
      <xdr:nvSpPr>
        <xdr:cNvPr id="334" name="楕円 333"/>
        <xdr:cNvSpPr/>
      </xdr:nvSpPr>
      <xdr:spPr>
        <a:xfrm>
          <a:off x="8636000" y="139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94335</xdr:rowOff>
    </xdr:from>
    <xdr:to>
      <xdr:col>55</xdr:col>
      <xdr:colOff>0</xdr:colOff>
      <xdr:row>84</xdr:row>
      <xdr:rowOff>109880</xdr:rowOff>
    </xdr:to>
    <xdr:cxnSp macro="">
      <xdr:nvCxnSpPr>
        <xdr:cNvPr id="335" name="直線コネクタ 334"/>
        <xdr:cNvCxnSpPr/>
      </xdr:nvCxnSpPr>
      <xdr:spPr>
        <a:xfrm flipV="1">
          <a:off x="8686800" y="13969085"/>
          <a:ext cx="74295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44907</xdr:rowOff>
    </xdr:from>
    <xdr:to>
      <xdr:col>46</xdr:col>
      <xdr:colOff>38100</xdr:colOff>
      <xdr:row>84</xdr:row>
      <xdr:rowOff>146507</xdr:rowOff>
    </xdr:to>
    <xdr:sp macro="" textlink="">
      <xdr:nvSpPr>
        <xdr:cNvPr id="336" name="楕円 335"/>
        <xdr:cNvSpPr/>
      </xdr:nvSpPr>
      <xdr:spPr>
        <a:xfrm>
          <a:off x="7842250" y="139196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95707</xdr:rowOff>
    </xdr:from>
    <xdr:to>
      <xdr:col>50</xdr:col>
      <xdr:colOff>114300</xdr:colOff>
      <xdr:row>84</xdr:row>
      <xdr:rowOff>109880</xdr:rowOff>
    </xdr:to>
    <xdr:cxnSp macro="">
      <xdr:nvCxnSpPr>
        <xdr:cNvPr id="337" name="直線コネクタ 336"/>
        <xdr:cNvCxnSpPr/>
      </xdr:nvCxnSpPr>
      <xdr:spPr>
        <a:xfrm>
          <a:off x="7886700" y="13970457"/>
          <a:ext cx="8001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30277</xdr:rowOff>
    </xdr:from>
    <xdr:to>
      <xdr:col>41</xdr:col>
      <xdr:colOff>101600</xdr:colOff>
      <xdr:row>84</xdr:row>
      <xdr:rowOff>131877</xdr:rowOff>
    </xdr:to>
    <xdr:sp macro="" textlink="">
      <xdr:nvSpPr>
        <xdr:cNvPr id="338" name="楕円 337"/>
        <xdr:cNvSpPr/>
      </xdr:nvSpPr>
      <xdr:spPr>
        <a:xfrm>
          <a:off x="7029450" y="1390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81077</xdr:rowOff>
    </xdr:from>
    <xdr:to>
      <xdr:col>45</xdr:col>
      <xdr:colOff>177800</xdr:colOff>
      <xdr:row>84</xdr:row>
      <xdr:rowOff>95707</xdr:rowOff>
    </xdr:to>
    <xdr:cxnSp macro="">
      <xdr:nvCxnSpPr>
        <xdr:cNvPr id="339" name="直線コネクタ 338"/>
        <xdr:cNvCxnSpPr/>
      </xdr:nvCxnSpPr>
      <xdr:spPr>
        <a:xfrm>
          <a:off x="7080250" y="13955827"/>
          <a:ext cx="80645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40" name="n_1aveValue【公営住宅】&#10;一人当たり面積"/>
        <xdr:cNvSpPr txBox="1"/>
      </xdr:nvSpPr>
      <xdr:spPr>
        <a:xfrm>
          <a:off x="845827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41" name="n_2aveValue【公営住宅】&#10;一人当たり面積"/>
        <xdr:cNvSpPr txBox="1"/>
      </xdr:nvSpPr>
      <xdr:spPr>
        <a:xfrm>
          <a:off x="7677227" y="134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18102</xdr:rowOff>
    </xdr:from>
    <xdr:ext cx="469744" cy="259045"/>
    <xdr:sp macro="" textlink="">
      <xdr:nvSpPr>
        <xdr:cNvPr id="342" name="n_3aveValue【公営住宅】&#10;一人当たり面積"/>
        <xdr:cNvSpPr txBox="1"/>
      </xdr:nvSpPr>
      <xdr:spPr>
        <a:xfrm>
          <a:off x="6864427" y="133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151807</xdr:rowOff>
    </xdr:from>
    <xdr:ext cx="469744" cy="259045"/>
    <xdr:sp macro="" textlink="">
      <xdr:nvSpPr>
        <xdr:cNvPr id="343" name="n_1mainValue【公営住宅】&#10;一人当たり面積"/>
        <xdr:cNvSpPr txBox="1"/>
      </xdr:nvSpPr>
      <xdr:spPr>
        <a:xfrm>
          <a:off x="8458277" y="1402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137634</xdr:rowOff>
    </xdr:from>
    <xdr:ext cx="469744" cy="259045"/>
    <xdr:sp macro="" textlink="">
      <xdr:nvSpPr>
        <xdr:cNvPr id="344" name="n_2mainValue【公営住宅】&#10;一人当たり面積"/>
        <xdr:cNvSpPr txBox="1"/>
      </xdr:nvSpPr>
      <xdr:spPr>
        <a:xfrm>
          <a:off x="7677227" y="1401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123004</xdr:rowOff>
    </xdr:from>
    <xdr:ext cx="469744" cy="259045"/>
    <xdr:sp macro="" textlink="">
      <xdr:nvSpPr>
        <xdr:cNvPr id="345" name="n_3mainValue【公営住宅】&#10;一人当たり面積"/>
        <xdr:cNvSpPr txBox="1"/>
      </xdr:nvSpPr>
      <xdr:spPr>
        <a:xfrm>
          <a:off x="6864427" y="1399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7" name="テキスト ボックス 356"/>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5" name="テキスト ボックス 364"/>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20955</xdr:rowOff>
    </xdr:from>
    <xdr:to>
      <xdr:col>24</xdr:col>
      <xdr:colOff>62865</xdr:colOff>
      <xdr:row>108</xdr:row>
      <xdr:rowOff>83820</xdr:rowOff>
    </xdr:to>
    <xdr:cxnSp macro="">
      <xdr:nvCxnSpPr>
        <xdr:cNvPr id="369" name="直線コネクタ 368"/>
        <xdr:cNvCxnSpPr/>
      </xdr:nvCxnSpPr>
      <xdr:spPr>
        <a:xfrm flipV="1">
          <a:off x="4177665" y="1659445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87647</xdr:rowOff>
    </xdr:from>
    <xdr:ext cx="340478" cy="259045"/>
    <xdr:sp macro="" textlink="">
      <xdr:nvSpPr>
        <xdr:cNvPr id="370" name="【港湾・漁港】&#10;有形固定資産減価償却率最小値テキスト"/>
        <xdr:cNvSpPr txBox="1"/>
      </xdr:nvSpPr>
      <xdr:spPr>
        <a:xfrm>
          <a:off x="4216400" y="18032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71" name="直線コネクタ 370"/>
        <xdr:cNvCxnSpPr/>
      </xdr:nvCxnSpPr>
      <xdr:spPr>
        <a:xfrm>
          <a:off x="4108450" y="18028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139082</xdr:rowOff>
    </xdr:from>
    <xdr:ext cx="405111" cy="259045"/>
    <xdr:sp macro="" textlink="">
      <xdr:nvSpPr>
        <xdr:cNvPr id="372" name="【港湾・漁港】&#10;有形固定資産減価償却率最大値テキスト"/>
        <xdr:cNvSpPr txBox="1"/>
      </xdr:nvSpPr>
      <xdr:spPr>
        <a:xfrm>
          <a:off x="42164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20955</xdr:rowOff>
    </xdr:from>
    <xdr:to>
      <xdr:col>24</xdr:col>
      <xdr:colOff>152400</xdr:colOff>
      <xdr:row>100</xdr:row>
      <xdr:rowOff>20955</xdr:rowOff>
    </xdr:to>
    <xdr:cxnSp macro="">
      <xdr:nvCxnSpPr>
        <xdr:cNvPr id="373" name="直線コネクタ 372"/>
        <xdr:cNvCxnSpPr/>
      </xdr:nvCxnSpPr>
      <xdr:spPr>
        <a:xfrm>
          <a:off x="41084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120666</xdr:rowOff>
    </xdr:from>
    <xdr:ext cx="405111" cy="259045"/>
    <xdr:sp macro="" textlink="">
      <xdr:nvSpPr>
        <xdr:cNvPr id="374" name="【港湾・漁港】&#10;有形固定資産減価償却率平均値テキスト"/>
        <xdr:cNvSpPr txBox="1"/>
      </xdr:nvSpPr>
      <xdr:spPr>
        <a:xfrm>
          <a:off x="4216400" y="1669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97789</xdr:rowOff>
    </xdr:from>
    <xdr:to>
      <xdr:col>24</xdr:col>
      <xdr:colOff>114300</xdr:colOff>
      <xdr:row>102</xdr:row>
      <xdr:rowOff>27939</xdr:rowOff>
    </xdr:to>
    <xdr:sp macro="" textlink="">
      <xdr:nvSpPr>
        <xdr:cNvPr id="375" name="フローチャート: 判断 374"/>
        <xdr:cNvSpPr/>
      </xdr:nvSpPr>
      <xdr:spPr>
        <a:xfrm>
          <a:off x="4127500" y="1684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120650</xdr:rowOff>
    </xdr:from>
    <xdr:to>
      <xdr:col>20</xdr:col>
      <xdr:colOff>38100</xdr:colOff>
      <xdr:row>102</xdr:row>
      <xdr:rowOff>50800</xdr:rowOff>
    </xdr:to>
    <xdr:sp macro="" textlink="">
      <xdr:nvSpPr>
        <xdr:cNvPr id="376" name="フローチャート: 判断 375"/>
        <xdr:cNvSpPr/>
      </xdr:nvSpPr>
      <xdr:spPr>
        <a:xfrm>
          <a:off x="3384550" y="16865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154939</xdr:rowOff>
    </xdr:from>
    <xdr:to>
      <xdr:col>15</xdr:col>
      <xdr:colOff>101600</xdr:colOff>
      <xdr:row>102</xdr:row>
      <xdr:rowOff>85089</xdr:rowOff>
    </xdr:to>
    <xdr:sp macro="" textlink="">
      <xdr:nvSpPr>
        <xdr:cNvPr id="377" name="フローチャート: 判断 376"/>
        <xdr:cNvSpPr/>
      </xdr:nvSpPr>
      <xdr:spPr>
        <a:xfrm>
          <a:off x="2571750" y="168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120650</xdr:rowOff>
    </xdr:from>
    <xdr:to>
      <xdr:col>10</xdr:col>
      <xdr:colOff>165100</xdr:colOff>
      <xdr:row>102</xdr:row>
      <xdr:rowOff>50800</xdr:rowOff>
    </xdr:to>
    <xdr:sp macro="" textlink="">
      <xdr:nvSpPr>
        <xdr:cNvPr id="378" name="フローチャート: 判断 377"/>
        <xdr:cNvSpPr/>
      </xdr:nvSpPr>
      <xdr:spPr>
        <a:xfrm>
          <a:off x="1778000" y="1686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141605</xdr:rowOff>
    </xdr:from>
    <xdr:to>
      <xdr:col>24</xdr:col>
      <xdr:colOff>114300</xdr:colOff>
      <xdr:row>103</xdr:row>
      <xdr:rowOff>71755</xdr:rowOff>
    </xdr:to>
    <xdr:sp macro="" textlink="">
      <xdr:nvSpPr>
        <xdr:cNvPr id="384" name="楕円 383"/>
        <xdr:cNvSpPr/>
      </xdr:nvSpPr>
      <xdr:spPr>
        <a:xfrm>
          <a:off x="4127500" y="17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120032</xdr:rowOff>
    </xdr:from>
    <xdr:ext cx="405111" cy="259045"/>
    <xdr:sp macro="" textlink="">
      <xdr:nvSpPr>
        <xdr:cNvPr id="385" name="【港湾・漁港】&#10;有形固定資産減価償却率該当値テキスト"/>
        <xdr:cNvSpPr txBox="1"/>
      </xdr:nvSpPr>
      <xdr:spPr>
        <a:xfrm>
          <a:off x="4216400" y="1703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386" name="楕円 385"/>
        <xdr:cNvSpPr/>
      </xdr:nvSpPr>
      <xdr:spPr>
        <a:xfrm>
          <a:off x="3384550" y="17101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20955</xdr:rowOff>
    </xdr:from>
    <xdr:to>
      <xdr:col>24</xdr:col>
      <xdr:colOff>63500</xdr:colOff>
      <xdr:row>103</xdr:row>
      <xdr:rowOff>64770</xdr:rowOff>
    </xdr:to>
    <xdr:cxnSp macro="">
      <xdr:nvCxnSpPr>
        <xdr:cNvPr id="387" name="直線コネクタ 386"/>
        <xdr:cNvCxnSpPr/>
      </xdr:nvCxnSpPr>
      <xdr:spPr>
        <a:xfrm flipV="1">
          <a:off x="3429000" y="17108805"/>
          <a:ext cx="7493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103505</xdr:rowOff>
    </xdr:from>
    <xdr:to>
      <xdr:col>15</xdr:col>
      <xdr:colOff>101600</xdr:colOff>
      <xdr:row>104</xdr:row>
      <xdr:rowOff>33655</xdr:rowOff>
    </xdr:to>
    <xdr:sp macro="" textlink="">
      <xdr:nvSpPr>
        <xdr:cNvPr id="388" name="楕円 387"/>
        <xdr:cNvSpPr/>
      </xdr:nvSpPr>
      <xdr:spPr>
        <a:xfrm>
          <a:off x="2571750" y="171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64770</xdr:rowOff>
    </xdr:from>
    <xdr:to>
      <xdr:col>19</xdr:col>
      <xdr:colOff>177800</xdr:colOff>
      <xdr:row>103</xdr:row>
      <xdr:rowOff>154305</xdr:rowOff>
    </xdr:to>
    <xdr:cxnSp macro="">
      <xdr:nvCxnSpPr>
        <xdr:cNvPr id="389" name="直線コネクタ 388"/>
        <xdr:cNvCxnSpPr/>
      </xdr:nvCxnSpPr>
      <xdr:spPr>
        <a:xfrm flipV="1">
          <a:off x="2622550" y="17152620"/>
          <a:ext cx="80645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67327</xdr:rowOff>
    </xdr:from>
    <xdr:ext cx="405111" cy="259045"/>
    <xdr:sp macro="" textlink="">
      <xdr:nvSpPr>
        <xdr:cNvPr id="390" name="n_1aveValue【港湾・漁港】&#10;有形固定資産減価償却率"/>
        <xdr:cNvSpPr txBox="1"/>
      </xdr:nvSpPr>
      <xdr:spPr>
        <a:xfrm>
          <a:off x="323914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101616</xdr:rowOff>
    </xdr:from>
    <xdr:ext cx="405111" cy="259045"/>
    <xdr:sp macro="" textlink="">
      <xdr:nvSpPr>
        <xdr:cNvPr id="391" name="n_2aveValue【港湾・漁港】&#10;有形固定資産減価償却率"/>
        <xdr:cNvSpPr txBox="1"/>
      </xdr:nvSpPr>
      <xdr:spPr>
        <a:xfrm>
          <a:off x="2439044" y="1667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67327</xdr:rowOff>
    </xdr:from>
    <xdr:ext cx="405111" cy="259045"/>
    <xdr:sp macro="" textlink="">
      <xdr:nvSpPr>
        <xdr:cNvPr id="392" name="n_3aveValue【港湾・漁港】&#10;有形固定資産減価償却率"/>
        <xdr:cNvSpPr txBox="1"/>
      </xdr:nvSpPr>
      <xdr:spPr>
        <a:xfrm>
          <a:off x="164529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106697</xdr:rowOff>
    </xdr:from>
    <xdr:ext cx="405111" cy="259045"/>
    <xdr:sp macro="" textlink="">
      <xdr:nvSpPr>
        <xdr:cNvPr id="393" name="n_1mainValue【港湾・漁港】&#10;有形固定資産減価償却率"/>
        <xdr:cNvSpPr txBox="1"/>
      </xdr:nvSpPr>
      <xdr:spPr>
        <a:xfrm>
          <a:off x="3239144" y="1719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24782</xdr:rowOff>
    </xdr:from>
    <xdr:ext cx="405111" cy="259045"/>
    <xdr:sp macro="" textlink="">
      <xdr:nvSpPr>
        <xdr:cNvPr id="394" name="n_2mainValue【港湾・漁港】&#10;有形固定資産減価償却率"/>
        <xdr:cNvSpPr txBox="1"/>
      </xdr:nvSpPr>
      <xdr:spPr>
        <a:xfrm>
          <a:off x="2439044" y="1728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5" name="直線コネクタ 404"/>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6" name="テキスト ボックス 405"/>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7" name="直線コネクタ 406"/>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08" name="テキスト ボックス 407"/>
        <xdr:cNvSpPr txBox="1"/>
      </xdr:nvSpPr>
      <xdr:spPr>
        <a:xfrm>
          <a:off x="5482151" y="1742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9" name="直線コネクタ 408"/>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0" name="テキスト ボックス 409"/>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1" name="直線コネクタ 410"/>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2" name="テキスト ボックス 411"/>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4" name="テキスト ボックス 413"/>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14990</xdr:rowOff>
    </xdr:from>
    <xdr:to>
      <xdr:col>54</xdr:col>
      <xdr:colOff>189865</xdr:colOff>
      <xdr:row>108</xdr:row>
      <xdr:rowOff>74234</xdr:rowOff>
    </xdr:to>
    <xdr:cxnSp macro="">
      <xdr:nvCxnSpPr>
        <xdr:cNvPr id="416" name="直線コネクタ 415"/>
        <xdr:cNvCxnSpPr/>
      </xdr:nvCxnSpPr>
      <xdr:spPr>
        <a:xfrm flipV="1">
          <a:off x="9429115" y="16588490"/>
          <a:ext cx="0" cy="143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78061</xdr:rowOff>
    </xdr:from>
    <xdr:ext cx="378565" cy="259045"/>
    <xdr:sp macro="" textlink="">
      <xdr:nvSpPr>
        <xdr:cNvPr id="417" name="【港湾・漁港】&#10;一人当たり有形固定資産（償却資産）額最小値テキスト"/>
        <xdr:cNvSpPr txBox="1"/>
      </xdr:nvSpPr>
      <xdr:spPr>
        <a:xfrm>
          <a:off x="9467850" y="18023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74234</xdr:rowOff>
    </xdr:from>
    <xdr:to>
      <xdr:col>55</xdr:col>
      <xdr:colOff>88900</xdr:colOff>
      <xdr:row>108</xdr:row>
      <xdr:rowOff>74234</xdr:rowOff>
    </xdr:to>
    <xdr:cxnSp macro="">
      <xdr:nvCxnSpPr>
        <xdr:cNvPr id="418" name="直線コネクタ 417"/>
        <xdr:cNvCxnSpPr/>
      </xdr:nvCxnSpPr>
      <xdr:spPr>
        <a:xfrm>
          <a:off x="9359900" y="18019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133117</xdr:rowOff>
    </xdr:from>
    <xdr:ext cx="599010" cy="259045"/>
    <xdr:sp macro="" textlink="">
      <xdr:nvSpPr>
        <xdr:cNvPr id="419" name="【港湾・漁港】&#10;一人当たり有形固定資産（償却資産）額最大値テキスト"/>
        <xdr:cNvSpPr txBox="1"/>
      </xdr:nvSpPr>
      <xdr:spPr>
        <a:xfrm>
          <a:off x="9467850" y="1636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14990</xdr:rowOff>
    </xdr:from>
    <xdr:to>
      <xdr:col>55</xdr:col>
      <xdr:colOff>88900</xdr:colOff>
      <xdr:row>100</xdr:row>
      <xdr:rowOff>14990</xdr:rowOff>
    </xdr:to>
    <xdr:cxnSp macro="">
      <xdr:nvCxnSpPr>
        <xdr:cNvPr id="420" name="直線コネクタ 419"/>
        <xdr:cNvCxnSpPr/>
      </xdr:nvCxnSpPr>
      <xdr:spPr>
        <a:xfrm>
          <a:off x="9359900" y="16588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47700</xdr:rowOff>
    </xdr:from>
    <xdr:ext cx="534377" cy="259045"/>
    <xdr:sp macro="" textlink="">
      <xdr:nvSpPr>
        <xdr:cNvPr id="421" name="【港湾・漁港】&#10;一人当たり有形固定資産（償却資産）額平均値テキスト"/>
        <xdr:cNvSpPr txBox="1"/>
      </xdr:nvSpPr>
      <xdr:spPr>
        <a:xfrm>
          <a:off x="9467850" y="1730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69273</xdr:rowOff>
    </xdr:from>
    <xdr:to>
      <xdr:col>55</xdr:col>
      <xdr:colOff>50800</xdr:colOff>
      <xdr:row>104</xdr:row>
      <xdr:rowOff>170873</xdr:rowOff>
    </xdr:to>
    <xdr:sp macro="" textlink="">
      <xdr:nvSpPr>
        <xdr:cNvPr id="422" name="フローチャート: 判断 421"/>
        <xdr:cNvSpPr/>
      </xdr:nvSpPr>
      <xdr:spPr>
        <a:xfrm>
          <a:off x="9398000" y="173285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72930</xdr:rowOff>
    </xdr:from>
    <xdr:to>
      <xdr:col>50</xdr:col>
      <xdr:colOff>165100</xdr:colOff>
      <xdr:row>105</xdr:row>
      <xdr:rowOff>3080</xdr:rowOff>
    </xdr:to>
    <xdr:sp macro="" textlink="">
      <xdr:nvSpPr>
        <xdr:cNvPr id="423" name="フローチャート: 判断 422"/>
        <xdr:cNvSpPr/>
      </xdr:nvSpPr>
      <xdr:spPr>
        <a:xfrm>
          <a:off x="8636000" y="173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78553</xdr:rowOff>
    </xdr:from>
    <xdr:to>
      <xdr:col>46</xdr:col>
      <xdr:colOff>38100</xdr:colOff>
      <xdr:row>105</xdr:row>
      <xdr:rowOff>8703</xdr:rowOff>
    </xdr:to>
    <xdr:sp macro="" textlink="">
      <xdr:nvSpPr>
        <xdr:cNvPr id="424" name="フローチャート: 判断 423"/>
        <xdr:cNvSpPr/>
      </xdr:nvSpPr>
      <xdr:spPr>
        <a:xfrm>
          <a:off x="7842250" y="173378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141858</xdr:rowOff>
    </xdr:from>
    <xdr:to>
      <xdr:col>41</xdr:col>
      <xdr:colOff>101600</xdr:colOff>
      <xdr:row>105</xdr:row>
      <xdr:rowOff>72008</xdr:rowOff>
    </xdr:to>
    <xdr:sp macro="" textlink="">
      <xdr:nvSpPr>
        <xdr:cNvPr id="425" name="フローチャート: 判断 424"/>
        <xdr:cNvSpPr/>
      </xdr:nvSpPr>
      <xdr:spPr>
        <a:xfrm>
          <a:off x="7029450" y="1740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96413</xdr:rowOff>
    </xdr:from>
    <xdr:to>
      <xdr:col>55</xdr:col>
      <xdr:colOff>50800</xdr:colOff>
      <xdr:row>103</xdr:row>
      <xdr:rowOff>26563</xdr:rowOff>
    </xdr:to>
    <xdr:sp macro="" textlink="">
      <xdr:nvSpPr>
        <xdr:cNvPr id="431" name="楕円 430"/>
        <xdr:cNvSpPr/>
      </xdr:nvSpPr>
      <xdr:spPr>
        <a:xfrm>
          <a:off x="9398000" y="170128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119290</xdr:rowOff>
    </xdr:from>
    <xdr:ext cx="599010" cy="259045"/>
    <xdr:sp macro="" textlink="">
      <xdr:nvSpPr>
        <xdr:cNvPr id="432" name="【港湾・漁港】&#10;一人当たり有形固定資産（償却資産）額該当値テキスト"/>
        <xdr:cNvSpPr txBox="1"/>
      </xdr:nvSpPr>
      <xdr:spPr>
        <a:xfrm>
          <a:off x="9467850" y="168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146969</xdr:rowOff>
    </xdr:from>
    <xdr:to>
      <xdr:col>50</xdr:col>
      <xdr:colOff>165100</xdr:colOff>
      <xdr:row>103</xdr:row>
      <xdr:rowOff>77119</xdr:rowOff>
    </xdr:to>
    <xdr:sp macro="" textlink="">
      <xdr:nvSpPr>
        <xdr:cNvPr id="433" name="楕円 432"/>
        <xdr:cNvSpPr/>
      </xdr:nvSpPr>
      <xdr:spPr>
        <a:xfrm>
          <a:off x="8636000" y="1706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147213</xdr:rowOff>
    </xdr:from>
    <xdr:to>
      <xdr:col>55</xdr:col>
      <xdr:colOff>0</xdr:colOff>
      <xdr:row>103</xdr:row>
      <xdr:rowOff>26319</xdr:rowOff>
    </xdr:to>
    <xdr:cxnSp macro="">
      <xdr:nvCxnSpPr>
        <xdr:cNvPr id="434" name="直線コネクタ 433"/>
        <xdr:cNvCxnSpPr/>
      </xdr:nvCxnSpPr>
      <xdr:spPr>
        <a:xfrm flipV="1">
          <a:off x="8686800" y="17063613"/>
          <a:ext cx="742950" cy="5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154386</xdr:rowOff>
    </xdr:from>
    <xdr:to>
      <xdr:col>46</xdr:col>
      <xdr:colOff>38100</xdr:colOff>
      <xdr:row>103</xdr:row>
      <xdr:rowOff>84536</xdr:rowOff>
    </xdr:to>
    <xdr:sp macro="" textlink="">
      <xdr:nvSpPr>
        <xdr:cNvPr id="435" name="楕円 434"/>
        <xdr:cNvSpPr/>
      </xdr:nvSpPr>
      <xdr:spPr>
        <a:xfrm>
          <a:off x="7842250" y="170707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26319</xdr:rowOff>
    </xdr:from>
    <xdr:to>
      <xdr:col>50</xdr:col>
      <xdr:colOff>114300</xdr:colOff>
      <xdr:row>103</xdr:row>
      <xdr:rowOff>33736</xdr:rowOff>
    </xdr:to>
    <xdr:cxnSp macro="">
      <xdr:nvCxnSpPr>
        <xdr:cNvPr id="436" name="直線コネクタ 435"/>
        <xdr:cNvCxnSpPr/>
      </xdr:nvCxnSpPr>
      <xdr:spPr>
        <a:xfrm flipV="1">
          <a:off x="7886700" y="17114169"/>
          <a:ext cx="8001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165657</xdr:rowOff>
    </xdr:from>
    <xdr:ext cx="534377" cy="259045"/>
    <xdr:sp macro="" textlink="">
      <xdr:nvSpPr>
        <xdr:cNvPr id="437" name="n_1aveValue【港湾・漁港】&#10;一人当たり有形固定資産（償却資産）額"/>
        <xdr:cNvSpPr txBox="1"/>
      </xdr:nvSpPr>
      <xdr:spPr>
        <a:xfrm>
          <a:off x="8425961" y="1742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171280</xdr:rowOff>
    </xdr:from>
    <xdr:ext cx="534377" cy="259045"/>
    <xdr:sp macro="" textlink="">
      <xdr:nvSpPr>
        <xdr:cNvPr id="438" name="n_2aveValue【港湾・漁港】&#10;一人当たり有形固定資産（償却資産）額"/>
        <xdr:cNvSpPr txBox="1"/>
      </xdr:nvSpPr>
      <xdr:spPr>
        <a:xfrm>
          <a:off x="7644911" y="17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88535</xdr:rowOff>
    </xdr:from>
    <xdr:ext cx="534377" cy="259045"/>
    <xdr:sp macro="" textlink="">
      <xdr:nvSpPr>
        <xdr:cNvPr id="439" name="n_3aveValue【港湾・漁港】&#10;一人当たり有形固定資産（償却資産）額"/>
        <xdr:cNvSpPr txBox="1"/>
      </xdr:nvSpPr>
      <xdr:spPr>
        <a:xfrm>
          <a:off x="6851161" y="171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101</xdr:row>
      <xdr:rowOff>93646</xdr:rowOff>
    </xdr:from>
    <xdr:ext cx="534377" cy="259045"/>
    <xdr:sp macro="" textlink="">
      <xdr:nvSpPr>
        <xdr:cNvPr id="440" name="n_1mainValue【港湾・漁港】&#10;一人当たり有形固定資産（償却資産）額"/>
        <xdr:cNvSpPr txBox="1"/>
      </xdr:nvSpPr>
      <xdr:spPr>
        <a:xfrm>
          <a:off x="8425961" y="1683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101</xdr:row>
      <xdr:rowOff>101063</xdr:rowOff>
    </xdr:from>
    <xdr:ext cx="534377" cy="259045"/>
    <xdr:sp macro="" textlink="">
      <xdr:nvSpPr>
        <xdr:cNvPr id="441" name="n_2mainValue【港湾・漁港】&#10;一人当たり有形固定資産（償却資産）額"/>
        <xdr:cNvSpPr txBox="1"/>
      </xdr:nvSpPr>
      <xdr:spPr>
        <a:xfrm>
          <a:off x="7644911" y="1684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2" name="正方形/長方形 44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3" name="正方形/長方形 442"/>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4" name="正方形/長方形 443"/>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5" name="正方形/長方形 444"/>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6" name="正方形/長方形 445"/>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7" name="正方形/長方形 446"/>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8" name="正方形/長方形 447"/>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9" name="正方形/長方形 448"/>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0" name="テキスト ボックス 449"/>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1" name="直線コネクタ 450"/>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2" name="テキスト ボックス 451"/>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3" name="直線コネクタ 452"/>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4" name="テキスト ボックス 453"/>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5" name="直線コネクタ 454"/>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6" name="テキスト ボックス 455"/>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7" name="直線コネクタ 456"/>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8" name="テキスト ボックス 457"/>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9" name="直線コネクタ 458"/>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0" name="テキスト ボックス 459"/>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1" name="直線コネクタ 460"/>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2" name="テキスト ボックス 461"/>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3" name="直線コネクタ 462"/>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4" name="テキスト ボックス 463"/>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5"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152400</xdr:rowOff>
    </xdr:from>
    <xdr:to>
      <xdr:col>85</xdr:col>
      <xdr:colOff>126364</xdr:colOff>
      <xdr:row>41</xdr:row>
      <xdr:rowOff>15240</xdr:rowOff>
    </xdr:to>
    <xdr:cxnSp macro="">
      <xdr:nvCxnSpPr>
        <xdr:cNvPr id="466" name="直線コネクタ 465"/>
        <xdr:cNvCxnSpPr/>
      </xdr:nvCxnSpPr>
      <xdr:spPr>
        <a:xfrm flipV="1">
          <a:off x="14699614" y="544195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67" name="【認定こども園・幼稚園・保育所】&#10;有形固定資産減価償却率最小値テキスト"/>
        <xdr:cNvSpPr txBox="1"/>
      </xdr:nvSpPr>
      <xdr:spPr>
        <a:xfrm>
          <a:off x="14738350"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68" name="直線コネクタ 467"/>
        <xdr:cNvCxnSpPr/>
      </xdr:nvCxnSpPr>
      <xdr:spPr>
        <a:xfrm>
          <a:off x="14611350" y="679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99077</xdr:rowOff>
    </xdr:from>
    <xdr:ext cx="405111" cy="259045"/>
    <xdr:sp macro="" textlink="">
      <xdr:nvSpPr>
        <xdr:cNvPr id="469" name="【認定こども園・幼稚園・保育所】&#10;有形固定資産減価償却率最大値テキスト"/>
        <xdr:cNvSpPr txBox="1"/>
      </xdr:nvSpPr>
      <xdr:spPr>
        <a:xfrm>
          <a:off x="1473835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152400</xdr:rowOff>
    </xdr:from>
    <xdr:to>
      <xdr:col>86</xdr:col>
      <xdr:colOff>25400</xdr:colOff>
      <xdr:row>32</xdr:row>
      <xdr:rowOff>152400</xdr:rowOff>
    </xdr:to>
    <xdr:cxnSp macro="">
      <xdr:nvCxnSpPr>
        <xdr:cNvPr id="470" name="直線コネクタ 469"/>
        <xdr:cNvCxnSpPr/>
      </xdr:nvCxnSpPr>
      <xdr:spPr>
        <a:xfrm>
          <a:off x="146113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44467</xdr:rowOff>
    </xdr:from>
    <xdr:ext cx="405111" cy="259045"/>
    <xdr:sp macro="" textlink="">
      <xdr:nvSpPr>
        <xdr:cNvPr id="471" name="【認定こども園・幼稚園・保育所】&#10;有形固定資産減価償却率平均値テキスト"/>
        <xdr:cNvSpPr txBox="1"/>
      </xdr:nvSpPr>
      <xdr:spPr>
        <a:xfrm>
          <a:off x="14738350" y="5664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472" name="フローチャート: 判断 471"/>
        <xdr:cNvSpPr/>
      </xdr:nvSpPr>
      <xdr:spPr>
        <a:xfrm>
          <a:off x="14649450" y="58064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78740</xdr:rowOff>
    </xdr:from>
    <xdr:to>
      <xdr:col>81</xdr:col>
      <xdr:colOff>101600</xdr:colOff>
      <xdr:row>36</xdr:row>
      <xdr:rowOff>8890</xdr:rowOff>
    </xdr:to>
    <xdr:sp macro="" textlink="">
      <xdr:nvSpPr>
        <xdr:cNvPr id="473" name="フローチャート: 判断 472"/>
        <xdr:cNvSpPr/>
      </xdr:nvSpPr>
      <xdr:spPr>
        <a:xfrm>
          <a:off x="13887450" y="5863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93980</xdr:rowOff>
    </xdr:from>
    <xdr:to>
      <xdr:col>76</xdr:col>
      <xdr:colOff>165100</xdr:colOff>
      <xdr:row>36</xdr:row>
      <xdr:rowOff>24130</xdr:rowOff>
    </xdr:to>
    <xdr:sp macro="" textlink="">
      <xdr:nvSpPr>
        <xdr:cNvPr id="474" name="フローチャート: 判断 473"/>
        <xdr:cNvSpPr/>
      </xdr:nvSpPr>
      <xdr:spPr>
        <a:xfrm>
          <a:off x="13093700" y="5878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78740</xdr:rowOff>
    </xdr:from>
    <xdr:to>
      <xdr:col>72</xdr:col>
      <xdr:colOff>38100</xdr:colOff>
      <xdr:row>36</xdr:row>
      <xdr:rowOff>8890</xdr:rowOff>
    </xdr:to>
    <xdr:sp macro="" textlink="">
      <xdr:nvSpPr>
        <xdr:cNvPr id="475" name="フローチャート: 判断 474"/>
        <xdr:cNvSpPr/>
      </xdr:nvSpPr>
      <xdr:spPr>
        <a:xfrm>
          <a:off x="12299950" y="5863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97790</xdr:rowOff>
    </xdr:from>
    <xdr:to>
      <xdr:col>85</xdr:col>
      <xdr:colOff>177800</xdr:colOff>
      <xdr:row>37</xdr:row>
      <xdr:rowOff>27940</xdr:rowOff>
    </xdr:to>
    <xdr:sp macro="" textlink="">
      <xdr:nvSpPr>
        <xdr:cNvPr id="481" name="楕円 480"/>
        <xdr:cNvSpPr/>
      </xdr:nvSpPr>
      <xdr:spPr>
        <a:xfrm>
          <a:off x="14649450" y="60477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76217</xdr:rowOff>
    </xdr:from>
    <xdr:ext cx="405111" cy="259045"/>
    <xdr:sp macro="" textlink="">
      <xdr:nvSpPr>
        <xdr:cNvPr id="482" name="【認定こども園・幼稚園・保育所】&#10;有形固定資産減価償却率該当値テキスト"/>
        <xdr:cNvSpPr txBox="1"/>
      </xdr:nvSpPr>
      <xdr:spPr>
        <a:xfrm>
          <a:off x="1473835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483" name="楕円 482"/>
        <xdr:cNvSpPr/>
      </xdr:nvSpPr>
      <xdr:spPr>
        <a:xfrm>
          <a:off x="13887450" y="6089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148590</xdr:rowOff>
    </xdr:from>
    <xdr:to>
      <xdr:col>85</xdr:col>
      <xdr:colOff>127000</xdr:colOff>
      <xdr:row>37</xdr:row>
      <xdr:rowOff>19050</xdr:rowOff>
    </xdr:to>
    <xdr:cxnSp macro="">
      <xdr:nvCxnSpPr>
        <xdr:cNvPr id="484" name="直線コネクタ 483"/>
        <xdr:cNvCxnSpPr/>
      </xdr:nvCxnSpPr>
      <xdr:spPr>
        <a:xfrm flipV="1">
          <a:off x="13938250" y="6098540"/>
          <a:ext cx="762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124460</xdr:rowOff>
    </xdr:from>
    <xdr:to>
      <xdr:col>76</xdr:col>
      <xdr:colOff>165100</xdr:colOff>
      <xdr:row>37</xdr:row>
      <xdr:rowOff>54610</xdr:rowOff>
    </xdr:to>
    <xdr:sp macro="" textlink="">
      <xdr:nvSpPr>
        <xdr:cNvPr id="485" name="楕円 484"/>
        <xdr:cNvSpPr/>
      </xdr:nvSpPr>
      <xdr:spPr>
        <a:xfrm>
          <a:off x="13093700" y="60744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3810</xdr:rowOff>
    </xdr:from>
    <xdr:to>
      <xdr:col>81</xdr:col>
      <xdr:colOff>50800</xdr:colOff>
      <xdr:row>37</xdr:row>
      <xdr:rowOff>19050</xdr:rowOff>
    </xdr:to>
    <xdr:cxnSp macro="">
      <xdr:nvCxnSpPr>
        <xdr:cNvPr id="486" name="直線コネクタ 485"/>
        <xdr:cNvCxnSpPr/>
      </xdr:nvCxnSpPr>
      <xdr:spPr>
        <a:xfrm>
          <a:off x="13144500" y="6118860"/>
          <a:ext cx="7937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487" name="楕円 486"/>
        <xdr:cNvSpPr/>
      </xdr:nvSpPr>
      <xdr:spPr>
        <a:xfrm>
          <a:off x="12299950" y="6243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3810</xdr:rowOff>
    </xdr:from>
    <xdr:to>
      <xdr:col>76</xdr:col>
      <xdr:colOff>114300</xdr:colOff>
      <xdr:row>38</xdr:row>
      <xdr:rowOff>7620</xdr:rowOff>
    </xdr:to>
    <xdr:cxnSp macro="">
      <xdr:nvCxnSpPr>
        <xdr:cNvPr id="488" name="直線コネクタ 487"/>
        <xdr:cNvCxnSpPr/>
      </xdr:nvCxnSpPr>
      <xdr:spPr>
        <a:xfrm flipV="1">
          <a:off x="12344400" y="6118860"/>
          <a:ext cx="8001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25417</xdr:rowOff>
    </xdr:from>
    <xdr:ext cx="405111" cy="259045"/>
    <xdr:sp macro="" textlink="">
      <xdr:nvSpPr>
        <xdr:cNvPr id="489" name="n_1aveValue【認定こども園・幼稚園・保育所】&#10;有形固定資産減価償却率"/>
        <xdr:cNvSpPr txBox="1"/>
      </xdr:nvSpPr>
      <xdr:spPr>
        <a:xfrm>
          <a:off x="137420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490" name="n_2aveValue【認定こども園・幼稚園・保育所】&#10;有形固定資産減価償却率"/>
        <xdr:cNvSpPr txBox="1"/>
      </xdr:nvSpPr>
      <xdr:spPr>
        <a:xfrm>
          <a:off x="1296099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491" name="n_3aveValue【認定こども園・幼稚園・保育所】&#10;有形固定資産減価償却率"/>
        <xdr:cNvSpPr txBox="1"/>
      </xdr:nvSpPr>
      <xdr:spPr>
        <a:xfrm>
          <a:off x="121672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60977</xdr:rowOff>
    </xdr:from>
    <xdr:ext cx="405111" cy="259045"/>
    <xdr:sp macro="" textlink="">
      <xdr:nvSpPr>
        <xdr:cNvPr id="492" name="n_1mainValue【認定こども園・幼稚園・保育所】&#10;有形固定資産減価償却率"/>
        <xdr:cNvSpPr txBox="1"/>
      </xdr:nvSpPr>
      <xdr:spPr>
        <a:xfrm>
          <a:off x="137420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45737</xdr:rowOff>
    </xdr:from>
    <xdr:ext cx="405111" cy="259045"/>
    <xdr:sp macro="" textlink="">
      <xdr:nvSpPr>
        <xdr:cNvPr id="493" name="n_2mainValue【認定こども園・幼稚園・保育所】&#10;有形固定資産減価償却率"/>
        <xdr:cNvSpPr txBox="1"/>
      </xdr:nvSpPr>
      <xdr:spPr>
        <a:xfrm>
          <a:off x="1296099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49547</xdr:rowOff>
    </xdr:from>
    <xdr:ext cx="405111" cy="259045"/>
    <xdr:sp macro="" textlink="">
      <xdr:nvSpPr>
        <xdr:cNvPr id="494" name="n_3mainValue【認定こども園・幼稚園・保育所】&#10;有形固定資産減価償却率"/>
        <xdr:cNvSpPr txBox="1"/>
      </xdr:nvSpPr>
      <xdr:spPr>
        <a:xfrm>
          <a:off x="12167244" y="6329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5" name="直線コネクタ 504"/>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06" name="テキスト ボックス 505"/>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7" name="直線コネクタ 506"/>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08" name="テキスト ボックス 507"/>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9" name="直線コネクタ 508"/>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0" name="テキスト ボックス 509"/>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1" name="直線コネクタ 510"/>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2" name="テキスト ボックス 511"/>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3" name="直線コネクタ 512"/>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14" name="テキスト ボックス 513"/>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5" name="直線コネクタ 514"/>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16" name="テキスト ボックス 515"/>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8" name="テキスト ボックス 517"/>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20" name="直線コネクタ 519"/>
        <xdr:cNvCxnSpPr/>
      </xdr:nvCxnSpPr>
      <xdr:spPr>
        <a:xfrm flipV="1">
          <a:off x="19951064" y="5409293"/>
          <a:ext cx="0" cy="1547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21" name="【認定こども園・幼稚園・保育所】&#10;一人当たり面積最小値テキスト"/>
        <xdr:cNvSpPr txBox="1"/>
      </xdr:nvSpPr>
      <xdr:spPr>
        <a:xfrm>
          <a:off x="19989800" y="696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22" name="直線コネクタ 521"/>
        <xdr:cNvCxnSpPr/>
      </xdr:nvCxnSpPr>
      <xdr:spPr>
        <a:xfrm>
          <a:off x="19881850" y="6956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23" name="【認定こども園・幼稚園・保育所】&#10;一人当たり面積最大値テキスト"/>
        <xdr:cNvSpPr txBox="1"/>
      </xdr:nvSpPr>
      <xdr:spPr>
        <a:xfrm>
          <a:off x="19989800" y="519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24" name="直線コネクタ 523"/>
        <xdr:cNvCxnSpPr/>
      </xdr:nvCxnSpPr>
      <xdr:spPr>
        <a:xfrm>
          <a:off x="19881850" y="5409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131734</xdr:rowOff>
    </xdr:from>
    <xdr:ext cx="469744" cy="259045"/>
    <xdr:sp macro="" textlink="">
      <xdr:nvSpPr>
        <xdr:cNvPr id="525" name="【認定こども園・幼稚園・保育所】&#10;一人当たり面積平均値テキスト"/>
        <xdr:cNvSpPr txBox="1"/>
      </xdr:nvSpPr>
      <xdr:spPr>
        <a:xfrm>
          <a:off x="19989800" y="657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526" name="フローチャート: 判断 525"/>
        <xdr:cNvSpPr/>
      </xdr:nvSpPr>
      <xdr:spPr>
        <a:xfrm>
          <a:off x="19900900" y="6598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27" name="フローチャート: 判断 526"/>
        <xdr:cNvSpPr/>
      </xdr:nvSpPr>
      <xdr:spPr>
        <a:xfrm>
          <a:off x="19157950" y="65985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131535</xdr:rowOff>
    </xdr:from>
    <xdr:to>
      <xdr:col>107</xdr:col>
      <xdr:colOff>101600</xdr:colOff>
      <xdr:row>40</xdr:row>
      <xdr:rowOff>61685</xdr:rowOff>
    </xdr:to>
    <xdr:sp macro="" textlink="">
      <xdr:nvSpPr>
        <xdr:cNvPr id="528" name="フローチャート: 判断 527"/>
        <xdr:cNvSpPr/>
      </xdr:nvSpPr>
      <xdr:spPr>
        <a:xfrm>
          <a:off x="18345150" y="657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29" name="フローチャート: 判断 528"/>
        <xdr:cNvSpPr/>
      </xdr:nvSpPr>
      <xdr:spPr>
        <a:xfrm>
          <a:off x="175514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126093</xdr:rowOff>
    </xdr:from>
    <xdr:to>
      <xdr:col>116</xdr:col>
      <xdr:colOff>114300</xdr:colOff>
      <xdr:row>38</xdr:row>
      <xdr:rowOff>56243</xdr:rowOff>
    </xdr:to>
    <xdr:sp macro="" textlink="">
      <xdr:nvSpPr>
        <xdr:cNvPr id="535" name="楕円 534"/>
        <xdr:cNvSpPr/>
      </xdr:nvSpPr>
      <xdr:spPr>
        <a:xfrm>
          <a:off x="19900900" y="62411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148970</xdr:rowOff>
    </xdr:from>
    <xdr:ext cx="469744" cy="259045"/>
    <xdr:sp macro="" textlink="">
      <xdr:nvSpPr>
        <xdr:cNvPr id="536" name="【認定こども園・幼稚園・保育所】&#10;一人当たり面積該当値テキスト"/>
        <xdr:cNvSpPr txBox="1"/>
      </xdr:nvSpPr>
      <xdr:spPr>
        <a:xfrm>
          <a:off x="19989800" y="609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115207</xdr:rowOff>
    </xdr:from>
    <xdr:to>
      <xdr:col>112</xdr:col>
      <xdr:colOff>38100</xdr:colOff>
      <xdr:row>38</xdr:row>
      <xdr:rowOff>45357</xdr:rowOff>
    </xdr:to>
    <xdr:sp macro="" textlink="">
      <xdr:nvSpPr>
        <xdr:cNvPr id="537" name="楕円 536"/>
        <xdr:cNvSpPr/>
      </xdr:nvSpPr>
      <xdr:spPr>
        <a:xfrm>
          <a:off x="19157950" y="62302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166007</xdr:rowOff>
    </xdr:from>
    <xdr:to>
      <xdr:col>116</xdr:col>
      <xdr:colOff>63500</xdr:colOff>
      <xdr:row>38</xdr:row>
      <xdr:rowOff>5443</xdr:rowOff>
    </xdr:to>
    <xdr:cxnSp macro="">
      <xdr:nvCxnSpPr>
        <xdr:cNvPr id="538" name="直線コネクタ 537"/>
        <xdr:cNvCxnSpPr/>
      </xdr:nvCxnSpPr>
      <xdr:spPr>
        <a:xfrm>
          <a:off x="19202400" y="6281057"/>
          <a:ext cx="7493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104322</xdr:rowOff>
    </xdr:from>
    <xdr:to>
      <xdr:col>107</xdr:col>
      <xdr:colOff>101600</xdr:colOff>
      <xdr:row>38</xdr:row>
      <xdr:rowOff>34472</xdr:rowOff>
    </xdr:to>
    <xdr:sp macro="" textlink="">
      <xdr:nvSpPr>
        <xdr:cNvPr id="539" name="楕円 538"/>
        <xdr:cNvSpPr/>
      </xdr:nvSpPr>
      <xdr:spPr>
        <a:xfrm>
          <a:off x="18345150" y="62193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155122</xdr:rowOff>
    </xdr:from>
    <xdr:to>
      <xdr:col>111</xdr:col>
      <xdr:colOff>177800</xdr:colOff>
      <xdr:row>37</xdr:row>
      <xdr:rowOff>166007</xdr:rowOff>
    </xdr:to>
    <xdr:cxnSp macro="">
      <xdr:nvCxnSpPr>
        <xdr:cNvPr id="540" name="直線コネクタ 539"/>
        <xdr:cNvCxnSpPr/>
      </xdr:nvCxnSpPr>
      <xdr:spPr>
        <a:xfrm>
          <a:off x="18395950" y="6270172"/>
          <a:ext cx="8064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115207</xdr:rowOff>
    </xdr:from>
    <xdr:to>
      <xdr:col>102</xdr:col>
      <xdr:colOff>165100</xdr:colOff>
      <xdr:row>38</xdr:row>
      <xdr:rowOff>45357</xdr:rowOff>
    </xdr:to>
    <xdr:sp macro="" textlink="">
      <xdr:nvSpPr>
        <xdr:cNvPr id="541" name="楕円 540"/>
        <xdr:cNvSpPr/>
      </xdr:nvSpPr>
      <xdr:spPr>
        <a:xfrm>
          <a:off x="17551400" y="62302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155122</xdr:rowOff>
    </xdr:from>
    <xdr:to>
      <xdr:col>107</xdr:col>
      <xdr:colOff>50800</xdr:colOff>
      <xdr:row>37</xdr:row>
      <xdr:rowOff>166007</xdr:rowOff>
    </xdr:to>
    <xdr:cxnSp macro="">
      <xdr:nvCxnSpPr>
        <xdr:cNvPr id="542" name="直線コネクタ 541"/>
        <xdr:cNvCxnSpPr/>
      </xdr:nvCxnSpPr>
      <xdr:spPr>
        <a:xfrm flipV="1">
          <a:off x="17602200" y="6270172"/>
          <a:ext cx="7937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74584</xdr:rowOff>
    </xdr:from>
    <xdr:ext cx="469744" cy="259045"/>
    <xdr:sp macro="" textlink="">
      <xdr:nvSpPr>
        <xdr:cNvPr id="543" name="n_1aveValue【認定こども園・幼稚園・保育所】&#10;一人当たり面積"/>
        <xdr:cNvSpPr txBox="1"/>
      </xdr:nvSpPr>
      <xdr:spPr>
        <a:xfrm>
          <a:off x="18980227" y="66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52812</xdr:rowOff>
    </xdr:from>
    <xdr:ext cx="469744" cy="259045"/>
    <xdr:sp macro="" textlink="">
      <xdr:nvSpPr>
        <xdr:cNvPr id="544" name="n_2aveValue【認定こども園・幼稚園・保育所】&#10;一人当たり面積"/>
        <xdr:cNvSpPr txBox="1"/>
      </xdr:nvSpPr>
      <xdr:spPr>
        <a:xfrm>
          <a:off x="18180127" y="666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545" name="n_3aveValue【認定こども園・幼稚園・保育所】&#10;一人当たり面積"/>
        <xdr:cNvSpPr txBox="1"/>
      </xdr:nvSpPr>
      <xdr:spPr>
        <a:xfrm>
          <a:off x="1738637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61884</xdr:rowOff>
    </xdr:from>
    <xdr:ext cx="469744" cy="259045"/>
    <xdr:sp macro="" textlink="">
      <xdr:nvSpPr>
        <xdr:cNvPr id="546" name="n_1mainValue【認定こども園・幼稚園・保育所】&#10;一人当たり面積"/>
        <xdr:cNvSpPr txBox="1"/>
      </xdr:nvSpPr>
      <xdr:spPr>
        <a:xfrm>
          <a:off x="18980227" y="601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50999</xdr:rowOff>
    </xdr:from>
    <xdr:ext cx="469744" cy="259045"/>
    <xdr:sp macro="" textlink="">
      <xdr:nvSpPr>
        <xdr:cNvPr id="547" name="n_2mainValue【認定こども園・幼稚園・保育所】&#10;一人当たり面積"/>
        <xdr:cNvSpPr txBox="1"/>
      </xdr:nvSpPr>
      <xdr:spPr>
        <a:xfrm>
          <a:off x="18180127" y="600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61884</xdr:rowOff>
    </xdr:from>
    <xdr:ext cx="469744" cy="259045"/>
    <xdr:sp macro="" textlink="">
      <xdr:nvSpPr>
        <xdr:cNvPr id="548" name="n_3mainValue【認定こども園・幼稚園・保育所】&#10;一人当たり面積"/>
        <xdr:cNvSpPr txBox="1"/>
      </xdr:nvSpPr>
      <xdr:spPr>
        <a:xfrm>
          <a:off x="17386377" y="601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9" name="正方形/長方形 548"/>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0" name="正方形/長方形 549"/>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1" name="正方形/長方形 550"/>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2" name="正方形/長方形 551"/>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3" name="正方形/長方形 552"/>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4" name="正方形/長方形 553"/>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5" name="正方形/長方形 554"/>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正方形/長方形 555"/>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7" name="テキスト ボックス 556"/>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8" name="直線コネクタ 557"/>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9" name="テキスト ボックス 558"/>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0" name="直線コネクタ 559"/>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1" name="テキスト ボックス 560"/>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2" name="直線コネクタ 561"/>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3" name="テキスト ボックス 562"/>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4" name="直線コネクタ 563"/>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5" name="テキスト ボックス 564"/>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6" name="直線コネクタ 565"/>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7" name="テキスト ボックス 566"/>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8" name="直線コネクタ 567"/>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9" name="テキスト ボックス 568"/>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1" name="テキスト ボックス 570"/>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59</xdr:row>
      <xdr:rowOff>91440</xdr:rowOff>
    </xdr:to>
    <xdr:cxnSp macro="">
      <xdr:nvCxnSpPr>
        <xdr:cNvPr id="573" name="直線コネクタ 572"/>
        <xdr:cNvCxnSpPr/>
      </xdr:nvCxnSpPr>
      <xdr:spPr>
        <a:xfrm flipV="1">
          <a:off x="14699614" y="9085580"/>
          <a:ext cx="0" cy="753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95267</xdr:rowOff>
    </xdr:from>
    <xdr:ext cx="405111" cy="259045"/>
    <xdr:sp macro="" textlink="">
      <xdr:nvSpPr>
        <xdr:cNvPr id="574" name="【学校施設】&#10;有形固定資産減価償却率最小値テキスト"/>
        <xdr:cNvSpPr txBox="1"/>
      </xdr:nvSpPr>
      <xdr:spPr>
        <a:xfrm>
          <a:off x="14738350" y="984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91440</xdr:rowOff>
    </xdr:from>
    <xdr:to>
      <xdr:col>86</xdr:col>
      <xdr:colOff>25400</xdr:colOff>
      <xdr:row>59</xdr:row>
      <xdr:rowOff>91440</xdr:rowOff>
    </xdr:to>
    <xdr:cxnSp macro="">
      <xdr:nvCxnSpPr>
        <xdr:cNvPr id="575" name="直線コネクタ 574"/>
        <xdr:cNvCxnSpPr/>
      </xdr:nvCxnSpPr>
      <xdr:spPr>
        <a:xfrm>
          <a:off x="14611350" y="9838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76" name="【学校施設】&#10;有形固定資産減価償却率最大値テキスト"/>
        <xdr:cNvSpPr txBox="1"/>
      </xdr:nvSpPr>
      <xdr:spPr>
        <a:xfrm>
          <a:off x="14738350" y="886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77" name="直線コネクタ 576"/>
        <xdr:cNvCxnSpPr/>
      </xdr:nvCxnSpPr>
      <xdr:spPr>
        <a:xfrm>
          <a:off x="14611350" y="908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26687</xdr:rowOff>
    </xdr:from>
    <xdr:ext cx="405111" cy="259045"/>
    <xdr:sp macro="" textlink="">
      <xdr:nvSpPr>
        <xdr:cNvPr id="578" name="【学校施設】&#10;有形固定資産減価償却率平均値テキスト"/>
        <xdr:cNvSpPr txBox="1"/>
      </xdr:nvSpPr>
      <xdr:spPr>
        <a:xfrm>
          <a:off x="14738350" y="9278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48260</xdr:rowOff>
    </xdr:from>
    <xdr:to>
      <xdr:col>85</xdr:col>
      <xdr:colOff>177800</xdr:colOff>
      <xdr:row>56</xdr:row>
      <xdr:rowOff>149860</xdr:rowOff>
    </xdr:to>
    <xdr:sp macro="" textlink="">
      <xdr:nvSpPr>
        <xdr:cNvPr id="579" name="フローチャート: 判断 578"/>
        <xdr:cNvSpPr/>
      </xdr:nvSpPr>
      <xdr:spPr>
        <a:xfrm>
          <a:off x="14649450" y="93002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48260</xdr:rowOff>
    </xdr:from>
    <xdr:to>
      <xdr:col>81</xdr:col>
      <xdr:colOff>101600</xdr:colOff>
      <xdr:row>56</xdr:row>
      <xdr:rowOff>149860</xdr:rowOff>
    </xdr:to>
    <xdr:sp macro="" textlink="">
      <xdr:nvSpPr>
        <xdr:cNvPr id="580" name="フローチャート: 判断 579"/>
        <xdr:cNvSpPr/>
      </xdr:nvSpPr>
      <xdr:spPr>
        <a:xfrm>
          <a:off x="13887450" y="930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67310</xdr:rowOff>
    </xdr:from>
    <xdr:to>
      <xdr:col>76</xdr:col>
      <xdr:colOff>165100</xdr:colOff>
      <xdr:row>56</xdr:row>
      <xdr:rowOff>168910</xdr:rowOff>
    </xdr:to>
    <xdr:sp macro="" textlink="">
      <xdr:nvSpPr>
        <xdr:cNvPr id="581" name="フローチャート: 判断 580"/>
        <xdr:cNvSpPr/>
      </xdr:nvSpPr>
      <xdr:spPr>
        <a:xfrm>
          <a:off x="13093700" y="9319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147320</xdr:rowOff>
    </xdr:from>
    <xdr:to>
      <xdr:col>72</xdr:col>
      <xdr:colOff>38100</xdr:colOff>
      <xdr:row>57</xdr:row>
      <xdr:rowOff>77470</xdr:rowOff>
    </xdr:to>
    <xdr:sp macro="" textlink="">
      <xdr:nvSpPr>
        <xdr:cNvPr id="582" name="フローチャート: 判断 581"/>
        <xdr:cNvSpPr/>
      </xdr:nvSpPr>
      <xdr:spPr>
        <a:xfrm>
          <a:off x="12299950" y="93992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25400</xdr:rowOff>
    </xdr:from>
    <xdr:to>
      <xdr:col>85</xdr:col>
      <xdr:colOff>177800</xdr:colOff>
      <xdr:row>55</xdr:row>
      <xdr:rowOff>127000</xdr:rowOff>
    </xdr:to>
    <xdr:sp macro="" textlink="">
      <xdr:nvSpPr>
        <xdr:cNvPr id="588" name="楕円 587"/>
        <xdr:cNvSpPr/>
      </xdr:nvSpPr>
      <xdr:spPr>
        <a:xfrm>
          <a:off x="14649450" y="91122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111777</xdr:rowOff>
    </xdr:from>
    <xdr:ext cx="405111" cy="259045"/>
    <xdr:sp macro="" textlink="">
      <xdr:nvSpPr>
        <xdr:cNvPr id="589" name="【学校施設】&#10;有形固定資産減価償却率該当値テキスト"/>
        <xdr:cNvSpPr txBox="1"/>
      </xdr:nvSpPr>
      <xdr:spPr>
        <a:xfrm>
          <a:off x="14738350" y="903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124460</xdr:rowOff>
    </xdr:from>
    <xdr:to>
      <xdr:col>81</xdr:col>
      <xdr:colOff>101600</xdr:colOff>
      <xdr:row>56</xdr:row>
      <xdr:rowOff>54610</xdr:rowOff>
    </xdr:to>
    <xdr:sp macro="" textlink="">
      <xdr:nvSpPr>
        <xdr:cNvPr id="590" name="楕円 589"/>
        <xdr:cNvSpPr/>
      </xdr:nvSpPr>
      <xdr:spPr>
        <a:xfrm>
          <a:off x="13887450" y="9211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76200</xdr:rowOff>
    </xdr:from>
    <xdr:to>
      <xdr:col>85</xdr:col>
      <xdr:colOff>127000</xdr:colOff>
      <xdr:row>56</xdr:row>
      <xdr:rowOff>3810</xdr:rowOff>
    </xdr:to>
    <xdr:cxnSp macro="">
      <xdr:nvCxnSpPr>
        <xdr:cNvPr id="591" name="直線コネクタ 590"/>
        <xdr:cNvCxnSpPr/>
      </xdr:nvCxnSpPr>
      <xdr:spPr>
        <a:xfrm flipV="1">
          <a:off x="13938250" y="9163050"/>
          <a:ext cx="762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105410</xdr:rowOff>
    </xdr:from>
    <xdr:to>
      <xdr:col>76</xdr:col>
      <xdr:colOff>165100</xdr:colOff>
      <xdr:row>55</xdr:row>
      <xdr:rowOff>35560</xdr:rowOff>
    </xdr:to>
    <xdr:sp macro="" textlink="">
      <xdr:nvSpPr>
        <xdr:cNvPr id="592" name="楕円 591"/>
        <xdr:cNvSpPr/>
      </xdr:nvSpPr>
      <xdr:spPr>
        <a:xfrm>
          <a:off x="13093700" y="90271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156210</xdr:rowOff>
    </xdr:from>
    <xdr:to>
      <xdr:col>81</xdr:col>
      <xdr:colOff>50800</xdr:colOff>
      <xdr:row>56</xdr:row>
      <xdr:rowOff>3810</xdr:rowOff>
    </xdr:to>
    <xdr:cxnSp macro="">
      <xdr:nvCxnSpPr>
        <xdr:cNvPr id="593" name="直線コネクタ 592"/>
        <xdr:cNvCxnSpPr/>
      </xdr:nvCxnSpPr>
      <xdr:spPr>
        <a:xfrm>
          <a:off x="13144500" y="9077960"/>
          <a:ext cx="79375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33020</xdr:rowOff>
    </xdr:from>
    <xdr:to>
      <xdr:col>72</xdr:col>
      <xdr:colOff>38100</xdr:colOff>
      <xdr:row>63</xdr:row>
      <xdr:rowOff>134620</xdr:rowOff>
    </xdr:to>
    <xdr:sp macro="" textlink="">
      <xdr:nvSpPr>
        <xdr:cNvPr id="594" name="楕円 593"/>
        <xdr:cNvSpPr/>
      </xdr:nvSpPr>
      <xdr:spPr>
        <a:xfrm>
          <a:off x="12299950" y="10440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54</xdr:row>
      <xdr:rowOff>156210</xdr:rowOff>
    </xdr:from>
    <xdr:to>
      <xdr:col>76</xdr:col>
      <xdr:colOff>114300</xdr:colOff>
      <xdr:row>63</xdr:row>
      <xdr:rowOff>83820</xdr:rowOff>
    </xdr:to>
    <xdr:cxnSp macro="">
      <xdr:nvCxnSpPr>
        <xdr:cNvPr id="595" name="直線コネクタ 594"/>
        <xdr:cNvCxnSpPr/>
      </xdr:nvCxnSpPr>
      <xdr:spPr>
        <a:xfrm flipV="1">
          <a:off x="12344400" y="9077960"/>
          <a:ext cx="800100" cy="14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140987</xdr:rowOff>
    </xdr:from>
    <xdr:ext cx="405111" cy="259045"/>
    <xdr:sp macro="" textlink="">
      <xdr:nvSpPr>
        <xdr:cNvPr id="596" name="n_1aveValue【学校施設】&#10;有形固定資産減価償却率"/>
        <xdr:cNvSpPr txBox="1"/>
      </xdr:nvSpPr>
      <xdr:spPr>
        <a:xfrm>
          <a:off x="13742044" y="9392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160037</xdr:rowOff>
    </xdr:from>
    <xdr:ext cx="405111" cy="259045"/>
    <xdr:sp macro="" textlink="">
      <xdr:nvSpPr>
        <xdr:cNvPr id="597" name="n_2aveValue【学校施設】&#10;有形固定資産減価償却率"/>
        <xdr:cNvSpPr txBox="1"/>
      </xdr:nvSpPr>
      <xdr:spPr>
        <a:xfrm>
          <a:off x="12960994" y="941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93997</xdr:rowOff>
    </xdr:from>
    <xdr:ext cx="405111" cy="259045"/>
    <xdr:sp macro="" textlink="">
      <xdr:nvSpPr>
        <xdr:cNvPr id="598" name="n_3aveValue【学校施設】&#10;有形固定資産減価償却率"/>
        <xdr:cNvSpPr txBox="1"/>
      </xdr:nvSpPr>
      <xdr:spPr>
        <a:xfrm>
          <a:off x="12167244" y="918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71137</xdr:rowOff>
    </xdr:from>
    <xdr:ext cx="405111" cy="259045"/>
    <xdr:sp macro="" textlink="">
      <xdr:nvSpPr>
        <xdr:cNvPr id="599" name="n_1mainValue【学校施設】&#10;有形固定資産減価償却率"/>
        <xdr:cNvSpPr txBox="1"/>
      </xdr:nvSpPr>
      <xdr:spPr>
        <a:xfrm>
          <a:off x="13742044" y="899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52087</xdr:rowOff>
    </xdr:from>
    <xdr:ext cx="405111" cy="259045"/>
    <xdr:sp macro="" textlink="">
      <xdr:nvSpPr>
        <xdr:cNvPr id="600" name="n_2mainValue【学校施設】&#10;有形固定資産減価償却率"/>
        <xdr:cNvSpPr txBox="1"/>
      </xdr:nvSpPr>
      <xdr:spPr>
        <a:xfrm>
          <a:off x="12960994" y="880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125747</xdr:rowOff>
    </xdr:from>
    <xdr:ext cx="405111" cy="259045"/>
    <xdr:sp macro="" textlink="">
      <xdr:nvSpPr>
        <xdr:cNvPr id="601" name="n_3mainValue【学校施設】&#10;有形固定資産減価償却率"/>
        <xdr:cNvSpPr txBox="1"/>
      </xdr:nvSpPr>
      <xdr:spPr>
        <a:xfrm>
          <a:off x="12167244" y="1053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2" name="テキスト ボックス 611"/>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87630</xdr:rowOff>
    </xdr:from>
    <xdr:to>
      <xdr:col>116</xdr:col>
      <xdr:colOff>62864</xdr:colOff>
      <xdr:row>64</xdr:row>
      <xdr:rowOff>1270</xdr:rowOff>
    </xdr:to>
    <xdr:cxnSp macro="">
      <xdr:nvCxnSpPr>
        <xdr:cNvPr id="626" name="直線コネクタ 625"/>
        <xdr:cNvCxnSpPr/>
      </xdr:nvCxnSpPr>
      <xdr:spPr>
        <a:xfrm flipV="1">
          <a:off x="19951064"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627" name="【学校施設】&#10;一人当たり面積最小値テキスト"/>
        <xdr:cNvSpPr txBox="1"/>
      </xdr:nvSpPr>
      <xdr:spPr>
        <a:xfrm>
          <a:off x="199898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628" name="直線コネクタ 627"/>
        <xdr:cNvCxnSpPr/>
      </xdr:nvCxnSpPr>
      <xdr:spPr>
        <a:xfrm>
          <a:off x="198818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34307</xdr:rowOff>
    </xdr:from>
    <xdr:ext cx="469744" cy="259045"/>
    <xdr:sp macro="" textlink="">
      <xdr:nvSpPr>
        <xdr:cNvPr id="629" name="【学校施設】&#10;一人当たり面積最大値テキスト"/>
        <xdr:cNvSpPr txBox="1"/>
      </xdr:nvSpPr>
      <xdr:spPr>
        <a:xfrm>
          <a:off x="1998980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87630</xdr:rowOff>
    </xdr:from>
    <xdr:to>
      <xdr:col>116</xdr:col>
      <xdr:colOff>152400</xdr:colOff>
      <xdr:row>56</xdr:row>
      <xdr:rowOff>87630</xdr:rowOff>
    </xdr:to>
    <xdr:cxnSp macro="">
      <xdr:nvCxnSpPr>
        <xdr:cNvPr id="630" name="直線コネクタ 629"/>
        <xdr:cNvCxnSpPr/>
      </xdr:nvCxnSpPr>
      <xdr:spPr>
        <a:xfrm>
          <a:off x="1988185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153687</xdr:rowOff>
    </xdr:from>
    <xdr:ext cx="469744" cy="259045"/>
    <xdr:sp macro="" textlink="">
      <xdr:nvSpPr>
        <xdr:cNvPr id="631" name="【学校施設】&#10;一人当たり面積平均値テキスト"/>
        <xdr:cNvSpPr txBox="1"/>
      </xdr:nvSpPr>
      <xdr:spPr>
        <a:xfrm>
          <a:off x="19989800" y="10231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632" name="フローチャート: 判断 631"/>
        <xdr:cNvSpPr/>
      </xdr:nvSpPr>
      <xdr:spPr>
        <a:xfrm>
          <a:off x="1990090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633" name="フローチャート: 判断 632"/>
        <xdr:cNvSpPr/>
      </xdr:nvSpPr>
      <xdr:spPr>
        <a:xfrm>
          <a:off x="19157950" y="10245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xdr:rowOff>
    </xdr:from>
    <xdr:to>
      <xdr:col>107</xdr:col>
      <xdr:colOff>101600</xdr:colOff>
      <xdr:row>62</xdr:row>
      <xdr:rowOff>102870</xdr:rowOff>
    </xdr:to>
    <xdr:sp macro="" textlink="">
      <xdr:nvSpPr>
        <xdr:cNvPr id="634" name="フローチャート: 判断 633"/>
        <xdr:cNvSpPr/>
      </xdr:nvSpPr>
      <xdr:spPr>
        <a:xfrm>
          <a:off x="1834515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635" name="フローチャート: 判断 634"/>
        <xdr:cNvSpPr/>
      </xdr:nvSpPr>
      <xdr:spPr>
        <a:xfrm>
          <a:off x="1755140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58420</xdr:rowOff>
    </xdr:from>
    <xdr:to>
      <xdr:col>116</xdr:col>
      <xdr:colOff>114300</xdr:colOff>
      <xdr:row>61</xdr:row>
      <xdr:rowOff>160020</xdr:rowOff>
    </xdr:to>
    <xdr:sp macro="" textlink="">
      <xdr:nvSpPr>
        <xdr:cNvPr id="641" name="楕円 640"/>
        <xdr:cNvSpPr/>
      </xdr:nvSpPr>
      <xdr:spPr>
        <a:xfrm>
          <a:off x="19900900" y="101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81297</xdr:rowOff>
    </xdr:from>
    <xdr:ext cx="469744" cy="259045"/>
    <xdr:sp macro="" textlink="">
      <xdr:nvSpPr>
        <xdr:cNvPr id="642" name="【学校施設】&#10;一人当たり面積該当値テキスト"/>
        <xdr:cNvSpPr txBox="1"/>
      </xdr:nvSpPr>
      <xdr:spPr>
        <a:xfrm>
          <a:off x="19989800" y="99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160020</xdr:rowOff>
    </xdr:from>
    <xdr:to>
      <xdr:col>112</xdr:col>
      <xdr:colOff>38100</xdr:colOff>
      <xdr:row>62</xdr:row>
      <xdr:rowOff>90170</xdr:rowOff>
    </xdr:to>
    <xdr:sp macro="" textlink="">
      <xdr:nvSpPr>
        <xdr:cNvPr id="643" name="楕円 642"/>
        <xdr:cNvSpPr/>
      </xdr:nvSpPr>
      <xdr:spPr>
        <a:xfrm>
          <a:off x="19157950" y="10237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109220</xdr:rowOff>
    </xdr:from>
    <xdr:to>
      <xdr:col>116</xdr:col>
      <xdr:colOff>63500</xdr:colOff>
      <xdr:row>62</xdr:row>
      <xdr:rowOff>39370</xdr:rowOff>
    </xdr:to>
    <xdr:cxnSp macro="">
      <xdr:nvCxnSpPr>
        <xdr:cNvPr id="644" name="直線コネクタ 643"/>
        <xdr:cNvCxnSpPr/>
      </xdr:nvCxnSpPr>
      <xdr:spPr>
        <a:xfrm flipV="1">
          <a:off x="19202400" y="10186670"/>
          <a:ext cx="7493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129540</xdr:rowOff>
    </xdr:from>
    <xdr:to>
      <xdr:col>107</xdr:col>
      <xdr:colOff>101600</xdr:colOff>
      <xdr:row>61</xdr:row>
      <xdr:rowOff>59690</xdr:rowOff>
    </xdr:to>
    <xdr:sp macro="" textlink="">
      <xdr:nvSpPr>
        <xdr:cNvPr id="645" name="楕円 644"/>
        <xdr:cNvSpPr/>
      </xdr:nvSpPr>
      <xdr:spPr>
        <a:xfrm>
          <a:off x="18345150" y="10041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8890</xdr:rowOff>
    </xdr:from>
    <xdr:to>
      <xdr:col>111</xdr:col>
      <xdr:colOff>177800</xdr:colOff>
      <xdr:row>62</xdr:row>
      <xdr:rowOff>39370</xdr:rowOff>
    </xdr:to>
    <xdr:cxnSp macro="">
      <xdr:nvCxnSpPr>
        <xdr:cNvPr id="646" name="直線コネクタ 645"/>
        <xdr:cNvCxnSpPr/>
      </xdr:nvCxnSpPr>
      <xdr:spPr>
        <a:xfrm>
          <a:off x="18395950" y="10086340"/>
          <a:ext cx="806450" cy="19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127000</xdr:rowOff>
    </xdr:from>
    <xdr:to>
      <xdr:col>102</xdr:col>
      <xdr:colOff>165100</xdr:colOff>
      <xdr:row>62</xdr:row>
      <xdr:rowOff>57150</xdr:rowOff>
    </xdr:to>
    <xdr:sp macro="" textlink="">
      <xdr:nvSpPr>
        <xdr:cNvPr id="647" name="楕円 646"/>
        <xdr:cNvSpPr/>
      </xdr:nvSpPr>
      <xdr:spPr>
        <a:xfrm>
          <a:off x="17551400" y="10204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8890</xdr:rowOff>
    </xdr:from>
    <xdr:to>
      <xdr:col>107</xdr:col>
      <xdr:colOff>50800</xdr:colOff>
      <xdr:row>62</xdr:row>
      <xdr:rowOff>6350</xdr:rowOff>
    </xdr:to>
    <xdr:cxnSp macro="">
      <xdr:nvCxnSpPr>
        <xdr:cNvPr id="648" name="直線コネクタ 647"/>
        <xdr:cNvCxnSpPr/>
      </xdr:nvCxnSpPr>
      <xdr:spPr>
        <a:xfrm flipV="1">
          <a:off x="17602200" y="10086340"/>
          <a:ext cx="793750" cy="1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95267</xdr:rowOff>
    </xdr:from>
    <xdr:ext cx="469744" cy="259045"/>
    <xdr:sp macro="" textlink="">
      <xdr:nvSpPr>
        <xdr:cNvPr id="649" name="n_1aveValue【学校施設】&#10;一人当たり面積"/>
        <xdr:cNvSpPr txBox="1"/>
      </xdr:nvSpPr>
      <xdr:spPr>
        <a:xfrm>
          <a:off x="18980227" y="1033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93997</xdr:rowOff>
    </xdr:from>
    <xdr:ext cx="469744" cy="259045"/>
    <xdr:sp macro="" textlink="">
      <xdr:nvSpPr>
        <xdr:cNvPr id="650" name="n_2aveValue【学校施設】&#10;一人当たり面積"/>
        <xdr:cNvSpPr txBox="1"/>
      </xdr:nvSpPr>
      <xdr:spPr>
        <a:xfrm>
          <a:off x="18180127" y="10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110507</xdr:rowOff>
    </xdr:from>
    <xdr:ext cx="469744" cy="259045"/>
    <xdr:sp macro="" textlink="">
      <xdr:nvSpPr>
        <xdr:cNvPr id="651" name="n_3aveValue【学校施設】&#10;一人当たり面積"/>
        <xdr:cNvSpPr txBox="1"/>
      </xdr:nvSpPr>
      <xdr:spPr>
        <a:xfrm>
          <a:off x="17386377" y="103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106697</xdr:rowOff>
    </xdr:from>
    <xdr:ext cx="469744" cy="259045"/>
    <xdr:sp macro="" textlink="">
      <xdr:nvSpPr>
        <xdr:cNvPr id="652" name="n_1mainValue【学校施設】&#10;一人当たり面積"/>
        <xdr:cNvSpPr txBox="1"/>
      </xdr:nvSpPr>
      <xdr:spPr>
        <a:xfrm>
          <a:off x="1898022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76217</xdr:rowOff>
    </xdr:from>
    <xdr:ext cx="469744" cy="259045"/>
    <xdr:sp macro="" textlink="">
      <xdr:nvSpPr>
        <xdr:cNvPr id="653" name="n_2mainValue【学校施設】&#10;一人当たり面積"/>
        <xdr:cNvSpPr txBox="1"/>
      </xdr:nvSpPr>
      <xdr:spPr>
        <a:xfrm>
          <a:off x="18180127" y="982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73677</xdr:rowOff>
    </xdr:from>
    <xdr:ext cx="469744" cy="259045"/>
    <xdr:sp macro="" textlink="">
      <xdr:nvSpPr>
        <xdr:cNvPr id="654" name="n_3mainValue【学校施設】&#10;一人当たり面積"/>
        <xdr:cNvSpPr txBox="1"/>
      </xdr:nvSpPr>
      <xdr:spPr>
        <a:xfrm>
          <a:off x="17386377" y="99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5" name="テキスト ボックス 664"/>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66" name="直線コネクタ 665"/>
        <xdr:cNvCxnSpPr/>
      </xdr:nvCxnSpPr>
      <xdr:spPr>
        <a:xfrm>
          <a:off x="11207750" y="14408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67" name="テキスト ボックス 666"/>
        <xdr:cNvSpPr txBox="1"/>
      </xdr:nvSpPr>
      <xdr:spPr>
        <a:xfrm>
          <a:off x="10842791" y="1427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68" name="直線コネクタ 667"/>
        <xdr:cNvCxnSpPr/>
      </xdr:nvCxnSpPr>
      <xdr:spPr>
        <a:xfrm>
          <a:off x="11207750" y="14135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69" name="テキスト ボックス 668"/>
        <xdr:cNvSpPr txBox="1"/>
      </xdr:nvSpPr>
      <xdr:spPr>
        <a:xfrm>
          <a:off x="10842791" y="1399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70" name="直線コネクタ 669"/>
        <xdr:cNvCxnSpPr/>
      </xdr:nvCxnSpPr>
      <xdr:spPr>
        <a:xfrm>
          <a:off x="11207750" y="1386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71" name="テキスト ボックス 670"/>
        <xdr:cNvSpPr txBox="1"/>
      </xdr:nvSpPr>
      <xdr:spPr>
        <a:xfrm>
          <a:off x="10842791" y="13719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2" name="直線コネクタ 671"/>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3" name="テキスト ボックス 672"/>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74" name="直線コネクタ 673"/>
        <xdr:cNvCxnSpPr/>
      </xdr:nvCxnSpPr>
      <xdr:spPr>
        <a:xfrm>
          <a:off x="11207750" y="13309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75" name="テキスト ボックス 674"/>
        <xdr:cNvSpPr txBox="1"/>
      </xdr:nvSpPr>
      <xdr:spPr>
        <a:xfrm>
          <a:off x="10842791" y="1317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76" name="直線コネクタ 675"/>
        <xdr:cNvCxnSpPr/>
      </xdr:nvCxnSpPr>
      <xdr:spPr>
        <a:xfrm>
          <a:off x="11207750" y="1303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77" name="テキスト ボックス 676"/>
        <xdr:cNvSpPr txBox="1"/>
      </xdr:nvSpPr>
      <xdr:spPr>
        <a:xfrm>
          <a:off x="10842791" y="1289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78" name="直線コネクタ 677"/>
        <xdr:cNvCxnSpPr/>
      </xdr:nvCxnSpPr>
      <xdr:spPr>
        <a:xfrm>
          <a:off x="11207750" y="1275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79" name="テキスト ボックス 678"/>
        <xdr:cNvSpPr txBox="1"/>
      </xdr:nvSpPr>
      <xdr:spPr>
        <a:xfrm>
          <a:off x="10842791" y="1262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49530</xdr:rowOff>
    </xdr:from>
    <xdr:to>
      <xdr:col>85</xdr:col>
      <xdr:colOff>126364</xdr:colOff>
      <xdr:row>86</xdr:row>
      <xdr:rowOff>35243</xdr:rowOff>
    </xdr:to>
    <xdr:cxnSp macro="">
      <xdr:nvCxnSpPr>
        <xdr:cNvPr id="683" name="直線コネクタ 682"/>
        <xdr:cNvCxnSpPr/>
      </xdr:nvCxnSpPr>
      <xdr:spPr>
        <a:xfrm flipV="1">
          <a:off x="14699614" y="12933680"/>
          <a:ext cx="0" cy="130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39070</xdr:rowOff>
    </xdr:from>
    <xdr:ext cx="405111" cy="259045"/>
    <xdr:sp macro="" textlink="">
      <xdr:nvSpPr>
        <xdr:cNvPr id="684" name="【児童館】&#10;有形固定資産減価償却率最小値テキスト"/>
        <xdr:cNvSpPr txBox="1"/>
      </xdr:nvSpPr>
      <xdr:spPr>
        <a:xfrm>
          <a:off x="14738350" y="1424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35243</xdr:rowOff>
    </xdr:from>
    <xdr:to>
      <xdr:col>86</xdr:col>
      <xdr:colOff>25400</xdr:colOff>
      <xdr:row>86</xdr:row>
      <xdr:rowOff>35243</xdr:rowOff>
    </xdr:to>
    <xdr:cxnSp macro="">
      <xdr:nvCxnSpPr>
        <xdr:cNvPr id="685" name="直線コネクタ 684"/>
        <xdr:cNvCxnSpPr/>
      </xdr:nvCxnSpPr>
      <xdr:spPr>
        <a:xfrm>
          <a:off x="14611350" y="14240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167657</xdr:rowOff>
    </xdr:from>
    <xdr:ext cx="405111" cy="259045"/>
    <xdr:sp macro="" textlink="">
      <xdr:nvSpPr>
        <xdr:cNvPr id="686" name="【児童館】&#10;有形固定資産減価償却率最大値テキスト"/>
        <xdr:cNvSpPr txBox="1"/>
      </xdr:nvSpPr>
      <xdr:spPr>
        <a:xfrm>
          <a:off x="1473835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49530</xdr:rowOff>
    </xdr:from>
    <xdr:to>
      <xdr:col>86</xdr:col>
      <xdr:colOff>25400</xdr:colOff>
      <xdr:row>78</xdr:row>
      <xdr:rowOff>49530</xdr:rowOff>
    </xdr:to>
    <xdr:cxnSp macro="">
      <xdr:nvCxnSpPr>
        <xdr:cNvPr id="687" name="直線コネクタ 686"/>
        <xdr:cNvCxnSpPr/>
      </xdr:nvCxnSpPr>
      <xdr:spPr>
        <a:xfrm>
          <a:off x="146113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117175</xdr:rowOff>
    </xdr:from>
    <xdr:ext cx="405111" cy="259045"/>
    <xdr:sp macro="" textlink="">
      <xdr:nvSpPr>
        <xdr:cNvPr id="688" name="【児童館】&#10;有形固定資産減価償却率平均値テキスト"/>
        <xdr:cNvSpPr txBox="1"/>
      </xdr:nvSpPr>
      <xdr:spPr>
        <a:xfrm>
          <a:off x="14738350" y="13496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138748</xdr:rowOff>
    </xdr:from>
    <xdr:to>
      <xdr:col>85</xdr:col>
      <xdr:colOff>177800</xdr:colOff>
      <xdr:row>82</xdr:row>
      <xdr:rowOff>68898</xdr:rowOff>
    </xdr:to>
    <xdr:sp macro="" textlink="">
      <xdr:nvSpPr>
        <xdr:cNvPr id="689" name="フローチャート: 判断 688"/>
        <xdr:cNvSpPr/>
      </xdr:nvSpPr>
      <xdr:spPr>
        <a:xfrm>
          <a:off x="14649450" y="135181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158750</xdr:rowOff>
    </xdr:from>
    <xdr:to>
      <xdr:col>81</xdr:col>
      <xdr:colOff>101600</xdr:colOff>
      <xdr:row>82</xdr:row>
      <xdr:rowOff>88900</xdr:rowOff>
    </xdr:to>
    <xdr:sp macro="" textlink="">
      <xdr:nvSpPr>
        <xdr:cNvPr id="690" name="フローチャート: 判断 689"/>
        <xdr:cNvSpPr/>
      </xdr:nvSpPr>
      <xdr:spPr>
        <a:xfrm>
          <a:off x="13887450" y="13538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161607</xdr:rowOff>
    </xdr:from>
    <xdr:to>
      <xdr:col>76</xdr:col>
      <xdr:colOff>165100</xdr:colOff>
      <xdr:row>82</xdr:row>
      <xdr:rowOff>91757</xdr:rowOff>
    </xdr:to>
    <xdr:sp macro="" textlink="">
      <xdr:nvSpPr>
        <xdr:cNvPr id="691" name="フローチャート: 判断 690"/>
        <xdr:cNvSpPr/>
      </xdr:nvSpPr>
      <xdr:spPr>
        <a:xfrm>
          <a:off x="13093700" y="13541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21589</xdr:rowOff>
    </xdr:from>
    <xdr:to>
      <xdr:col>72</xdr:col>
      <xdr:colOff>38100</xdr:colOff>
      <xdr:row>83</xdr:row>
      <xdr:rowOff>123189</xdr:rowOff>
    </xdr:to>
    <xdr:sp macro="" textlink="">
      <xdr:nvSpPr>
        <xdr:cNvPr id="692" name="フローチャート: 判断 691"/>
        <xdr:cNvSpPr/>
      </xdr:nvSpPr>
      <xdr:spPr>
        <a:xfrm>
          <a:off x="122999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133032</xdr:rowOff>
    </xdr:from>
    <xdr:to>
      <xdr:col>85</xdr:col>
      <xdr:colOff>177800</xdr:colOff>
      <xdr:row>82</xdr:row>
      <xdr:rowOff>63182</xdr:rowOff>
    </xdr:to>
    <xdr:sp macro="" textlink="">
      <xdr:nvSpPr>
        <xdr:cNvPr id="698" name="楕円 697"/>
        <xdr:cNvSpPr/>
      </xdr:nvSpPr>
      <xdr:spPr>
        <a:xfrm>
          <a:off x="14649450" y="135124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155909</xdr:rowOff>
    </xdr:from>
    <xdr:ext cx="405111" cy="259045"/>
    <xdr:sp macro="" textlink="">
      <xdr:nvSpPr>
        <xdr:cNvPr id="699" name="【児童館】&#10;有形固定資産減価償却率該当値テキスト"/>
        <xdr:cNvSpPr txBox="1"/>
      </xdr:nvSpPr>
      <xdr:spPr>
        <a:xfrm>
          <a:off x="14738350" y="1337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147320</xdr:rowOff>
    </xdr:from>
    <xdr:to>
      <xdr:col>81</xdr:col>
      <xdr:colOff>101600</xdr:colOff>
      <xdr:row>82</xdr:row>
      <xdr:rowOff>77470</xdr:rowOff>
    </xdr:to>
    <xdr:sp macro="" textlink="">
      <xdr:nvSpPr>
        <xdr:cNvPr id="700" name="楕円 699"/>
        <xdr:cNvSpPr/>
      </xdr:nvSpPr>
      <xdr:spPr>
        <a:xfrm>
          <a:off x="13887450" y="13526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12382</xdr:rowOff>
    </xdr:from>
    <xdr:to>
      <xdr:col>85</xdr:col>
      <xdr:colOff>127000</xdr:colOff>
      <xdr:row>82</xdr:row>
      <xdr:rowOff>26670</xdr:rowOff>
    </xdr:to>
    <xdr:cxnSp macro="">
      <xdr:nvCxnSpPr>
        <xdr:cNvPr id="701" name="直線コネクタ 700"/>
        <xdr:cNvCxnSpPr/>
      </xdr:nvCxnSpPr>
      <xdr:spPr>
        <a:xfrm flipV="1">
          <a:off x="13938250" y="13556932"/>
          <a:ext cx="762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38736</xdr:rowOff>
    </xdr:from>
    <xdr:to>
      <xdr:col>76</xdr:col>
      <xdr:colOff>165100</xdr:colOff>
      <xdr:row>82</xdr:row>
      <xdr:rowOff>140336</xdr:rowOff>
    </xdr:to>
    <xdr:sp macro="" textlink="">
      <xdr:nvSpPr>
        <xdr:cNvPr id="702" name="楕円 701"/>
        <xdr:cNvSpPr/>
      </xdr:nvSpPr>
      <xdr:spPr>
        <a:xfrm>
          <a:off x="130937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26670</xdr:rowOff>
    </xdr:from>
    <xdr:to>
      <xdr:col>81</xdr:col>
      <xdr:colOff>50800</xdr:colOff>
      <xdr:row>82</xdr:row>
      <xdr:rowOff>89536</xdr:rowOff>
    </xdr:to>
    <xdr:cxnSp macro="">
      <xdr:nvCxnSpPr>
        <xdr:cNvPr id="703" name="直線コネクタ 702"/>
        <xdr:cNvCxnSpPr/>
      </xdr:nvCxnSpPr>
      <xdr:spPr>
        <a:xfrm flipV="1">
          <a:off x="13144500" y="13571220"/>
          <a:ext cx="79375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44450</xdr:rowOff>
    </xdr:from>
    <xdr:to>
      <xdr:col>72</xdr:col>
      <xdr:colOff>38100</xdr:colOff>
      <xdr:row>84</xdr:row>
      <xdr:rowOff>146050</xdr:rowOff>
    </xdr:to>
    <xdr:sp macro="" textlink="">
      <xdr:nvSpPr>
        <xdr:cNvPr id="704" name="楕円 703"/>
        <xdr:cNvSpPr/>
      </xdr:nvSpPr>
      <xdr:spPr>
        <a:xfrm>
          <a:off x="12299950" y="13919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89536</xdr:rowOff>
    </xdr:from>
    <xdr:to>
      <xdr:col>76</xdr:col>
      <xdr:colOff>114300</xdr:colOff>
      <xdr:row>84</xdr:row>
      <xdr:rowOff>95250</xdr:rowOff>
    </xdr:to>
    <xdr:cxnSp macro="">
      <xdr:nvCxnSpPr>
        <xdr:cNvPr id="705" name="直線コネクタ 704"/>
        <xdr:cNvCxnSpPr/>
      </xdr:nvCxnSpPr>
      <xdr:spPr>
        <a:xfrm flipV="1">
          <a:off x="12344400" y="13634086"/>
          <a:ext cx="800100" cy="33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80027</xdr:rowOff>
    </xdr:from>
    <xdr:ext cx="405111" cy="259045"/>
    <xdr:sp macro="" textlink="">
      <xdr:nvSpPr>
        <xdr:cNvPr id="706" name="n_1aveValue【児童館】&#10;有形固定資産減価償却率"/>
        <xdr:cNvSpPr txBox="1"/>
      </xdr:nvSpPr>
      <xdr:spPr>
        <a:xfrm>
          <a:off x="13742044"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108284</xdr:rowOff>
    </xdr:from>
    <xdr:ext cx="405111" cy="259045"/>
    <xdr:sp macro="" textlink="">
      <xdr:nvSpPr>
        <xdr:cNvPr id="707" name="n_2aveValue【児童館】&#10;有形固定資産減価償却率"/>
        <xdr:cNvSpPr txBox="1"/>
      </xdr:nvSpPr>
      <xdr:spPr>
        <a:xfrm>
          <a:off x="12960994" y="1332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139716</xdr:rowOff>
    </xdr:from>
    <xdr:ext cx="405111" cy="259045"/>
    <xdr:sp macro="" textlink="">
      <xdr:nvSpPr>
        <xdr:cNvPr id="708" name="n_3aveValue【児童館】&#10;有形固定資産減価償却率"/>
        <xdr:cNvSpPr txBox="1"/>
      </xdr:nvSpPr>
      <xdr:spPr>
        <a:xfrm>
          <a:off x="12167244" y="1351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93997</xdr:rowOff>
    </xdr:from>
    <xdr:ext cx="405111" cy="259045"/>
    <xdr:sp macro="" textlink="">
      <xdr:nvSpPr>
        <xdr:cNvPr id="709" name="n_1mainValue【児童館】&#10;有形固定資産減価償却率"/>
        <xdr:cNvSpPr txBox="1"/>
      </xdr:nvSpPr>
      <xdr:spPr>
        <a:xfrm>
          <a:off x="13742044"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131463</xdr:rowOff>
    </xdr:from>
    <xdr:ext cx="405111" cy="259045"/>
    <xdr:sp macro="" textlink="">
      <xdr:nvSpPr>
        <xdr:cNvPr id="710" name="n_2mainValue【児童館】&#10;有形固定資産減価償却率"/>
        <xdr:cNvSpPr txBox="1"/>
      </xdr:nvSpPr>
      <xdr:spPr>
        <a:xfrm>
          <a:off x="12960994" y="1367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137177</xdr:rowOff>
    </xdr:from>
    <xdr:ext cx="405111" cy="259045"/>
    <xdr:sp macro="" textlink="">
      <xdr:nvSpPr>
        <xdr:cNvPr id="711" name="n_3mainValue【児童館】&#10;有形固定資産減価償却率"/>
        <xdr:cNvSpPr txBox="1"/>
      </xdr:nvSpPr>
      <xdr:spPr>
        <a:xfrm>
          <a:off x="121672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2" name="直線コネクタ 721"/>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3" name="テキスト ボックス 722"/>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4" name="直線コネクタ 723"/>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5" name="テキスト ボックス 724"/>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6" name="直線コネクタ 725"/>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7" name="テキスト ボックス 726"/>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8" name="直線コネクタ 727"/>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9" name="テキスト ボックス 728"/>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0" name="直線コネクタ 729"/>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1" name="テキスト ボックス 730"/>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735" name="直線コネクタ 734"/>
        <xdr:cNvCxnSpPr/>
      </xdr:nvCxnSpPr>
      <xdr:spPr>
        <a:xfrm flipV="1">
          <a:off x="19951064" y="1303655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6"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7" name="直線コネクタ 736"/>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38" name="【児童館】&#10;一人当たり面積最大値テキスト"/>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39" name="直線コネクタ 738"/>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40" name="【児童館】&#10;一人当たり面積平均値テキスト"/>
        <xdr:cNvSpPr txBox="1"/>
      </xdr:nvSpPr>
      <xdr:spPr>
        <a:xfrm>
          <a:off x="19989800" y="1354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41" name="フローチャート: 判断 740"/>
        <xdr:cNvSpPr/>
      </xdr:nvSpPr>
      <xdr:spPr>
        <a:xfrm>
          <a:off x="199009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42" name="フローチャート: 判断 741"/>
        <xdr:cNvSpPr/>
      </xdr:nvSpPr>
      <xdr:spPr>
        <a:xfrm>
          <a:off x="1915795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43" name="フローチャート: 判断 742"/>
        <xdr:cNvSpPr/>
      </xdr:nvSpPr>
      <xdr:spPr>
        <a:xfrm>
          <a:off x="1834515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44" name="フローチャート: 判断 743"/>
        <xdr:cNvSpPr/>
      </xdr:nvSpPr>
      <xdr:spPr>
        <a:xfrm>
          <a:off x="175514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50" name="楕円 749"/>
        <xdr:cNvSpPr/>
      </xdr:nvSpPr>
      <xdr:spPr>
        <a:xfrm>
          <a:off x="1990090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51" name="【児童館】&#10;一人当たり面積該当値テキスト"/>
        <xdr:cNvSpPr txBox="1"/>
      </xdr:nvSpPr>
      <xdr:spPr>
        <a:xfrm>
          <a:off x="1998980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52" name="楕円 751"/>
        <xdr:cNvSpPr/>
      </xdr:nvSpPr>
      <xdr:spPr>
        <a:xfrm>
          <a:off x="19157950" y="1397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53" name="直線コネクタ 752"/>
        <xdr:cNvCxnSpPr/>
      </xdr:nvCxnSpPr>
      <xdr:spPr>
        <a:xfrm>
          <a:off x="19202400" y="140271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54" name="楕円 753"/>
        <xdr:cNvSpPr/>
      </xdr:nvSpPr>
      <xdr:spPr>
        <a:xfrm>
          <a:off x="1834515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55" name="直線コネクタ 754"/>
        <xdr:cNvCxnSpPr/>
      </xdr:nvCxnSpPr>
      <xdr:spPr>
        <a:xfrm>
          <a:off x="18395950" y="140271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56" name="楕円 755"/>
        <xdr:cNvSpPr/>
      </xdr:nvSpPr>
      <xdr:spPr>
        <a:xfrm>
          <a:off x="1755140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57" name="直線コネクタ 756"/>
        <xdr:cNvCxnSpPr/>
      </xdr:nvCxnSpPr>
      <xdr:spPr>
        <a:xfrm>
          <a:off x="17602200" y="140271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58" name="n_1aveValue【児童館】&#10;一人当たり面積"/>
        <xdr:cNvSpPr txBox="1"/>
      </xdr:nvSpPr>
      <xdr:spPr>
        <a:xfrm>
          <a:off x="189802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59" name="n_2aveValue【児童館】&#10;一人当たり面積"/>
        <xdr:cNvSpPr txBox="1"/>
      </xdr:nvSpPr>
      <xdr:spPr>
        <a:xfrm>
          <a:off x="181801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60" name="n_3aveValue【児童館】&#10;一人当たり面積"/>
        <xdr:cNvSpPr txBox="1"/>
      </xdr:nvSpPr>
      <xdr:spPr>
        <a:xfrm>
          <a:off x="1738637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61" name="n_1mainValue【児童館】&#10;一人当たり面積"/>
        <xdr:cNvSpPr txBox="1"/>
      </xdr:nvSpPr>
      <xdr:spPr>
        <a:xfrm>
          <a:off x="189802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62" name="n_2mainValue【児童館】&#10;一人当たり面積"/>
        <xdr:cNvSpPr txBox="1"/>
      </xdr:nvSpPr>
      <xdr:spPr>
        <a:xfrm>
          <a:off x="181801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63" name="n_3mainValue【児童館】&#10;一人当たり面積"/>
        <xdr:cNvSpPr txBox="1"/>
      </xdr:nvSpPr>
      <xdr:spPr>
        <a:xfrm>
          <a:off x="1738637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4" name="テキスト ボックス 773"/>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5" name="直線コネクタ 774"/>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6" name="テキスト ボックス 775"/>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7" name="直線コネクタ 776"/>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8" name="テキスト ボックス 777"/>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9" name="直線コネクタ 778"/>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0" name="テキスト ボックス 779"/>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1" name="直線コネクタ 780"/>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2" name="テキスト ボックス 781"/>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25908</xdr:rowOff>
    </xdr:to>
    <xdr:cxnSp macro="">
      <xdr:nvCxnSpPr>
        <xdr:cNvPr id="786" name="直線コネクタ 785"/>
        <xdr:cNvCxnSpPr/>
      </xdr:nvCxnSpPr>
      <xdr:spPr>
        <a:xfrm flipV="1">
          <a:off x="14699614" y="16613124"/>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29735</xdr:rowOff>
    </xdr:from>
    <xdr:ext cx="405111" cy="259045"/>
    <xdr:sp macro="" textlink="">
      <xdr:nvSpPr>
        <xdr:cNvPr id="787" name="【公民館】&#10;有形固定資産減価償却率最小値テキスト"/>
        <xdr:cNvSpPr txBox="1"/>
      </xdr:nvSpPr>
      <xdr:spPr>
        <a:xfrm>
          <a:off x="14738350" y="1780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25908</xdr:rowOff>
    </xdr:from>
    <xdr:to>
      <xdr:col>86</xdr:col>
      <xdr:colOff>25400</xdr:colOff>
      <xdr:row>107</xdr:row>
      <xdr:rowOff>25908</xdr:rowOff>
    </xdr:to>
    <xdr:cxnSp macro="">
      <xdr:nvCxnSpPr>
        <xdr:cNvPr id="788" name="直線コネクタ 787"/>
        <xdr:cNvCxnSpPr/>
      </xdr:nvCxnSpPr>
      <xdr:spPr>
        <a:xfrm>
          <a:off x="14611350" y="17799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789" name="【公民館】&#10;有形固定資産減価償却率最大値テキスト"/>
        <xdr:cNvSpPr txBox="1"/>
      </xdr:nvSpPr>
      <xdr:spPr>
        <a:xfrm>
          <a:off x="14738350" y="16388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90" name="直線コネクタ 789"/>
        <xdr:cNvCxnSpPr/>
      </xdr:nvCxnSpPr>
      <xdr:spPr>
        <a:xfrm>
          <a:off x="14611350" y="166131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48277</xdr:rowOff>
    </xdr:from>
    <xdr:ext cx="405111" cy="259045"/>
    <xdr:sp macro="" textlink="">
      <xdr:nvSpPr>
        <xdr:cNvPr id="791" name="【公民館】&#10;有形固定資産減価償却率平均値テキスト"/>
        <xdr:cNvSpPr txBox="1"/>
      </xdr:nvSpPr>
      <xdr:spPr>
        <a:xfrm>
          <a:off x="14738350" y="1713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92" name="フローチャート: 判断 791"/>
        <xdr:cNvSpPr/>
      </xdr:nvSpPr>
      <xdr:spPr>
        <a:xfrm>
          <a:off x="14649450" y="17284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793" name="フローチャート: 判断 792"/>
        <xdr:cNvSpPr/>
      </xdr:nvSpPr>
      <xdr:spPr>
        <a:xfrm>
          <a:off x="1388745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94" name="フローチャート: 判断 793"/>
        <xdr:cNvSpPr/>
      </xdr:nvSpPr>
      <xdr:spPr>
        <a:xfrm>
          <a:off x="1309370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95" name="フローチャート: 判断 794"/>
        <xdr:cNvSpPr/>
      </xdr:nvSpPr>
      <xdr:spPr>
        <a:xfrm>
          <a:off x="12299950" y="17330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144272</xdr:rowOff>
    </xdr:from>
    <xdr:to>
      <xdr:col>85</xdr:col>
      <xdr:colOff>177800</xdr:colOff>
      <xdr:row>105</xdr:row>
      <xdr:rowOff>74422</xdr:rowOff>
    </xdr:to>
    <xdr:sp macro="" textlink="">
      <xdr:nvSpPr>
        <xdr:cNvPr id="801" name="楕円 800"/>
        <xdr:cNvSpPr/>
      </xdr:nvSpPr>
      <xdr:spPr>
        <a:xfrm>
          <a:off x="14649450" y="1740357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122699</xdr:rowOff>
    </xdr:from>
    <xdr:ext cx="405111" cy="259045"/>
    <xdr:sp macro="" textlink="">
      <xdr:nvSpPr>
        <xdr:cNvPr id="802" name="【公民館】&#10;有形固定資産減価償却率該当値テキスト"/>
        <xdr:cNvSpPr txBox="1"/>
      </xdr:nvSpPr>
      <xdr:spPr>
        <a:xfrm>
          <a:off x="14738350" y="17381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157987</xdr:rowOff>
    </xdr:from>
    <xdr:to>
      <xdr:col>81</xdr:col>
      <xdr:colOff>101600</xdr:colOff>
      <xdr:row>104</xdr:row>
      <xdr:rowOff>88137</xdr:rowOff>
    </xdr:to>
    <xdr:sp macro="" textlink="">
      <xdr:nvSpPr>
        <xdr:cNvPr id="803" name="楕円 802"/>
        <xdr:cNvSpPr/>
      </xdr:nvSpPr>
      <xdr:spPr>
        <a:xfrm>
          <a:off x="13887450" y="1724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37337</xdr:rowOff>
    </xdr:from>
    <xdr:to>
      <xdr:col>85</xdr:col>
      <xdr:colOff>127000</xdr:colOff>
      <xdr:row>105</xdr:row>
      <xdr:rowOff>23622</xdr:rowOff>
    </xdr:to>
    <xdr:cxnSp macro="">
      <xdr:nvCxnSpPr>
        <xdr:cNvPr id="804" name="直線コネクタ 803"/>
        <xdr:cNvCxnSpPr/>
      </xdr:nvCxnSpPr>
      <xdr:spPr>
        <a:xfrm>
          <a:off x="13938250" y="17296637"/>
          <a:ext cx="762000" cy="15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50546</xdr:rowOff>
    </xdr:from>
    <xdr:to>
      <xdr:col>76</xdr:col>
      <xdr:colOff>165100</xdr:colOff>
      <xdr:row>104</xdr:row>
      <xdr:rowOff>152146</xdr:rowOff>
    </xdr:to>
    <xdr:sp macro="" textlink="">
      <xdr:nvSpPr>
        <xdr:cNvPr id="805" name="楕円 804"/>
        <xdr:cNvSpPr/>
      </xdr:nvSpPr>
      <xdr:spPr>
        <a:xfrm>
          <a:off x="13093700" y="173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37337</xdr:rowOff>
    </xdr:from>
    <xdr:to>
      <xdr:col>81</xdr:col>
      <xdr:colOff>50800</xdr:colOff>
      <xdr:row>104</xdr:row>
      <xdr:rowOff>101346</xdr:rowOff>
    </xdr:to>
    <xdr:cxnSp macro="">
      <xdr:nvCxnSpPr>
        <xdr:cNvPr id="806" name="直線コネクタ 805"/>
        <xdr:cNvCxnSpPr/>
      </xdr:nvCxnSpPr>
      <xdr:spPr>
        <a:xfrm flipV="1">
          <a:off x="13144500" y="17296637"/>
          <a:ext cx="79375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141987</xdr:rowOff>
    </xdr:from>
    <xdr:to>
      <xdr:col>72</xdr:col>
      <xdr:colOff>38100</xdr:colOff>
      <xdr:row>105</xdr:row>
      <xdr:rowOff>72137</xdr:rowOff>
    </xdr:to>
    <xdr:sp macro="" textlink="">
      <xdr:nvSpPr>
        <xdr:cNvPr id="807" name="楕円 806"/>
        <xdr:cNvSpPr/>
      </xdr:nvSpPr>
      <xdr:spPr>
        <a:xfrm>
          <a:off x="12299950" y="174012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101346</xdr:rowOff>
    </xdr:from>
    <xdr:to>
      <xdr:col>76</xdr:col>
      <xdr:colOff>114300</xdr:colOff>
      <xdr:row>105</xdr:row>
      <xdr:rowOff>21337</xdr:rowOff>
    </xdr:to>
    <xdr:cxnSp macro="">
      <xdr:nvCxnSpPr>
        <xdr:cNvPr id="808" name="直線コネクタ 807"/>
        <xdr:cNvCxnSpPr/>
      </xdr:nvCxnSpPr>
      <xdr:spPr>
        <a:xfrm flipV="1">
          <a:off x="12344400" y="17360646"/>
          <a:ext cx="8001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809" name="n_1aveValue【公民館】&#10;有形固定資産減価償却率"/>
        <xdr:cNvSpPr txBox="1"/>
      </xdr:nvSpPr>
      <xdr:spPr>
        <a:xfrm>
          <a:off x="13742044"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810" name="n_2aveValue【公民館】&#10;有形固定資産減価償却率"/>
        <xdr:cNvSpPr txBox="1"/>
      </xdr:nvSpPr>
      <xdr:spPr>
        <a:xfrm>
          <a:off x="12960994" y="1741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811" name="n_3aveValue【公民館】&#10;有形固定資産減価償却率"/>
        <xdr:cNvSpPr txBox="1"/>
      </xdr:nvSpPr>
      <xdr:spPr>
        <a:xfrm>
          <a:off x="121672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104664</xdr:rowOff>
    </xdr:from>
    <xdr:ext cx="405111" cy="259045"/>
    <xdr:sp macro="" textlink="">
      <xdr:nvSpPr>
        <xdr:cNvPr id="812" name="n_1mainValue【公民館】&#10;有形固定資産減価償却率"/>
        <xdr:cNvSpPr txBox="1"/>
      </xdr:nvSpPr>
      <xdr:spPr>
        <a:xfrm>
          <a:off x="13742044" y="17021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168673</xdr:rowOff>
    </xdr:from>
    <xdr:ext cx="405111" cy="259045"/>
    <xdr:sp macro="" textlink="">
      <xdr:nvSpPr>
        <xdr:cNvPr id="813" name="n_2mainValue【公民館】&#10;有形固定資産減価償却率"/>
        <xdr:cNvSpPr txBox="1"/>
      </xdr:nvSpPr>
      <xdr:spPr>
        <a:xfrm>
          <a:off x="12960994" y="170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63264</xdr:rowOff>
    </xdr:from>
    <xdr:ext cx="405111" cy="259045"/>
    <xdr:sp macro="" textlink="">
      <xdr:nvSpPr>
        <xdr:cNvPr id="814" name="n_3mainValue【公民館】&#10;有形固定資産減価償却率"/>
        <xdr:cNvSpPr txBox="1"/>
      </xdr:nvSpPr>
      <xdr:spPr>
        <a:xfrm>
          <a:off x="12167244" y="174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5" name="直線コネクタ 824"/>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6" name="テキスト ボックス 825"/>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7" name="直線コネクタ 826"/>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8" name="テキスト ボックス 827"/>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9" name="直線コネクタ 828"/>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0" name="テキスト ボックス 829"/>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1" name="直線コネクタ 830"/>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2" name="テキスト ボックス 831"/>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3" name="直線コネクタ 832"/>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4" name="テキスト ボックス 833"/>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5" name="直線コネクタ 834"/>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6" name="テキスト ボックス 835"/>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7" name="直線コネクタ 83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8" name="テキスト ボックス 83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9"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840" name="直線コネクタ 839"/>
        <xdr:cNvCxnSpPr/>
      </xdr:nvCxnSpPr>
      <xdr:spPr>
        <a:xfrm flipV="1">
          <a:off x="19951064" y="16551729"/>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41" name="【公民館】&#10;一人当たり面積最小値テキスト"/>
        <xdr:cNvSpPr txBox="1"/>
      </xdr:nvSpPr>
      <xdr:spPr>
        <a:xfrm>
          <a:off x="199898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42" name="直線コネクタ 841"/>
        <xdr:cNvCxnSpPr/>
      </xdr:nvCxnSpPr>
      <xdr:spPr>
        <a:xfrm>
          <a:off x="198818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43" name="【公民館】&#10;一人当たり面積最大値テキスト"/>
        <xdr:cNvSpPr txBox="1"/>
      </xdr:nvSpPr>
      <xdr:spPr>
        <a:xfrm>
          <a:off x="19989800" y="163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44" name="直線コネクタ 843"/>
        <xdr:cNvCxnSpPr/>
      </xdr:nvCxnSpPr>
      <xdr:spPr>
        <a:xfrm>
          <a:off x="198818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150784</xdr:rowOff>
    </xdr:from>
    <xdr:ext cx="469744" cy="259045"/>
    <xdr:sp macro="" textlink="">
      <xdr:nvSpPr>
        <xdr:cNvPr id="845" name="【公民館】&#10;一人当たり面積平均値テキスト"/>
        <xdr:cNvSpPr txBox="1"/>
      </xdr:nvSpPr>
      <xdr:spPr>
        <a:xfrm>
          <a:off x="19989800" y="17410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846" name="フローチャート: 判断 845"/>
        <xdr:cNvSpPr/>
      </xdr:nvSpPr>
      <xdr:spPr>
        <a:xfrm>
          <a:off x="19900900" y="174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847" name="フローチャート: 判断 846"/>
        <xdr:cNvSpPr/>
      </xdr:nvSpPr>
      <xdr:spPr>
        <a:xfrm>
          <a:off x="19157950" y="174643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48" name="フローチャート: 判断 847"/>
        <xdr:cNvSpPr/>
      </xdr:nvSpPr>
      <xdr:spPr>
        <a:xfrm>
          <a:off x="1834515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156029</xdr:rowOff>
    </xdr:from>
    <xdr:to>
      <xdr:col>102</xdr:col>
      <xdr:colOff>165100</xdr:colOff>
      <xdr:row>105</xdr:row>
      <xdr:rowOff>86179</xdr:rowOff>
    </xdr:to>
    <xdr:sp macro="" textlink="">
      <xdr:nvSpPr>
        <xdr:cNvPr id="849" name="フローチャート: 判断 848"/>
        <xdr:cNvSpPr/>
      </xdr:nvSpPr>
      <xdr:spPr>
        <a:xfrm>
          <a:off x="1755140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0" name="テキスト ボックス 84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1" name="テキスト ボックス 85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2" name="テキスト ボックス 85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3" name="テキスト ボックス 85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4" name="テキスト ボックス 85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107043</xdr:rowOff>
    </xdr:from>
    <xdr:to>
      <xdr:col>116</xdr:col>
      <xdr:colOff>114300</xdr:colOff>
      <xdr:row>105</xdr:row>
      <xdr:rowOff>37193</xdr:rowOff>
    </xdr:to>
    <xdr:sp macro="" textlink="">
      <xdr:nvSpPr>
        <xdr:cNvPr id="855" name="楕円 854"/>
        <xdr:cNvSpPr/>
      </xdr:nvSpPr>
      <xdr:spPr>
        <a:xfrm>
          <a:off x="199009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129920</xdr:rowOff>
    </xdr:from>
    <xdr:ext cx="469744" cy="259045"/>
    <xdr:sp macro="" textlink="">
      <xdr:nvSpPr>
        <xdr:cNvPr id="856" name="【公民館】&#10;一人当たり面積該当値テキスト"/>
        <xdr:cNvSpPr txBox="1"/>
      </xdr:nvSpPr>
      <xdr:spPr>
        <a:xfrm>
          <a:off x="19989800" y="1721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156029</xdr:rowOff>
    </xdr:from>
    <xdr:to>
      <xdr:col>112</xdr:col>
      <xdr:colOff>38100</xdr:colOff>
      <xdr:row>105</xdr:row>
      <xdr:rowOff>86179</xdr:rowOff>
    </xdr:to>
    <xdr:sp macro="" textlink="">
      <xdr:nvSpPr>
        <xdr:cNvPr id="857" name="楕円 856"/>
        <xdr:cNvSpPr/>
      </xdr:nvSpPr>
      <xdr:spPr>
        <a:xfrm>
          <a:off x="19157950" y="174153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157843</xdr:rowOff>
    </xdr:from>
    <xdr:to>
      <xdr:col>116</xdr:col>
      <xdr:colOff>63500</xdr:colOff>
      <xdr:row>105</xdr:row>
      <xdr:rowOff>35379</xdr:rowOff>
    </xdr:to>
    <xdr:cxnSp macro="">
      <xdr:nvCxnSpPr>
        <xdr:cNvPr id="858" name="直線コネクタ 857"/>
        <xdr:cNvCxnSpPr/>
      </xdr:nvCxnSpPr>
      <xdr:spPr>
        <a:xfrm flipV="1">
          <a:off x="19202400" y="17417143"/>
          <a:ext cx="7493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156029</xdr:rowOff>
    </xdr:from>
    <xdr:to>
      <xdr:col>107</xdr:col>
      <xdr:colOff>101600</xdr:colOff>
      <xdr:row>101</xdr:row>
      <xdr:rowOff>86179</xdr:rowOff>
    </xdr:to>
    <xdr:sp macro="" textlink="">
      <xdr:nvSpPr>
        <xdr:cNvPr id="859" name="楕円 858"/>
        <xdr:cNvSpPr/>
      </xdr:nvSpPr>
      <xdr:spPr>
        <a:xfrm>
          <a:off x="18345150" y="167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35379</xdr:rowOff>
    </xdr:from>
    <xdr:to>
      <xdr:col>111</xdr:col>
      <xdr:colOff>177800</xdr:colOff>
      <xdr:row>105</xdr:row>
      <xdr:rowOff>35379</xdr:rowOff>
    </xdr:to>
    <xdr:cxnSp macro="">
      <xdr:nvCxnSpPr>
        <xdr:cNvPr id="860" name="直線コネクタ 859"/>
        <xdr:cNvCxnSpPr/>
      </xdr:nvCxnSpPr>
      <xdr:spPr>
        <a:xfrm>
          <a:off x="18395950" y="16780329"/>
          <a:ext cx="80645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33564</xdr:rowOff>
    </xdr:from>
    <xdr:to>
      <xdr:col>102</xdr:col>
      <xdr:colOff>165100</xdr:colOff>
      <xdr:row>101</xdr:row>
      <xdr:rowOff>135164</xdr:rowOff>
    </xdr:to>
    <xdr:sp macro="" textlink="">
      <xdr:nvSpPr>
        <xdr:cNvPr id="861" name="楕円 860"/>
        <xdr:cNvSpPr/>
      </xdr:nvSpPr>
      <xdr:spPr>
        <a:xfrm>
          <a:off x="17551400" y="1677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35379</xdr:rowOff>
    </xdr:from>
    <xdr:to>
      <xdr:col>107</xdr:col>
      <xdr:colOff>50800</xdr:colOff>
      <xdr:row>101</xdr:row>
      <xdr:rowOff>84364</xdr:rowOff>
    </xdr:to>
    <xdr:cxnSp macro="">
      <xdr:nvCxnSpPr>
        <xdr:cNvPr id="862" name="直線コネクタ 861"/>
        <xdr:cNvCxnSpPr/>
      </xdr:nvCxnSpPr>
      <xdr:spPr>
        <a:xfrm flipV="1">
          <a:off x="17602200" y="16780329"/>
          <a:ext cx="79375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863" name="n_1aveValue【公民館】&#10;一人当たり面積"/>
        <xdr:cNvSpPr txBox="1"/>
      </xdr:nvSpPr>
      <xdr:spPr>
        <a:xfrm>
          <a:off x="18980227" y="1755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60977</xdr:rowOff>
    </xdr:from>
    <xdr:ext cx="469744" cy="259045"/>
    <xdr:sp macro="" textlink="">
      <xdr:nvSpPr>
        <xdr:cNvPr id="864" name="n_2aveValue【公民館】&#10;一人当たり面積"/>
        <xdr:cNvSpPr txBox="1"/>
      </xdr:nvSpPr>
      <xdr:spPr>
        <a:xfrm>
          <a:off x="181801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77306</xdr:rowOff>
    </xdr:from>
    <xdr:ext cx="469744" cy="259045"/>
    <xdr:sp macro="" textlink="">
      <xdr:nvSpPr>
        <xdr:cNvPr id="865" name="n_3aveValue【公民館】&#10;一人当たり面積"/>
        <xdr:cNvSpPr txBox="1"/>
      </xdr:nvSpPr>
      <xdr:spPr>
        <a:xfrm>
          <a:off x="17386377" y="175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102706</xdr:rowOff>
    </xdr:from>
    <xdr:ext cx="469744" cy="259045"/>
    <xdr:sp macro="" textlink="">
      <xdr:nvSpPr>
        <xdr:cNvPr id="866" name="n_1mainValue【公民館】&#10;一人当たり面積"/>
        <xdr:cNvSpPr txBox="1"/>
      </xdr:nvSpPr>
      <xdr:spPr>
        <a:xfrm>
          <a:off x="18980227" y="17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102706</xdr:rowOff>
    </xdr:from>
    <xdr:ext cx="469744" cy="259045"/>
    <xdr:sp macro="" textlink="">
      <xdr:nvSpPr>
        <xdr:cNvPr id="867" name="n_2mainValue【公民館】&#10;一人当たり面積"/>
        <xdr:cNvSpPr txBox="1"/>
      </xdr:nvSpPr>
      <xdr:spPr>
        <a:xfrm>
          <a:off x="18180127" y="1650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151691</xdr:rowOff>
    </xdr:from>
    <xdr:ext cx="469744" cy="259045"/>
    <xdr:sp macro="" textlink="">
      <xdr:nvSpPr>
        <xdr:cNvPr id="868" name="n_3mainValue【公民館】&#10;一人当たり面積"/>
        <xdr:cNvSpPr txBox="1"/>
      </xdr:nvSpPr>
      <xdr:spPr>
        <a:xfrm>
          <a:off x="17386377" y="1655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9" name="正方形/長方形 86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0" name="正方形/長方形 86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1" name="テキスト ボックス 87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類似団体と比較して、特に有形固定資産減価償却率が高くなっている施設は、公営住宅、学校施設であり、特に低くなっている施設は、</a:t>
          </a:r>
        </a:p>
        <a:p>
          <a:r>
            <a:rPr kumimoji="1" lang="ja-JP" altLang="en-US" sz="1300">
              <a:latin typeface="ＭＳ Ｐゴシック" panose="020B0600070205080204" pitchFamily="50" charset="-128"/>
              <a:ea typeface="ＭＳ Ｐゴシック" panose="020B0600070205080204" pitchFamily="50" charset="-128"/>
            </a:rPr>
            <a:t>道路、港湾・漁港、認定こども園・幼稚園・保育所である。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　公営住宅については、有形固定資産減価償却率は類似団体と比較すると高いが、「静岡市市営住宅の配置適正化方針」に基づいたアセットマネジメントの実施により、</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年度以降当該減価償却率は減少傾向にある。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702,395
692,557
1,411.83
312,971,223
304,712,112
5,353,810
188,209,181
428,903,111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26670</xdr:rowOff>
    </xdr:from>
    <xdr:to>
      <xdr:col>24</xdr:col>
      <xdr:colOff>62865</xdr:colOff>
      <xdr:row>41</xdr:row>
      <xdr:rowOff>167640</xdr:rowOff>
    </xdr:to>
    <xdr:cxnSp macro="">
      <xdr:nvCxnSpPr>
        <xdr:cNvPr id="56" name="直線コネクタ 55"/>
        <xdr:cNvCxnSpPr/>
      </xdr:nvCxnSpPr>
      <xdr:spPr>
        <a:xfrm flipV="1">
          <a:off x="4177665" y="564642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7" name="【図書館】&#10;有形固定資産減価償却率最小値テキスト"/>
        <xdr:cNvSpPr txBox="1"/>
      </xdr:nvSpPr>
      <xdr:spPr>
        <a:xfrm>
          <a:off x="421640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8" name="直線コネクタ 57"/>
        <xdr:cNvCxnSpPr/>
      </xdr:nvCxnSpPr>
      <xdr:spPr>
        <a:xfrm>
          <a:off x="41084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144797</xdr:rowOff>
    </xdr:from>
    <xdr:ext cx="405111" cy="259045"/>
    <xdr:sp macro="" textlink="">
      <xdr:nvSpPr>
        <xdr:cNvPr id="59" name="【図書館】&#10;有形固定資産減価償却率最大値テキスト"/>
        <xdr:cNvSpPr txBox="1"/>
      </xdr:nvSpPr>
      <xdr:spPr>
        <a:xfrm>
          <a:off x="4216400" y="54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26670</xdr:rowOff>
    </xdr:from>
    <xdr:to>
      <xdr:col>24</xdr:col>
      <xdr:colOff>152400</xdr:colOff>
      <xdr:row>34</xdr:row>
      <xdr:rowOff>26670</xdr:rowOff>
    </xdr:to>
    <xdr:cxnSp macro="">
      <xdr:nvCxnSpPr>
        <xdr:cNvPr id="60" name="直線コネクタ 59"/>
        <xdr:cNvCxnSpPr/>
      </xdr:nvCxnSpPr>
      <xdr:spPr>
        <a:xfrm>
          <a:off x="4108450" y="564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105427</xdr:rowOff>
    </xdr:from>
    <xdr:ext cx="405111" cy="259045"/>
    <xdr:sp macro="" textlink="">
      <xdr:nvSpPr>
        <xdr:cNvPr id="61" name="【図書館】&#10;有形固定資産減価償却率平均値テキスト"/>
        <xdr:cNvSpPr txBox="1"/>
      </xdr:nvSpPr>
      <xdr:spPr>
        <a:xfrm>
          <a:off x="42164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62" name="フローチャート: 判断 61"/>
        <xdr:cNvSpPr/>
      </xdr:nvSpPr>
      <xdr:spPr>
        <a:xfrm>
          <a:off x="4127500" y="6362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3" name="フローチャート: 判断 62"/>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135890</xdr:rowOff>
    </xdr:from>
    <xdr:to>
      <xdr:col>15</xdr:col>
      <xdr:colOff>101600</xdr:colOff>
      <xdr:row>39</xdr:row>
      <xdr:rowOff>66040</xdr:rowOff>
    </xdr:to>
    <xdr:sp macro="" textlink="">
      <xdr:nvSpPr>
        <xdr:cNvPr id="64" name="フローチャート: 判断 63"/>
        <xdr:cNvSpPr/>
      </xdr:nvSpPr>
      <xdr:spPr>
        <a:xfrm>
          <a:off x="2571750" y="6416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5" name="フローチャート: 判断 64"/>
        <xdr:cNvSpPr/>
      </xdr:nvSpPr>
      <xdr:spPr>
        <a:xfrm>
          <a:off x="17780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143510</xdr:rowOff>
    </xdr:from>
    <xdr:to>
      <xdr:col>24</xdr:col>
      <xdr:colOff>114300</xdr:colOff>
      <xdr:row>39</xdr:row>
      <xdr:rowOff>73660</xdr:rowOff>
    </xdr:to>
    <xdr:sp macro="" textlink="">
      <xdr:nvSpPr>
        <xdr:cNvPr id="71" name="楕円 70"/>
        <xdr:cNvSpPr/>
      </xdr:nvSpPr>
      <xdr:spPr>
        <a:xfrm>
          <a:off x="4127500" y="6423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121937</xdr:rowOff>
    </xdr:from>
    <xdr:ext cx="405111" cy="259045"/>
    <xdr:sp macro="" textlink="">
      <xdr:nvSpPr>
        <xdr:cNvPr id="72" name="【図書館】&#10;有形固定資産減価償却率該当値テキスト"/>
        <xdr:cNvSpPr txBox="1"/>
      </xdr:nvSpPr>
      <xdr:spPr>
        <a:xfrm>
          <a:off x="4216400"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3" name="楕円 72"/>
        <xdr:cNvSpPr/>
      </xdr:nvSpPr>
      <xdr:spPr>
        <a:xfrm>
          <a:off x="3384550" y="6459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22860</xdr:rowOff>
    </xdr:from>
    <xdr:to>
      <xdr:col>24</xdr:col>
      <xdr:colOff>63500</xdr:colOff>
      <xdr:row>39</xdr:row>
      <xdr:rowOff>64770</xdr:rowOff>
    </xdr:to>
    <xdr:cxnSp macro="">
      <xdr:nvCxnSpPr>
        <xdr:cNvPr id="74" name="直線コネクタ 73"/>
        <xdr:cNvCxnSpPr/>
      </xdr:nvCxnSpPr>
      <xdr:spPr>
        <a:xfrm flipV="1">
          <a:off x="3429000" y="6468110"/>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25400</xdr:rowOff>
    </xdr:from>
    <xdr:to>
      <xdr:col>15</xdr:col>
      <xdr:colOff>101600</xdr:colOff>
      <xdr:row>39</xdr:row>
      <xdr:rowOff>127000</xdr:rowOff>
    </xdr:to>
    <xdr:sp macro="" textlink="">
      <xdr:nvSpPr>
        <xdr:cNvPr id="75" name="楕円 74"/>
        <xdr:cNvSpPr/>
      </xdr:nvSpPr>
      <xdr:spPr>
        <a:xfrm>
          <a:off x="257175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64770</xdr:rowOff>
    </xdr:from>
    <xdr:to>
      <xdr:col>19</xdr:col>
      <xdr:colOff>177800</xdr:colOff>
      <xdr:row>39</xdr:row>
      <xdr:rowOff>76200</xdr:rowOff>
    </xdr:to>
    <xdr:cxnSp macro="">
      <xdr:nvCxnSpPr>
        <xdr:cNvPr id="76" name="直線コネクタ 75"/>
        <xdr:cNvCxnSpPr/>
      </xdr:nvCxnSpPr>
      <xdr:spPr>
        <a:xfrm flipV="1">
          <a:off x="2622550" y="651002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90170</xdr:rowOff>
    </xdr:from>
    <xdr:to>
      <xdr:col>10</xdr:col>
      <xdr:colOff>165100</xdr:colOff>
      <xdr:row>39</xdr:row>
      <xdr:rowOff>20320</xdr:rowOff>
    </xdr:to>
    <xdr:sp macro="" textlink="">
      <xdr:nvSpPr>
        <xdr:cNvPr id="77" name="楕円 76"/>
        <xdr:cNvSpPr/>
      </xdr:nvSpPr>
      <xdr:spPr>
        <a:xfrm>
          <a:off x="1778000" y="6370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140970</xdr:rowOff>
    </xdr:from>
    <xdr:to>
      <xdr:col>15</xdr:col>
      <xdr:colOff>50800</xdr:colOff>
      <xdr:row>39</xdr:row>
      <xdr:rowOff>76200</xdr:rowOff>
    </xdr:to>
    <xdr:cxnSp macro="">
      <xdr:nvCxnSpPr>
        <xdr:cNvPr id="78" name="直線コネクタ 77"/>
        <xdr:cNvCxnSpPr/>
      </xdr:nvCxnSpPr>
      <xdr:spPr>
        <a:xfrm>
          <a:off x="1828800" y="6421120"/>
          <a:ext cx="79375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79" name="n_1aveValue【図書館】&#10;有形固定資産減価償却率"/>
        <xdr:cNvSpPr txBox="1"/>
      </xdr:nvSpPr>
      <xdr:spPr>
        <a:xfrm>
          <a:off x="32391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82567</xdr:rowOff>
    </xdr:from>
    <xdr:ext cx="405111" cy="259045"/>
    <xdr:sp macro="" textlink="">
      <xdr:nvSpPr>
        <xdr:cNvPr id="80" name="n_2aveValue【図書館】&#10;有形固定資産減価償却率"/>
        <xdr:cNvSpPr txBox="1"/>
      </xdr:nvSpPr>
      <xdr:spPr>
        <a:xfrm>
          <a:off x="2439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81" name="n_3aveValue【図書館】&#10;有形固定資産減価償却率"/>
        <xdr:cNvSpPr txBox="1"/>
      </xdr:nvSpPr>
      <xdr:spPr>
        <a:xfrm>
          <a:off x="1645294" y="657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82" name="n_1mainValue【図書館】&#10;有形固定資産減価償却率"/>
        <xdr:cNvSpPr txBox="1"/>
      </xdr:nvSpPr>
      <xdr:spPr>
        <a:xfrm>
          <a:off x="3239144"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118127</xdr:rowOff>
    </xdr:from>
    <xdr:ext cx="405111" cy="259045"/>
    <xdr:sp macro="" textlink="">
      <xdr:nvSpPr>
        <xdr:cNvPr id="83" name="n_2mainValue【図書館】&#10;有形固定資産減価償却率"/>
        <xdr:cNvSpPr txBox="1"/>
      </xdr:nvSpPr>
      <xdr:spPr>
        <a:xfrm>
          <a:off x="2439044"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36847</xdr:rowOff>
    </xdr:from>
    <xdr:ext cx="405111" cy="259045"/>
    <xdr:sp macro="" textlink="">
      <xdr:nvSpPr>
        <xdr:cNvPr id="84" name="n_3mainValue【図書館】&#10;有形固定資産減価償却率"/>
        <xdr:cNvSpPr txBox="1"/>
      </xdr:nvSpPr>
      <xdr:spPr>
        <a:xfrm>
          <a:off x="164529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5" name="テキスト ボックス 94"/>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7" name="直線コネクタ 106"/>
        <xdr:cNvCxnSpPr/>
      </xdr:nvCxnSpPr>
      <xdr:spPr>
        <a:xfrm flipV="1">
          <a:off x="9429115" y="549656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8" name="【図書館】&#10;一人当たり面積最小値テキスト"/>
        <xdr:cNvSpPr txBox="1"/>
      </xdr:nvSpPr>
      <xdr:spPr>
        <a:xfrm>
          <a:off x="946785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9" name="直線コネクタ 108"/>
        <xdr:cNvCxnSpPr/>
      </xdr:nvCxnSpPr>
      <xdr:spPr>
        <a:xfrm>
          <a:off x="935990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10" name="【図書館】&#10;一人当たり面積最大値テキスト"/>
        <xdr:cNvSpPr txBox="1"/>
      </xdr:nvSpPr>
      <xdr:spPr>
        <a:xfrm>
          <a:off x="9467850"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11" name="直線コネクタ 110"/>
        <xdr:cNvCxnSpPr/>
      </xdr:nvCxnSpPr>
      <xdr:spPr>
        <a:xfrm>
          <a:off x="9359900" y="549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163847</xdr:rowOff>
    </xdr:from>
    <xdr:ext cx="469744" cy="259045"/>
    <xdr:sp macro="" textlink="">
      <xdr:nvSpPr>
        <xdr:cNvPr id="112" name="【図書館】&#10;一人当たり面積平均値テキスト"/>
        <xdr:cNvSpPr txBox="1"/>
      </xdr:nvSpPr>
      <xdr:spPr>
        <a:xfrm>
          <a:off x="9467850" y="6443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3" name="フローチャート: 判断 112"/>
        <xdr:cNvSpPr/>
      </xdr:nvSpPr>
      <xdr:spPr>
        <a:xfrm>
          <a:off x="939800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4" name="フローチャート: 判断 113"/>
        <xdr:cNvSpPr/>
      </xdr:nvSpPr>
      <xdr:spPr>
        <a:xfrm>
          <a:off x="86360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5" name="フローチャート: 判断 114"/>
        <xdr:cNvSpPr/>
      </xdr:nvSpPr>
      <xdr:spPr>
        <a:xfrm>
          <a:off x="78422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6" name="フローチャート: 判断 115"/>
        <xdr:cNvSpPr/>
      </xdr:nvSpPr>
      <xdr:spPr>
        <a:xfrm>
          <a:off x="702945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128270</xdr:rowOff>
    </xdr:from>
    <xdr:to>
      <xdr:col>55</xdr:col>
      <xdr:colOff>50800</xdr:colOff>
      <xdr:row>34</xdr:row>
      <xdr:rowOff>58420</xdr:rowOff>
    </xdr:to>
    <xdr:sp macro="" textlink="">
      <xdr:nvSpPr>
        <xdr:cNvPr id="122" name="楕円 121"/>
        <xdr:cNvSpPr/>
      </xdr:nvSpPr>
      <xdr:spPr>
        <a:xfrm>
          <a:off x="9398000" y="55829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151147</xdr:rowOff>
    </xdr:from>
    <xdr:ext cx="469744" cy="259045"/>
    <xdr:sp macro="" textlink="">
      <xdr:nvSpPr>
        <xdr:cNvPr id="123" name="【図書館】&#10;一人当たり面積該当値テキスト"/>
        <xdr:cNvSpPr txBox="1"/>
      </xdr:nvSpPr>
      <xdr:spPr>
        <a:xfrm>
          <a:off x="9467850" y="544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105410</xdr:rowOff>
    </xdr:from>
    <xdr:to>
      <xdr:col>50</xdr:col>
      <xdr:colOff>165100</xdr:colOff>
      <xdr:row>36</xdr:row>
      <xdr:rowOff>35560</xdr:rowOff>
    </xdr:to>
    <xdr:sp macro="" textlink="">
      <xdr:nvSpPr>
        <xdr:cNvPr id="124" name="楕円 123"/>
        <xdr:cNvSpPr/>
      </xdr:nvSpPr>
      <xdr:spPr>
        <a:xfrm>
          <a:off x="8636000" y="5890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7620</xdr:rowOff>
    </xdr:from>
    <xdr:to>
      <xdr:col>55</xdr:col>
      <xdr:colOff>0</xdr:colOff>
      <xdr:row>35</xdr:row>
      <xdr:rowOff>156210</xdr:rowOff>
    </xdr:to>
    <xdr:cxnSp macro="">
      <xdr:nvCxnSpPr>
        <xdr:cNvPr id="125" name="直線コネクタ 124"/>
        <xdr:cNvCxnSpPr/>
      </xdr:nvCxnSpPr>
      <xdr:spPr>
        <a:xfrm flipV="1">
          <a:off x="8686800" y="5627370"/>
          <a:ext cx="74295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xdr:rowOff>
    </xdr:from>
    <xdr:to>
      <xdr:col>46</xdr:col>
      <xdr:colOff>38100</xdr:colOff>
      <xdr:row>35</xdr:row>
      <xdr:rowOff>115570</xdr:rowOff>
    </xdr:to>
    <xdr:sp macro="" textlink="">
      <xdr:nvSpPr>
        <xdr:cNvPr id="126" name="楕円 125"/>
        <xdr:cNvSpPr/>
      </xdr:nvSpPr>
      <xdr:spPr>
        <a:xfrm>
          <a:off x="7842250" y="5798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64770</xdr:rowOff>
    </xdr:from>
    <xdr:to>
      <xdr:col>50</xdr:col>
      <xdr:colOff>114300</xdr:colOff>
      <xdr:row>35</xdr:row>
      <xdr:rowOff>156210</xdr:rowOff>
    </xdr:to>
    <xdr:cxnSp macro="">
      <xdr:nvCxnSpPr>
        <xdr:cNvPr id="127" name="直線コネクタ 126"/>
        <xdr:cNvCxnSpPr/>
      </xdr:nvCxnSpPr>
      <xdr:spPr>
        <a:xfrm>
          <a:off x="7886700" y="5849620"/>
          <a:ext cx="8001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36830</xdr:rowOff>
    </xdr:from>
    <xdr:to>
      <xdr:col>41</xdr:col>
      <xdr:colOff>101600</xdr:colOff>
      <xdr:row>33</xdr:row>
      <xdr:rowOff>138430</xdr:rowOff>
    </xdr:to>
    <xdr:sp macro="" textlink="">
      <xdr:nvSpPr>
        <xdr:cNvPr id="128" name="楕円 127"/>
        <xdr:cNvSpPr/>
      </xdr:nvSpPr>
      <xdr:spPr>
        <a:xfrm>
          <a:off x="7029450" y="54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87630</xdr:rowOff>
    </xdr:from>
    <xdr:to>
      <xdr:col>45</xdr:col>
      <xdr:colOff>177800</xdr:colOff>
      <xdr:row>35</xdr:row>
      <xdr:rowOff>64770</xdr:rowOff>
    </xdr:to>
    <xdr:cxnSp macro="">
      <xdr:nvCxnSpPr>
        <xdr:cNvPr id="129" name="直線コネクタ 128"/>
        <xdr:cNvCxnSpPr/>
      </xdr:nvCxnSpPr>
      <xdr:spPr>
        <a:xfrm>
          <a:off x="7080250" y="5542280"/>
          <a:ext cx="806450" cy="30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106697</xdr:rowOff>
    </xdr:from>
    <xdr:ext cx="469744" cy="259045"/>
    <xdr:sp macro="" textlink="">
      <xdr:nvSpPr>
        <xdr:cNvPr id="130" name="n_1aveValue【図書館】&#10;一人当たり面積"/>
        <xdr:cNvSpPr txBox="1"/>
      </xdr:nvSpPr>
      <xdr:spPr>
        <a:xfrm>
          <a:off x="845827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31" name="n_2aveValue【図書館】&#10;一人当たり面積"/>
        <xdr:cNvSpPr txBox="1"/>
      </xdr:nvSpPr>
      <xdr:spPr>
        <a:xfrm>
          <a:off x="76772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32" name="n_3aveValue【図書館】&#10;一人当たり面積"/>
        <xdr:cNvSpPr txBox="1"/>
      </xdr:nvSpPr>
      <xdr:spPr>
        <a:xfrm>
          <a:off x="6864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52087</xdr:rowOff>
    </xdr:from>
    <xdr:ext cx="469744" cy="259045"/>
    <xdr:sp macro="" textlink="">
      <xdr:nvSpPr>
        <xdr:cNvPr id="133" name="n_1mainValue【図書館】&#10;一人当たり面積"/>
        <xdr:cNvSpPr txBox="1"/>
      </xdr:nvSpPr>
      <xdr:spPr>
        <a:xfrm>
          <a:off x="8458277" y="567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132097</xdr:rowOff>
    </xdr:from>
    <xdr:ext cx="469744" cy="259045"/>
    <xdr:sp macro="" textlink="">
      <xdr:nvSpPr>
        <xdr:cNvPr id="134" name="n_2mainValue【図書館】&#10;一人当たり面積"/>
        <xdr:cNvSpPr txBox="1"/>
      </xdr:nvSpPr>
      <xdr:spPr>
        <a:xfrm>
          <a:off x="7677227" y="558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154957</xdr:rowOff>
    </xdr:from>
    <xdr:ext cx="469744" cy="259045"/>
    <xdr:sp macro="" textlink="">
      <xdr:nvSpPr>
        <xdr:cNvPr id="135" name="n_3mainValue【図書館】&#10;一人当たり面積"/>
        <xdr:cNvSpPr txBox="1"/>
      </xdr:nvSpPr>
      <xdr:spPr>
        <a:xfrm>
          <a:off x="6864427" y="52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6" name="テキスト ボックス 145"/>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7" name="直線コネクタ 146"/>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8" name="テキスト ボックス 147"/>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9" name="直線コネクタ 148"/>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0" name="テキスト ボックス 149"/>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1" name="直線コネクタ 150"/>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2" name="テキスト ボックス 151"/>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3" name="直線コネクタ 152"/>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4" name="テキスト ボックス 153"/>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112014</xdr:rowOff>
    </xdr:from>
    <xdr:to>
      <xdr:col>24</xdr:col>
      <xdr:colOff>62865</xdr:colOff>
      <xdr:row>63</xdr:row>
      <xdr:rowOff>6858</xdr:rowOff>
    </xdr:to>
    <xdr:cxnSp macro="">
      <xdr:nvCxnSpPr>
        <xdr:cNvPr id="158" name="直線コネクタ 157"/>
        <xdr:cNvCxnSpPr/>
      </xdr:nvCxnSpPr>
      <xdr:spPr>
        <a:xfrm flipV="1">
          <a:off x="4177665" y="9198864"/>
          <a:ext cx="0" cy="121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9" name="【体育館・プール】&#10;有形固定資産減価償却率最小値テキスト"/>
        <xdr:cNvSpPr txBox="1"/>
      </xdr:nvSpPr>
      <xdr:spPr>
        <a:xfrm>
          <a:off x="4216400" y="104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0" name="直線コネクタ 159"/>
        <xdr:cNvCxnSpPr/>
      </xdr:nvCxnSpPr>
      <xdr:spPr>
        <a:xfrm>
          <a:off x="4108450" y="104145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58691</xdr:rowOff>
    </xdr:from>
    <xdr:ext cx="405111" cy="259045"/>
    <xdr:sp macro="" textlink="">
      <xdr:nvSpPr>
        <xdr:cNvPr id="161" name="【体育館・プール】&#10;有形固定資産減価償却率最大値テキスト"/>
        <xdr:cNvSpPr txBox="1"/>
      </xdr:nvSpPr>
      <xdr:spPr>
        <a:xfrm>
          <a:off x="4216400" y="898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112014</xdr:rowOff>
    </xdr:from>
    <xdr:to>
      <xdr:col>24</xdr:col>
      <xdr:colOff>152400</xdr:colOff>
      <xdr:row>55</xdr:row>
      <xdr:rowOff>112014</xdr:rowOff>
    </xdr:to>
    <xdr:cxnSp macro="">
      <xdr:nvCxnSpPr>
        <xdr:cNvPr id="162" name="直線コネクタ 161"/>
        <xdr:cNvCxnSpPr/>
      </xdr:nvCxnSpPr>
      <xdr:spPr>
        <a:xfrm>
          <a:off x="4108450" y="9198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63" name="【体育館・プール】&#10;有形固定資産減価償却率平均値テキスト"/>
        <xdr:cNvSpPr txBox="1"/>
      </xdr:nvSpPr>
      <xdr:spPr>
        <a:xfrm>
          <a:off x="4216400" y="9702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4" name="フローチャート: 判断 163"/>
        <xdr:cNvSpPr/>
      </xdr:nvSpPr>
      <xdr:spPr>
        <a:xfrm>
          <a:off x="41275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148082</xdr:rowOff>
    </xdr:from>
    <xdr:to>
      <xdr:col>20</xdr:col>
      <xdr:colOff>38100</xdr:colOff>
      <xdr:row>60</xdr:row>
      <xdr:rowOff>78232</xdr:rowOff>
    </xdr:to>
    <xdr:sp macro="" textlink="">
      <xdr:nvSpPr>
        <xdr:cNvPr id="165" name="フローチャート: 判断 164"/>
        <xdr:cNvSpPr/>
      </xdr:nvSpPr>
      <xdr:spPr>
        <a:xfrm>
          <a:off x="3384550" y="98953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31496</xdr:rowOff>
    </xdr:from>
    <xdr:to>
      <xdr:col>15</xdr:col>
      <xdr:colOff>101600</xdr:colOff>
      <xdr:row>60</xdr:row>
      <xdr:rowOff>133096</xdr:rowOff>
    </xdr:to>
    <xdr:sp macro="" textlink="">
      <xdr:nvSpPr>
        <xdr:cNvPr id="166" name="フローチャート: 判断 165"/>
        <xdr:cNvSpPr/>
      </xdr:nvSpPr>
      <xdr:spPr>
        <a:xfrm>
          <a:off x="2571750" y="99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136652</xdr:rowOff>
    </xdr:from>
    <xdr:to>
      <xdr:col>10</xdr:col>
      <xdr:colOff>165100</xdr:colOff>
      <xdr:row>61</xdr:row>
      <xdr:rowOff>66802</xdr:rowOff>
    </xdr:to>
    <xdr:sp macro="" textlink="">
      <xdr:nvSpPr>
        <xdr:cNvPr id="167" name="フローチャート: 判断 166"/>
        <xdr:cNvSpPr/>
      </xdr:nvSpPr>
      <xdr:spPr>
        <a:xfrm>
          <a:off x="1778000" y="100490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3" name="楕円 172"/>
        <xdr:cNvSpPr/>
      </xdr:nvSpPr>
      <xdr:spPr>
        <a:xfrm>
          <a:off x="4127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167657</xdr:rowOff>
    </xdr:from>
    <xdr:ext cx="405111" cy="259045"/>
    <xdr:sp macro="" textlink="">
      <xdr:nvSpPr>
        <xdr:cNvPr id="174" name="【体育館・プール】&#10;有形固定資産減価償却率該当値テキスト"/>
        <xdr:cNvSpPr txBox="1"/>
      </xdr:nvSpPr>
      <xdr:spPr>
        <a:xfrm>
          <a:off x="4216400" y="991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40640</xdr:rowOff>
    </xdr:from>
    <xdr:to>
      <xdr:col>20</xdr:col>
      <xdr:colOff>38100</xdr:colOff>
      <xdr:row>58</xdr:row>
      <xdr:rowOff>142240</xdr:rowOff>
    </xdr:to>
    <xdr:sp macro="" textlink="">
      <xdr:nvSpPr>
        <xdr:cNvPr id="175" name="楕円 174"/>
        <xdr:cNvSpPr/>
      </xdr:nvSpPr>
      <xdr:spPr>
        <a:xfrm>
          <a:off x="3384550" y="96227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91440</xdr:rowOff>
    </xdr:from>
    <xdr:to>
      <xdr:col>24</xdr:col>
      <xdr:colOff>63500</xdr:colOff>
      <xdr:row>60</xdr:row>
      <xdr:rowOff>68580</xdr:rowOff>
    </xdr:to>
    <xdr:cxnSp macro="">
      <xdr:nvCxnSpPr>
        <xdr:cNvPr id="176" name="直線コネクタ 175"/>
        <xdr:cNvCxnSpPr/>
      </xdr:nvCxnSpPr>
      <xdr:spPr>
        <a:xfrm>
          <a:off x="3429000" y="9673590"/>
          <a:ext cx="749300" cy="30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13208</xdr:rowOff>
    </xdr:from>
    <xdr:to>
      <xdr:col>15</xdr:col>
      <xdr:colOff>101600</xdr:colOff>
      <xdr:row>58</xdr:row>
      <xdr:rowOff>114808</xdr:rowOff>
    </xdr:to>
    <xdr:sp macro="" textlink="">
      <xdr:nvSpPr>
        <xdr:cNvPr id="177" name="楕円 176"/>
        <xdr:cNvSpPr/>
      </xdr:nvSpPr>
      <xdr:spPr>
        <a:xfrm>
          <a:off x="2571750" y="95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64008</xdr:rowOff>
    </xdr:from>
    <xdr:to>
      <xdr:col>19</xdr:col>
      <xdr:colOff>177800</xdr:colOff>
      <xdr:row>58</xdr:row>
      <xdr:rowOff>91440</xdr:rowOff>
    </xdr:to>
    <xdr:cxnSp macro="">
      <xdr:nvCxnSpPr>
        <xdr:cNvPr id="178" name="直線コネクタ 177"/>
        <xdr:cNvCxnSpPr/>
      </xdr:nvCxnSpPr>
      <xdr:spPr>
        <a:xfrm>
          <a:off x="2622550" y="9646158"/>
          <a:ext cx="8064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127508</xdr:rowOff>
    </xdr:from>
    <xdr:to>
      <xdr:col>10</xdr:col>
      <xdr:colOff>165100</xdr:colOff>
      <xdr:row>59</xdr:row>
      <xdr:rowOff>57658</xdr:rowOff>
    </xdr:to>
    <xdr:sp macro="" textlink="">
      <xdr:nvSpPr>
        <xdr:cNvPr id="179" name="楕円 178"/>
        <xdr:cNvSpPr/>
      </xdr:nvSpPr>
      <xdr:spPr>
        <a:xfrm>
          <a:off x="1778000" y="97096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64008</xdr:rowOff>
    </xdr:from>
    <xdr:to>
      <xdr:col>15</xdr:col>
      <xdr:colOff>50800</xdr:colOff>
      <xdr:row>59</xdr:row>
      <xdr:rowOff>6858</xdr:rowOff>
    </xdr:to>
    <xdr:cxnSp macro="">
      <xdr:nvCxnSpPr>
        <xdr:cNvPr id="180" name="直線コネクタ 179"/>
        <xdr:cNvCxnSpPr/>
      </xdr:nvCxnSpPr>
      <xdr:spPr>
        <a:xfrm flipV="1">
          <a:off x="1828800" y="9646158"/>
          <a:ext cx="79375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69359</xdr:rowOff>
    </xdr:from>
    <xdr:ext cx="405111" cy="259045"/>
    <xdr:sp macro="" textlink="">
      <xdr:nvSpPr>
        <xdr:cNvPr id="181" name="n_1aveValue【体育館・プール】&#10;有形固定資産減価償却率"/>
        <xdr:cNvSpPr txBox="1"/>
      </xdr:nvSpPr>
      <xdr:spPr>
        <a:xfrm>
          <a:off x="3239144" y="998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124223</xdr:rowOff>
    </xdr:from>
    <xdr:ext cx="405111" cy="259045"/>
    <xdr:sp macro="" textlink="">
      <xdr:nvSpPr>
        <xdr:cNvPr id="182" name="n_2aveValue【体育館・プール】&#10;有形固定資産減価償却率"/>
        <xdr:cNvSpPr txBox="1"/>
      </xdr:nvSpPr>
      <xdr:spPr>
        <a:xfrm>
          <a:off x="24390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57929</xdr:rowOff>
    </xdr:from>
    <xdr:ext cx="405111" cy="259045"/>
    <xdr:sp macro="" textlink="">
      <xdr:nvSpPr>
        <xdr:cNvPr id="183" name="n_3aveValue【体育館・プール】&#10;有形固定資産減価償却率"/>
        <xdr:cNvSpPr txBox="1"/>
      </xdr:nvSpPr>
      <xdr:spPr>
        <a:xfrm>
          <a:off x="1645294" y="1013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158767</xdr:rowOff>
    </xdr:from>
    <xdr:ext cx="405111" cy="259045"/>
    <xdr:sp macro="" textlink="">
      <xdr:nvSpPr>
        <xdr:cNvPr id="184" name="n_1mainValue【体育館・プール】&#10;有形固定資産減価償却率"/>
        <xdr:cNvSpPr txBox="1"/>
      </xdr:nvSpPr>
      <xdr:spPr>
        <a:xfrm>
          <a:off x="3239144"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131335</xdr:rowOff>
    </xdr:from>
    <xdr:ext cx="405111" cy="259045"/>
    <xdr:sp macro="" textlink="">
      <xdr:nvSpPr>
        <xdr:cNvPr id="185" name="n_2mainValue【体育館・プール】&#10;有形固定資産減価償却率"/>
        <xdr:cNvSpPr txBox="1"/>
      </xdr:nvSpPr>
      <xdr:spPr>
        <a:xfrm>
          <a:off x="2439044" y="9383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74185</xdr:rowOff>
    </xdr:from>
    <xdr:ext cx="405111" cy="259045"/>
    <xdr:sp macro="" textlink="">
      <xdr:nvSpPr>
        <xdr:cNvPr id="186" name="n_3mainValue【体育館・プール】&#10;有形固定資産減価償却率"/>
        <xdr:cNvSpPr txBox="1"/>
      </xdr:nvSpPr>
      <xdr:spPr>
        <a:xfrm>
          <a:off x="1645294" y="9491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7" name="テキスト ボックス 196"/>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95250</xdr:rowOff>
    </xdr:from>
    <xdr:to>
      <xdr:col>54</xdr:col>
      <xdr:colOff>189865</xdr:colOff>
      <xdr:row>64</xdr:row>
      <xdr:rowOff>10885</xdr:rowOff>
    </xdr:to>
    <xdr:cxnSp macro="">
      <xdr:nvCxnSpPr>
        <xdr:cNvPr id="213" name="直線コネクタ 212"/>
        <xdr:cNvCxnSpPr/>
      </xdr:nvCxnSpPr>
      <xdr:spPr>
        <a:xfrm flipV="1">
          <a:off x="9429115" y="9182100"/>
          <a:ext cx="0" cy="140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14" name="【体育館・プール】&#10;一人当たり面積最小値テキスト"/>
        <xdr:cNvSpPr txBox="1"/>
      </xdr:nvSpPr>
      <xdr:spPr>
        <a:xfrm>
          <a:off x="9467850" y="105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15" name="直線コネクタ 214"/>
        <xdr:cNvCxnSpPr/>
      </xdr:nvCxnSpPr>
      <xdr:spPr>
        <a:xfrm>
          <a:off x="9359900" y="1058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41927</xdr:rowOff>
    </xdr:from>
    <xdr:ext cx="469744" cy="259045"/>
    <xdr:sp macro="" textlink="">
      <xdr:nvSpPr>
        <xdr:cNvPr id="216" name="【体育館・プール】&#10;一人当たり面積最大値テキスト"/>
        <xdr:cNvSpPr txBox="1"/>
      </xdr:nvSpPr>
      <xdr:spPr>
        <a:xfrm>
          <a:off x="946785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17" name="直線コネクタ 216"/>
        <xdr:cNvCxnSpPr/>
      </xdr:nvCxnSpPr>
      <xdr:spPr>
        <a:xfrm>
          <a:off x="935990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170742</xdr:rowOff>
    </xdr:from>
    <xdr:ext cx="469744" cy="259045"/>
    <xdr:sp macro="" textlink="">
      <xdr:nvSpPr>
        <xdr:cNvPr id="218" name="【体育館・プール】&#10;一人当たり面積平均値テキスト"/>
        <xdr:cNvSpPr txBox="1"/>
      </xdr:nvSpPr>
      <xdr:spPr>
        <a:xfrm>
          <a:off x="9467850" y="10076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147865</xdr:rowOff>
    </xdr:from>
    <xdr:to>
      <xdr:col>55</xdr:col>
      <xdr:colOff>50800</xdr:colOff>
      <xdr:row>62</xdr:row>
      <xdr:rowOff>78015</xdr:rowOff>
    </xdr:to>
    <xdr:sp macro="" textlink="">
      <xdr:nvSpPr>
        <xdr:cNvPr id="219" name="フローチャート: 判断 218"/>
        <xdr:cNvSpPr/>
      </xdr:nvSpPr>
      <xdr:spPr>
        <a:xfrm>
          <a:off x="939800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20" name="フローチャート: 判断 219"/>
        <xdr:cNvSpPr/>
      </xdr:nvSpPr>
      <xdr:spPr>
        <a:xfrm>
          <a:off x="8636000" y="10225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147865</xdr:rowOff>
    </xdr:from>
    <xdr:to>
      <xdr:col>46</xdr:col>
      <xdr:colOff>38100</xdr:colOff>
      <xdr:row>62</xdr:row>
      <xdr:rowOff>78015</xdr:rowOff>
    </xdr:to>
    <xdr:sp macro="" textlink="">
      <xdr:nvSpPr>
        <xdr:cNvPr id="221" name="フローチャート: 判断 220"/>
        <xdr:cNvSpPr/>
      </xdr:nvSpPr>
      <xdr:spPr>
        <a:xfrm>
          <a:off x="78422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22" name="フローチャート: 判断 221"/>
        <xdr:cNvSpPr/>
      </xdr:nvSpPr>
      <xdr:spPr>
        <a:xfrm>
          <a:off x="702945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139700</xdr:rowOff>
    </xdr:from>
    <xdr:to>
      <xdr:col>55</xdr:col>
      <xdr:colOff>50800</xdr:colOff>
      <xdr:row>63</xdr:row>
      <xdr:rowOff>69850</xdr:rowOff>
    </xdr:to>
    <xdr:sp macro="" textlink="">
      <xdr:nvSpPr>
        <xdr:cNvPr id="228" name="楕円 227"/>
        <xdr:cNvSpPr/>
      </xdr:nvSpPr>
      <xdr:spPr>
        <a:xfrm>
          <a:off x="9398000" y="10382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118127</xdr:rowOff>
    </xdr:from>
    <xdr:ext cx="469744" cy="259045"/>
    <xdr:sp macro="" textlink="">
      <xdr:nvSpPr>
        <xdr:cNvPr id="229" name="【体育館・プール】&#10;一人当たり面積該当値テキスト"/>
        <xdr:cNvSpPr txBox="1"/>
      </xdr:nvSpPr>
      <xdr:spPr>
        <a:xfrm>
          <a:off x="9467850"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93435</xdr:rowOff>
    </xdr:from>
    <xdr:to>
      <xdr:col>50</xdr:col>
      <xdr:colOff>165100</xdr:colOff>
      <xdr:row>62</xdr:row>
      <xdr:rowOff>23585</xdr:rowOff>
    </xdr:to>
    <xdr:sp macro="" textlink="">
      <xdr:nvSpPr>
        <xdr:cNvPr id="230" name="楕円 229"/>
        <xdr:cNvSpPr/>
      </xdr:nvSpPr>
      <xdr:spPr>
        <a:xfrm>
          <a:off x="8636000" y="101708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144235</xdr:rowOff>
    </xdr:from>
    <xdr:to>
      <xdr:col>55</xdr:col>
      <xdr:colOff>0</xdr:colOff>
      <xdr:row>63</xdr:row>
      <xdr:rowOff>19050</xdr:rowOff>
    </xdr:to>
    <xdr:cxnSp macro="">
      <xdr:nvCxnSpPr>
        <xdr:cNvPr id="231" name="直線コネクタ 230"/>
        <xdr:cNvCxnSpPr/>
      </xdr:nvCxnSpPr>
      <xdr:spPr>
        <a:xfrm>
          <a:off x="8686800" y="10221685"/>
          <a:ext cx="742950" cy="20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115207</xdr:rowOff>
    </xdr:from>
    <xdr:to>
      <xdr:col>46</xdr:col>
      <xdr:colOff>38100</xdr:colOff>
      <xdr:row>62</xdr:row>
      <xdr:rowOff>45357</xdr:rowOff>
    </xdr:to>
    <xdr:sp macro="" textlink="">
      <xdr:nvSpPr>
        <xdr:cNvPr id="232" name="楕円 231"/>
        <xdr:cNvSpPr/>
      </xdr:nvSpPr>
      <xdr:spPr>
        <a:xfrm>
          <a:off x="7842250" y="101926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144235</xdr:rowOff>
    </xdr:from>
    <xdr:to>
      <xdr:col>50</xdr:col>
      <xdr:colOff>114300</xdr:colOff>
      <xdr:row>61</xdr:row>
      <xdr:rowOff>166007</xdr:rowOff>
    </xdr:to>
    <xdr:cxnSp macro="">
      <xdr:nvCxnSpPr>
        <xdr:cNvPr id="233" name="直線コネクタ 232"/>
        <xdr:cNvCxnSpPr/>
      </xdr:nvCxnSpPr>
      <xdr:spPr>
        <a:xfrm flipV="1">
          <a:off x="7886700" y="10221685"/>
          <a:ext cx="8001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126093</xdr:rowOff>
    </xdr:from>
    <xdr:to>
      <xdr:col>41</xdr:col>
      <xdr:colOff>101600</xdr:colOff>
      <xdr:row>62</xdr:row>
      <xdr:rowOff>56243</xdr:rowOff>
    </xdr:to>
    <xdr:sp macro="" textlink="">
      <xdr:nvSpPr>
        <xdr:cNvPr id="234" name="楕円 233"/>
        <xdr:cNvSpPr/>
      </xdr:nvSpPr>
      <xdr:spPr>
        <a:xfrm>
          <a:off x="7029450" y="102035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166007</xdr:rowOff>
    </xdr:from>
    <xdr:to>
      <xdr:col>45</xdr:col>
      <xdr:colOff>177800</xdr:colOff>
      <xdr:row>62</xdr:row>
      <xdr:rowOff>5443</xdr:rowOff>
    </xdr:to>
    <xdr:cxnSp macro="">
      <xdr:nvCxnSpPr>
        <xdr:cNvPr id="235" name="直線コネクタ 234"/>
        <xdr:cNvCxnSpPr/>
      </xdr:nvCxnSpPr>
      <xdr:spPr>
        <a:xfrm flipV="1">
          <a:off x="7080250" y="10243457"/>
          <a:ext cx="80645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69142</xdr:rowOff>
    </xdr:from>
    <xdr:ext cx="469744" cy="259045"/>
    <xdr:sp macro="" textlink="">
      <xdr:nvSpPr>
        <xdr:cNvPr id="236" name="n_1aveValue【体育館・プール】&#10;一人当たり面積"/>
        <xdr:cNvSpPr txBox="1"/>
      </xdr:nvSpPr>
      <xdr:spPr>
        <a:xfrm>
          <a:off x="845827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69142</xdr:rowOff>
    </xdr:from>
    <xdr:ext cx="469744" cy="259045"/>
    <xdr:sp macro="" textlink="">
      <xdr:nvSpPr>
        <xdr:cNvPr id="237" name="n_2aveValue【体育館・プール】&#10;一人当たり面積"/>
        <xdr:cNvSpPr txBox="1"/>
      </xdr:nvSpPr>
      <xdr:spPr>
        <a:xfrm>
          <a:off x="767722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38" name="n_3aveValue【体育館・プール】&#10;一人当たり面積"/>
        <xdr:cNvSpPr txBox="1"/>
      </xdr:nvSpPr>
      <xdr:spPr>
        <a:xfrm>
          <a:off x="68644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40112</xdr:rowOff>
    </xdr:from>
    <xdr:ext cx="469744" cy="259045"/>
    <xdr:sp macro="" textlink="">
      <xdr:nvSpPr>
        <xdr:cNvPr id="239" name="n_1mainValue【体育館・プール】&#10;一人当たり面積"/>
        <xdr:cNvSpPr txBox="1"/>
      </xdr:nvSpPr>
      <xdr:spPr>
        <a:xfrm>
          <a:off x="8458277" y="995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61884</xdr:rowOff>
    </xdr:from>
    <xdr:ext cx="469744" cy="259045"/>
    <xdr:sp macro="" textlink="">
      <xdr:nvSpPr>
        <xdr:cNvPr id="240" name="n_2mainValue【体育館・プール】&#10;一人当たり面積"/>
        <xdr:cNvSpPr txBox="1"/>
      </xdr:nvSpPr>
      <xdr:spPr>
        <a:xfrm>
          <a:off x="7677227" y="997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47370</xdr:rowOff>
    </xdr:from>
    <xdr:ext cx="469744" cy="259045"/>
    <xdr:sp macro="" textlink="">
      <xdr:nvSpPr>
        <xdr:cNvPr id="241" name="n_3mainValue【体育館・プール】&#10;一人当たり面積"/>
        <xdr:cNvSpPr txBox="1"/>
      </xdr:nvSpPr>
      <xdr:spPr>
        <a:xfrm>
          <a:off x="6864427" y="102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4" name="テキスト ボックス 253"/>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4" name="テキスト ボックス 263"/>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31569</xdr:rowOff>
    </xdr:from>
    <xdr:to>
      <xdr:col>24</xdr:col>
      <xdr:colOff>62865</xdr:colOff>
      <xdr:row>86</xdr:row>
      <xdr:rowOff>11974</xdr:rowOff>
    </xdr:to>
    <xdr:cxnSp macro="">
      <xdr:nvCxnSpPr>
        <xdr:cNvPr id="268" name="直線コネクタ 267"/>
        <xdr:cNvCxnSpPr/>
      </xdr:nvCxnSpPr>
      <xdr:spPr>
        <a:xfrm flipV="1">
          <a:off x="4177665" y="12915719"/>
          <a:ext cx="0" cy="130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15801</xdr:rowOff>
    </xdr:from>
    <xdr:ext cx="405111" cy="259045"/>
    <xdr:sp macro="" textlink="">
      <xdr:nvSpPr>
        <xdr:cNvPr id="269" name="【福祉施設】&#10;有形固定資産減価償却率最小値テキスト"/>
        <xdr:cNvSpPr txBox="1"/>
      </xdr:nvSpPr>
      <xdr:spPr>
        <a:xfrm>
          <a:off x="4216400" y="14220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11974</xdr:rowOff>
    </xdr:from>
    <xdr:to>
      <xdr:col>24</xdr:col>
      <xdr:colOff>152400</xdr:colOff>
      <xdr:row>86</xdr:row>
      <xdr:rowOff>11974</xdr:rowOff>
    </xdr:to>
    <xdr:cxnSp macro="">
      <xdr:nvCxnSpPr>
        <xdr:cNvPr id="270" name="直線コネクタ 269"/>
        <xdr:cNvCxnSpPr/>
      </xdr:nvCxnSpPr>
      <xdr:spPr>
        <a:xfrm>
          <a:off x="4108450" y="14216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149696</xdr:rowOff>
    </xdr:from>
    <xdr:ext cx="405111" cy="259045"/>
    <xdr:sp macro="" textlink="">
      <xdr:nvSpPr>
        <xdr:cNvPr id="271" name="【福祉施設】&#10;有形固定資産減価償却率最大値テキスト"/>
        <xdr:cNvSpPr txBox="1"/>
      </xdr:nvSpPr>
      <xdr:spPr>
        <a:xfrm>
          <a:off x="4216400" y="127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31569</xdr:rowOff>
    </xdr:from>
    <xdr:to>
      <xdr:col>24</xdr:col>
      <xdr:colOff>152400</xdr:colOff>
      <xdr:row>78</xdr:row>
      <xdr:rowOff>31569</xdr:rowOff>
    </xdr:to>
    <xdr:cxnSp macro="">
      <xdr:nvCxnSpPr>
        <xdr:cNvPr id="272" name="直線コネクタ 271"/>
        <xdr:cNvCxnSpPr/>
      </xdr:nvCxnSpPr>
      <xdr:spPr>
        <a:xfrm>
          <a:off x="4108450" y="12915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127743</xdr:rowOff>
    </xdr:from>
    <xdr:ext cx="405111" cy="259045"/>
    <xdr:sp macro="" textlink="">
      <xdr:nvSpPr>
        <xdr:cNvPr id="273" name="【福祉施設】&#10;有形固定資産減価償却率平均値テキスト"/>
        <xdr:cNvSpPr txBox="1"/>
      </xdr:nvSpPr>
      <xdr:spPr>
        <a:xfrm>
          <a:off x="4216400" y="13507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74" name="フローチャート: 判断 273"/>
        <xdr:cNvSpPr/>
      </xdr:nvSpPr>
      <xdr:spPr>
        <a:xfrm>
          <a:off x="4127500" y="13649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75" name="フローチャート: 判断 274"/>
        <xdr:cNvSpPr/>
      </xdr:nvSpPr>
      <xdr:spPr>
        <a:xfrm>
          <a:off x="338455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xdr:rowOff>
    </xdr:from>
    <xdr:to>
      <xdr:col>15</xdr:col>
      <xdr:colOff>101600</xdr:colOff>
      <xdr:row>83</xdr:row>
      <xdr:rowOff>103595</xdr:rowOff>
    </xdr:to>
    <xdr:sp macro="" textlink="">
      <xdr:nvSpPr>
        <xdr:cNvPr id="276" name="フローチャート: 判断 275"/>
        <xdr:cNvSpPr/>
      </xdr:nvSpPr>
      <xdr:spPr>
        <a:xfrm>
          <a:off x="25717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77" name="フローチャート: 判断 276"/>
        <xdr:cNvSpPr/>
      </xdr:nvSpPr>
      <xdr:spPr>
        <a:xfrm>
          <a:off x="1778000" y="13675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83" name="楕円 282"/>
        <xdr:cNvSpPr/>
      </xdr:nvSpPr>
      <xdr:spPr>
        <a:xfrm>
          <a:off x="4127500" y="136526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86558</xdr:rowOff>
    </xdr:from>
    <xdr:ext cx="405111" cy="259045"/>
    <xdr:sp macro="" textlink="">
      <xdr:nvSpPr>
        <xdr:cNvPr id="284" name="【福祉施設】&#10;有形固定資産減価償却率該当値テキスト"/>
        <xdr:cNvSpPr txBox="1"/>
      </xdr:nvSpPr>
      <xdr:spPr>
        <a:xfrm>
          <a:off x="4216400" y="13631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80373</xdr:rowOff>
    </xdr:from>
    <xdr:to>
      <xdr:col>20</xdr:col>
      <xdr:colOff>38100</xdr:colOff>
      <xdr:row>84</xdr:row>
      <xdr:rowOff>10523</xdr:rowOff>
    </xdr:to>
    <xdr:sp macro="" textlink="">
      <xdr:nvSpPr>
        <xdr:cNvPr id="285" name="楕円 284"/>
        <xdr:cNvSpPr/>
      </xdr:nvSpPr>
      <xdr:spPr>
        <a:xfrm>
          <a:off x="3384550" y="137900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158931</xdr:rowOff>
    </xdr:from>
    <xdr:to>
      <xdr:col>24</xdr:col>
      <xdr:colOff>63500</xdr:colOff>
      <xdr:row>83</xdr:row>
      <xdr:rowOff>131173</xdr:rowOff>
    </xdr:to>
    <xdr:cxnSp macro="">
      <xdr:nvCxnSpPr>
        <xdr:cNvPr id="286" name="直線コネクタ 285"/>
        <xdr:cNvCxnSpPr/>
      </xdr:nvCxnSpPr>
      <xdr:spPr>
        <a:xfrm flipV="1">
          <a:off x="3429000" y="13703481"/>
          <a:ext cx="749300" cy="13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139156</xdr:rowOff>
    </xdr:from>
    <xdr:to>
      <xdr:col>15</xdr:col>
      <xdr:colOff>101600</xdr:colOff>
      <xdr:row>84</xdr:row>
      <xdr:rowOff>69306</xdr:rowOff>
    </xdr:to>
    <xdr:sp macro="" textlink="">
      <xdr:nvSpPr>
        <xdr:cNvPr id="287" name="楕円 286"/>
        <xdr:cNvSpPr/>
      </xdr:nvSpPr>
      <xdr:spPr>
        <a:xfrm>
          <a:off x="2571750" y="138488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131173</xdr:rowOff>
    </xdr:from>
    <xdr:to>
      <xdr:col>19</xdr:col>
      <xdr:colOff>177800</xdr:colOff>
      <xdr:row>84</xdr:row>
      <xdr:rowOff>18506</xdr:rowOff>
    </xdr:to>
    <xdr:cxnSp macro="">
      <xdr:nvCxnSpPr>
        <xdr:cNvPr id="288" name="直線コネクタ 287"/>
        <xdr:cNvCxnSpPr/>
      </xdr:nvCxnSpPr>
      <xdr:spPr>
        <a:xfrm flipV="1">
          <a:off x="2622550" y="13840823"/>
          <a:ext cx="80645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19957</xdr:rowOff>
    </xdr:from>
    <xdr:to>
      <xdr:col>10</xdr:col>
      <xdr:colOff>165100</xdr:colOff>
      <xdr:row>84</xdr:row>
      <xdr:rowOff>121557</xdr:rowOff>
    </xdr:to>
    <xdr:sp macro="" textlink="">
      <xdr:nvSpPr>
        <xdr:cNvPr id="289" name="楕円 288"/>
        <xdr:cNvSpPr/>
      </xdr:nvSpPr>
      <xdr:spPr>
        <a:xfrm>
          <a:off x="1778000" y="1389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18506</xdr:rowOff>
    </xdr:from>
    <xdr:to>
      <xdr:col>15</xdr:col>
      <xdr:colOff>50800</xdr:colOff>
      <xdr:row>84</xdr:row>
      <xdr:rowOff>70757</xdr:rowOff>
    </xdr:to>
    <xdr:cxnSp macro="">
      <xdr:nvCxnSpPr>
        <xdr:cNvPr id="290" name="直線コネクタ 289"/>
        <xdr:cNvCxnSpPr/>
      </xdr:nvCxnSpPr>
      <xdr:spPr>
        <a:xfrm flipV="1">
          <a:off x="1828800" y="13893256"/>
          <a:ext cx="79375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291" name="n_1aveValue【福祉施設】&#10;有形固定資産減価償却率"/>
        <xdr:cNvSpPr txBox="1"/>
      </xdr:nvSpPr>
      <xdr:spPr>
        <a:xfrm>
          <a:off x="3239144" y="1347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120122</xdr:rowOff>
    </xdr:from>
    <xdr:ext cx="405111" cy="259045"/>
    <xdr:sp macro="" textlink="">
      <xdr:nvSpPr>
        <xdr:cNvPr id="292" name="n_2aveValue【福祉施設】&#10;有形固定資産減価償却率"/>
        <xdr:cNvSpPr txBox="1"/>
      </xdr:nvSpPr>
      <xdr:spPr>
        <a:xfrm>
          <a:off x="2439044" y="1349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77669</xdr:rowOff>
    </xdr:from>
    <xdr:ext cx="405111" cy="259045"/>
    <xdr:sp macro="" textlink="">
      <xdr:nvSpPr>
        <xdr:cNvPr id="293" name="n_3aveValue【福祉施設】&#10;有形固定資産減価償却率"/>
        <xdr:cNvSpPr txBox="1"/>
      </xdr:nvSpPr>
      <xdr:spPr>
        <a:xfrm>
          <a:off x="1645294" y="1345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1650</xdr:rowOff>
    </xdr:from>
    <xdr:ext cx="405111" cy="259045"/>
    <xdr:sp macro="" textlink="">
      <xdr:nvSpPr>
        <xdr:cNvPr id="294" name="n_1mainValue【福祉施設】&#10;有形固定資産減価償却率"/>
        <xdr:cNvSpPr txBox="1"/>
      </xdr:nvSpPr>
      <xdr:spPr>
        <a:xfrm>
          <a:off x="3239144" y="1387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60433</xdr:rowOff>
    </xdr:from>
    <xdr:ext cx="405111" cy="259045"/>
    <xdr:sp macro="" textlink="">
      <xdr:nvSpPr>
        <xdr:cNvPr id="295" name="n_2mainValue【福祉施設】&#10;有形固定資産減価償却率"/>
        <xdr:cNvSpPr txBox="1"/>
      </xdr:nvSpPr>
      <xdr:spPr>
        <a:xfrm>
          <a:off x="2439044" y="1393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112684</xdr:rowOff>
    </xdr:from>
    <xdr:ext cx="405111" cy="259045"/>
    <xdr:sp macro="" textlink="">
      <xdr:nvSpPr>
        <xdr:cNvPr id="296" name="n_3mainValue【福祉施設】&#10;有形固定資産減価償却率"/>
        <xdr:cNvSpPr txBox="1"/>
      </xdr:nvSpPr>
      <xdr:spPr>
        <a:xfrm>
          <a:off x="1645294" y="1398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22" name="直線コネクタ 321"/>
        <xdr:cNvCxnSpPr/>
      </xdr:nvCxnSpPr>
      <xdr:spPr>
        <a:xfrm flipV="1">
          <a:off x="9429115" y="12922250"/>
          <a:ext cx="0" cy="1261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23" name="【福祉施設】&#10;一人当たり面積最小値テキスト"/>
        <xdr:cNvSpPr txBox="1"/>
      </xdr:nvSpPr>
      <xdr:spPr>
        <a:xfrm>
          <a:off x="946785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24" name="直線コネクタ 323"/>
        <xdr:cNvCxnSpPr/>
      </xdr:nvCxnSpPr>
      <xdr:spPr>
        <a:xfrm>
          <a:off x="9359900" y="1418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25" name="【福祉施設】&#10;一人当たり面積最大値テキスト"/>
        <xdr:cNvSpPr txBox="1"/>
      </xdr:nvSpPr>
      <xdr:spPr>
        <a:xfrm>
          <a:off x="946785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26" name="直線コネクタ 325"/>
        <xdr:cNvCxnSpPr/>
      </xdr:nvCxnSpPr>
      <xdr:spPr>
        <a:xfrm>
          <a:off x="935990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27" name="【福祉施設】&#10;一人当たり面積平均値テキスト"/>
        <xdr:cNvSpPr txBox="1"/>
      </xdr:nvSpPr>
      <xdr:spPr>
        <a:xfrm>
          <a:off x="9467850" y="1362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28" name="フローチャート: 判断 327"/>
        <xdr:cNvSpPr/>
      </xdr:nvSpPr>
      <xdr:spPr>
        <a:xfrm>
          <a:off x="939800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29" name="フローチャート: 判断 328"/>
        <xdr:cNvSpPr/>
      </xdr:nvSpPr>
      <xdr:spPr>
        <a:xfrm>
          <a:off x="86360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30" name="フローチャート: 判断 329"/>
        <xdr:cNvSpPr/>
      </xdr:nvSpPr>
      <xdr:spPr>
        <a:xfrm>
          <a:off x="7842250" y="136624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31" name="フローチャート: 判断 330"/>
        <xdr:cNvSpPr/>
      </xdr:nvSpPr>
      <xdr:spPr>
        <a:xfrm>
          <a:off x="702945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126093</xdr:rowOff>
    </xdr:from>
    <xdr:to>
      <xdr:col>55</xdr:col>
      <xdr:colOff>50800</xdr:colOff>
      <xdr:row>82</xdr:row>
      <xdr:rowOff>56243</xdr:rowOff>
    </xdr:to>
    <xdr:sp macro="" textlink="">
      <xdr:nvSpPr>
        <xdr:cNvPr id="337" name="楕円 336"/>
        <xdr:cNvSpPr/>
      </xdr:nvSpPr>
      <xdr:spPr>
        <a:xfrm>
          <a:off x="9398000" y="135055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148970</xdr:rowOff>
    </xdr:from>
    <xdr:ext cx="469744" cy="259045"/>
    <xdr:sp macro="" textlink="">
      <xdr:nvSpPr>
        <xdr:cNvPr id="338" name="【福祉施設】&#10;一人当たり面積該当値テキスト"/>
        <xdr:cNvSpPr txBox="1"/>
      </xdr:nvSpPr>
      <xdr:spPr>
        <a:xfrm>
          <a:off x="9467850" y="133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28121</xdr:rowOff>
    </xdr:from>
    <xdr:to>
      <xdr:col>50</xdr:col>
      <xdr:colOff>165100</xdr:colOff>
      <xdr:row>81</xdr:row>
      <xdr:rowOff>129721</xdr:rowOff>
    </xdr:to>
    <xdr:sp macro="" textlink="">
      <xdr:nvSpPr>
        <xdr:cNvPr id="339" name="楕円 338"/>
        <xdr:cNvSpPr/>
      </xdr:nvSpPr>
      <xdr:spPr>
        <a:xfrm>
          <a:off x="8636000" y="134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78921</xdr:rowOff>
    </xdr:from>
    <xdr:to>
      <xdr:col>55</xdr:col>
      <xdr:colOff>0</xdr:colOff>
      <xdr:row>82</xdr:row>
      <xdr:rowOff>5443</xdr:rowOff>
    </xdr:to>
    <xdr:cxnSp macro="">
      <xdr:nvCxnSpPr>
        <xdr:cNvPr id="340" name="直線コネクタ 339"/>
        <xdr:cNvCxnSpPr/>
      </xdr:nvCxnSpPr>
      <xdr:spPr>
        <a:xfrm>
          <a:off x="8686800" y="13458371"/>
          <a:ext cx="742950" cy="9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44450</xdr:rowOff>
    </xdr:from>
    <xdr:to>
      <xdr:col>46</xdr:col>
      <xdr:colOff>38100</xdr:colOff>
      <xdr:row>81</xdr:row>
      <xdr:rowOff>146050</xdr:rowOff>
    </xdr:to>
    <xdr:sp macro="" textlink="">
      <xdr:nvSpPr>
        <xdr:cNvPr id="341" name="楕円 340"/>
        <xdr:cNvSpPr/>
      </xdr:nvSpPr>
      <xdr:spPr>
        <a:xfrm>
          <a:off x="7842250" y="13423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78921</xdr:rowOff>
    </xdr:from>
    <xdr:to>
      <xdr:col>50</xdr:col>
      <xdr:colOff>114300</xdr:colOff>
      <xdr:row>81</xdr:row>
      <xdr:rowOff>95250</xdr:rowOff>
    </xdr:to>
    <xdr:cxnSp macro="">
      <xdr:nvCxnSpPr>
        <xdr:cNvPr id="342" name="直線コネクタ 341"/>
        <xdr:cNvCxnSpPr/>
      </xdr:nvCxnSpPr>
      <xdr:spPr>
        <a:xfrm flipV="1">
          <a:off x="7886700" y="13458371"/>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150586</xdr:rowOff>
    </xdr:from>
    <xdr:to>
      <xdr:col>41</xdr:col>
      <xdr:colOff>101600</xdr:colOff>
      <xdr:row>81</xdr:row>
      <xdr:rowOff>80736</xdr:rowOff>
    </xdr:to>
    <xdr:sp macro="" textlink="">
      <xdr:nvSpPr>
        <xdr:cNvPr id="343" name="楕円 342"/>
        <xdr:cNvSpPr/>
      </xdr:nvSpPr>
      <xdr:spPr>
        <a:xfrm>
          <a:off x="7029450" y="133649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29936</xdr:rowOff>
    </xdr:from>
    <xdr:to>
      <xdr:col>45</xdr:col>
      <xdr:colOff>177800</xdr:colOff>
      <xdr:row>81</xdr:row>
      <xdr:rowOff>95250</xdr:rowOff>
    </xdr:to>
    <xdr:cxnSp macro="">
      <xdr:nvCxnSpPr>
        <xdr:cNvPr id="344" name="直線コネクタ 343"/>
        <xdr:cNvCxnSpPr/>
      </xdr:nvCxnSpPr>
      <xdr:spPr>
        <a:xfrm>
          <a:off x="7080250" y="13409386"/>
          <a:ext cx="80645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6548</xdr:rowOff>
    </xdr:from>
    <xdr:ext cx="469744" cy="259045"/>
    <xdr:sp macro="" textlink="">
      <xdr:nvSpPr>
        <xdr:cNvPr id="345" name="n_1aveValue【福祉施設】&#10;一人当たり面積"/>
        <xdr:cNvSpPr txBox="1"/>
      </xdr:nvSpPr>
      <xdr:spPr>
        <a:xfrm>
          <a:off x="8458277" y="1371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39206</xdr:rowOff>
    </xdr:from>
    <xdr:ext cx="469744" cy="259045"/>
    <xdr:sp macro="" textlink="">
      <xdr:nvSpPr>
        <xdr:cNvPr id="346" name="n_2aveValue【福祉施設】&#10;一人当たり面積"/>
        <xdr:cNvSpPr txBox="1"/>
      </xdr:nvSpPr>
      <xdr:spPr>
        <a:xfrm>
          <a:off x="767722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39206</xdr:rowOff>
    </xdr:from>
    <xdr:ext cx="469744" cy="259045"/>
    <xdr:sp macro="" textlink="">
      <xdr:nvSpPr>
        <xdr:cNvPr id="347" name="n_3aveValue【福祉施設】&#10;一人当たり面積"/>
        <xdr:cNvSpPr txBox="1"/>
      </xdr:nvSpPr>
      <xdr:spPr>
        <a:xfrm>
          <a:off x="686442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146248</xdr:rowOff>
    </xdr:from>
    <xdr:ext cx="469744" cy="259045"/>
    <xdr:sp macro="" textlink="">
      <xdr:nvSpPr>
        <xdr:cNvPr id="348" name="n_1mainValue【福祉施設】&#10;一人当たり面積"/>
        <xdr:cNvSpPr txBox="1"/>
      </xdr:nvSpPr>
      <xdr:spPr>
        <a:xfrm>
          <a:off x="8458277" y="1319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162577</xdr:rowOff>
    </xdr:from>
    <xdr:ext cx="469744" cy="259045"/>
    <xdr:sp macro="" textlink="">
      <xdr:nvSpPr>
        <xdr:cNvPr id="349" name="n_2mainValue【福祉施設】&#10;一人当たり面積"/>
        <xdr:cNvSpPr txBox="1"/>
      </xdr:nvSpPr>
      <xdr:spPr>
        <a:xfrm>
          <a:off x="76772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97263</xdr:rowOff>
    </xdr:from>
    <xdr:ext cx="469744" cy="259045"/>
    <xdr:sp macro="" textlink="">
      <xdr:nvSpPr>
        <xdr:cNvPr id="350" name="n_3mainValue【福祉施設】&#10;一人当たり面積"/>
        <xdr:cNvSpPr txBox="1"/>
      </xdr:nvSpPr>
      <xdr:spPr>
        <a:xfrm>
          <a:off x="6864427" y="1314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45720</xdr:rowOff>
    </xdr:to>
    <xdr:cxnSp macro="">
      <xdr:nvCxnSpPr>
        <xdr:cNvPr id="375" name="直線コネクタ 374"/>
        <xdr:cNvCxnSpPr/>
      </xdr:nvCxnSpPr>
      <xdr:spPr>
        <a:xfrm flipV="1">
          <a:off x="4177665" y="16573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376" name="【市民会館】&#10;有形固定資産減価償却率最小値テキスト"/>
        <xdr:cNvSpPr txBox="1"/>
      </xdr:nvSpPr>
      <xdr:spPr>
        <a:xfrm>
          <a:off x="42164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377" name="直線コネクタ 376"/>
        <xdr:cNvCxnSpPr/>
      </xdr:nvCxnSpPr>
      <xdr:spPr>
        <a:xfrm>
          <a:off x="4108450" y="17819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78" name="【市民会館】&#10;有形固定資産減価償却率最大値テキスト"/>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9" name="直線コネクタ 378"/>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19066</xdr:rowOff>
    </xdr:from>
    <xdr:ext cx="405111" cy="259045"/>
    <xdr:sp macro="" textlink="">
      <xdr:nvSpPr>
        <xdr:cNvPr id="380" name="【市民会館】&#10;有形固定資産減価償却率平均値テキスト"/>
        <xdr:cNvSpPr txBox="1"/>
      </xdr:nvSpPr>
      <xdr:spPr>
        <a:xfrm>
          <a:off x="4216400" y="17449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81" name="フローチャート: 判断 380"/>
        <xdr:cNvSpPr/>
      </xdr:nvSpPr>
      <xdr:spPr>
        <a:xfrm>
          <a:off x="4127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31114</xdr:rowOff>
    </xdr:from>
    <xdr:to>
      <xdr:col>20</xdr:col>
      <xdr:colOff>38100</xdr:colOff>
      <xdr:row>105</xdr:row>
      <xdr:rowOff>132714</xdr:rowOff>
    </xdr:to>
    <xdr:sp macro="" textlink="">
      <xdr:nvSpPr>
        <xdr:cNvPr id="382" name="フローチャート: 判断 381"/>
        <xdr:cNvSpPr/>
      </xdr:nvSpPr>
      <xdr:spPr>
        <a:xfrm>
          <a:off x="3384550" y="17461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53975</xdr:rowOff>
    </xdr:from>
    <xdr:to>
      <xdr:col>15</xdr:col>
      <xdr:colOff>101600</xdr:colOff>
      <xdr:row>105</xdr:row>
      <xdr:rowOff>155575</xdr:rowOff>
    </xdr:to>
    <xdr:sp macro="" textlink="">
      <xdr:nvSpPr>
        <xdr:cNvPr id="383" name="フローチャート: 判断 382"/>
        <xdr:cNvSpPr/>
      </xdr:nvSpPr>
      <xdr:spPr>
        <a:xfrm>
          <a:off x="257175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84" name="フローチャート: 判断 383"/>
        <xdr:cNvSpPr/>
      </xdr:nvSpPr>
      <xdr:spPr>
        <a:xfrm>
          <a:off x="17780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390" name="楕円 389"/>
        <xdr:cNvSpPr/>
      </xdr:nvSpPr>
      <xdr:spPr>
        <a:xfrm>
          <a:off x="4127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147338</xdr:rowOff>
    </xdr:from>
    <xdr:ext cx="405111" cy="259045"/>
    <xdr:sp macro="" textlink="">
      <xdr:nvSpPr>
        <xdr:cNvPr id="391" name="【市民会館】&#10;有形固定資産減価償却率該当値テキスト"/>
        <xdr:cNvSpPr txBox="1"/>
      </xdr:nvSpPr>
      <xdr:spPr>
        <a:xfrm>
          <a:off x="4216400"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147320</xdr:rowOff>
    </xdr:from>
    <xdr:to>
      <xdr:col>20</xdr:col>
      <xdr:colOff>38100</xdr:colOff>
      <xdr:row>105</xdr:row>
      <xdr:rowOff>77470</xdr:rowOff>
    </xdr:to>
    <xdr:sp macro="" textlink="">
      <xdr:nvSpPr>
        <xdr:cNvPr id="392" name="楕円 391"/>
        <xdr:cNvSpPr/>
      </xdr:nvSpPr>
      <xdr:spPr>
        <a:xfrm>
          <a:off x="3384550" y="17406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3811</xdr:rowOff>
    </xdr:from>
    <xdr:to>
      <xdr:col>24</xdr:col>
      <xdr:colOff>63500</xdr:colOff>
      <xdr:row>105</xdr:row>
      <xdr:rowOff>26670</xdr:rowOff>
    </xdr:to>
    <xdr:cxnSp macro="">
      <xdr:nvCxnSpPr>
        <xdr:cNvPr id="393" name="直線コネクタ 392"/>
        <xdr:cNvCxnSpPr/>
      </xdr:nvCxnSpPr>
      <xdr:spPr>
        <a:xfrm flipV="1">
          <a:off x="3429000" y="17434561"/>
          <a:ext cx="7493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80645</xdr:rowOff>
    </xdr:from>
    <xdr:to>
      <xdr:col>15</xdr:col>
      <xdr:colOff>101600</xdr:colOff>
      <xdr:row>107</xdr:row>
      <xdr:rowOff>10795</xdr:rowOff>
    </xdr:to>
    <xdr:sp macro="" textlink="">
      <xdr:nvSpPr>
        <xdr:cNvPr id="394" name="楕円 393"/>
        <xdr:cNvSpPr/>
      </xdr:nvSpPr>
      <xdr:spPr>
        <a:xfrm>
          <a:off x="257175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26670</xdr:rowOff>
    </xdr:from>
    <xdr:to>
      <xdr:col>19</xdr:col>
      <xdr:colOff>177800</xdr:colOff>
      <xdr:row>106</xdr:row>
      <xdr:rowOff>131445</xdr:rowOff>
    </xdr:to>
    <xdr:cxnSp macro="">
      <xdr:nvCxnSpPr>
        <xdr:cNvPr id="395" name="直線コネクタ 394"/>
        <xdr:cNvCxnSpPr/>
      </xdr:nvCxnSpPr>
      <xdr:spPr>
        <a:xfrm flipV="1">
          <a:off x="2622550" y="17457420"/>
          <a:ext cx="80645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48261</xdr:rowOff>
    </xdr:from>
    <xdr:to>
      <xdr:col>10</xdr:col>
      <xdr:colOff>165100</xdr:colOff>
      <xdr:row>106</xdr:row>
      <xdr:rowOff>149861</xdr:rowOff>
    </xdr:to>
    <xdr:sp macro="" textlink="">
      <xdr:nvSpPr>
        <xdr:cNvPr id="396" name="楕円 395"/>
        <xdr:cNvSpPr/>
      </xdr:nvSpPr>
      <xdr:spPr>
        <a:xfrm>
          <a:off x="17780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99061</xdr:rowOff>
    </xdr:from>
    <xdr:to>
      <xdr:col>15</xdr:col>
      <xdr:colOff>50800</xdr:colOff>
      <xdr:row>106</xdr:row>
      <xdr:rowOff>131445</xdr:rowOff>
    </xdr:to>
    <xdr:cxnSp macro="">
      <xdr:nvCxnSpPr>
        <xdr:cNvPr id="397" name="直線コネクタ 396"/>
        <xdr:cNvCxnSpPr/>
      </xdr:nvCxnSpPr>
      <xdr:spPr>
        <a:xfrm>
          <a:off x="1828800" y="17701261"/>
          <a:ext cx="7937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123841</xdr:rowOff>
    </xdr:from>
    <xdr:ext cx="405111" cy="259045"/>
    <xdr:sp macro="" textlink="">
      <xdr:nvSpPr>
        <xdr:cNvPr id="398" name="n_1aveValue【市民会館】&#10;有形固定資産減価償却率"/>
        <xdr:cNvSpPr txBox="1"/>
      </xdr:nvSpPr>
      <xdr:spPr>
        <a:xfrm>
          <a:off x="3239144" y="1755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652</xdr:rowOff>
    </xdr:from>
    <xdr:ext cx="405111" cy="259045"/>
    <xdr:sp macro="" textlink="">
      <xdr:nvSpPr>
        <xdr:cNvPr id="399" name="n_2aveValue【市民会館】&#10;有形固定資産減価償却率"/>
        <xdr:cNvSpPr txBox="1"/>
      </xdr:nvSpPr>
      <xdr:spPr>
        <a:xfrm>
          <a:off x="24390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122572</xdr:rowOff>
    </xdr:from>
    <xdr:ext cx="405111" cy="259045"/>
    <xdr:sp macro="" textlink="">
      <xdr:nvSpPr>
        <xdr:cNvPr id="400" name="n_3aveValue【市民会館】&#10;有形固定資産減価償却率"/>
        <xdr:cNvSpPr txBox="1"/>
      </xdr:nvSpPr>
      <xdr:spPr>
        <a:xfrm>
          <a:off x="164529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93997</xdr:rowOff>
    </xdr:from>
    <xdr:ext cx="405111" cy="259045"/>
    <xdr:sp macro="" textlink="">
      <xdr:nvSpPr>
        <xdr:cNvPr id="401" name="n_1mainValue【市民会館】&#10;有形固定資産減価償却率"/>
        <xdr:cNvSpPr txBox="1"/>
      </xdr:nvSpPr>
      <xdr:spPr>
        <a:xfrm>
          <a:off x="3239144"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1922</xdr:rowOff>
    </xdr:from>
    <xdr:ext cx="405111" cy="259045"/>
    <xdr:sp macro="" textlink="">
      <xdr:nvSpPr>
        <xdr:cNvPr id="402" name="n_2mainValue【市民会館】&#10;有形固定資産減価償却率"/>
        <xdr:cNvSpPr txBox="1"/>
      </xdr:nvSpPr>
      <xdr:spPr>
        <a:xfrm>
          <a:off x="24390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140988</xdr:rowOff>
    </xdr:from>
    <xdr:ext cx="405111" cy="259045"/>
    <xdr:sp macro="" textlink="">
      <xdr:nvSpPr>
        <xdr:cNvPr id="403" name="n_3mainValue【市民会館】&#10;有形固定資産減価償却率"/>
        <xdr:cNvSpPr txBox="1"/>
      </xdr:nvSpPr>
      <xdr:spPr>
        <a:xfrm>
          <a:off x="164529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4" name="直線コネクタ 413"/>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5" name="テキスト ボックス 414"/>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7" name="テキスト ボックス 416"/>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8" name="直線コネクタ 417"/>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9" name="テキスト ボックス 418"/>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59055</xdr:rowOff>
    </xdr:from>
    <xdr:to>
      <xdr:col>54</xdr:col>
      <xdr:colOff>189865</xdr:colOff>
      <xdr:row>107</xdr:row>
      <xdr:rowOff>99061</xdr:rowOff>
    </xdr:to>
    <xdr:cxnSp macro="">
      <xdr:nvCxnSpPr>
        <xdr:cNvPr id="423" name="直線コネクタ 422"/>
        <xdr:cNvCxnSpPr/>
      </xdr:nvCxnSpPr>
      <xdr:spPr>
        <a:xfrm flipV="1">
          <a:off x="9429115" y="16632555"/>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24" name="【市民会館】&#10;一人当たり面積最小値テキスト"/>
        <xdr:cNvSpPr txBox="1"/>
      </xdr:nvSpPr>
      <xdr:spPr>
        <a:xfrm>
          <a:off x="9467850"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25" name="直線コネクタ 424"/>
        <xdr:cNvCxnSpPr/>
      </xdr:nvCxnSpPr>
      <xdr:spPr>
        <a:xfrm>
          <a:off x="9359900" y="17872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5732</xdr:rowOff>
    </xdr:from>
    <xdr:ext cx="469744" cy="259045"/>
    <xdr:sp macro="" textlink="">
      <xdr:nvSpPr>
        <xdr:cNvPr id="426" name="【市民会館】&#10;一人当たり面積最大値テキスト"/>
        <xdr:cNvSpPr txBox="1"/>
      </xdr:nvSpPr>
      <xdr:spPr>
        <a:xfrm>
          <a:off x="9467850" y="1640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59055</xdr:rowOff>
    </xdr:from>
    <xdr:to>
      <xdr:col>55</xdr:col>
      <xdr:colOff>88900</xdr:colOff>
      <xdr:row>100</xdr:row>
      <xdr:rowOff>59055</xdr:rowOff>
    </xdr:to>
    <xdr:cxnSp macro="">
      <xdr:nvCxnSpPr>
        <xdr:cNvPr id="427" name="直線コネクタ 426"/>
        <xdr:cNvCxnSpPr/>
      </xdr:nvCxnSpPr>
      <xdr:spPr>
        <a:xfrm>
          <a:off x="9359900" y="16632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28" name="【市民会館】&#10;一人当たり面積平均値テキスト"/>
        <xdr:cNvSpPr txBox="1"/>
      </xdr:nvSpPr>
      <xdr:spPr>
        <a:xfrm>
          <a:off x="9467850" y="17290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9" name="フローチャート: 判断 428"/>
        <xdr:cNvSpPr/>
      </xdr:nvSpPr>
      <xdr:spPr>
        <a:xfrm>
          <a:off x="939800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0" name="フローチャート: 判断 429"/>
        <xdr:cNvSpPr/>
      </xdr:nvSpPr>
      <xdr:spPr>
        <a:xfrm>
          <a:off x="86360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31" name="フローチャート: 判断 430"/>
        <xdr:cNvSpPr/>
      </xdr:nvSpPr>
      <xdr:spPr>
        <a:xfrm>
          <a:off x="7842250" y="17427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32" name="フローチャート: 判断 431"/>
        <xdr:cNvSpPr/>
      </xdr:nvSpPr>
      <xdr:spPr>
        <a:xfrm>
          <a:off x="7029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438" name="楕円 437"/>
        <xdr:cNvSpPr/>
      </xdr:nvSpPr>
      <xdr:spPr>
        <a:xfrm>
          <a:off x="9398000" y="17810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123207</xdr:rowOff>
    </xdr:from>
    <xdr:ext cx="469744" cy="259045"/>
    <xdr:sp macro="" textlink="">
      <xdr:nvSpPr>
        <xdr:cNvPr id="439" name="【市民会館】&#10;一人当たり面積該当値テキスト"/>
        <xdr:cNvSpPr txBox="1"/>
      </xdr:nvSpPr>
      <xdr:spPr>
        <a:xfrm>
          <a:off x="9467850" y="1772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440" name="楕円 439"/>
        <xdr:cNvSpPr/>
      </xdr:nvSpPr>
      <xdr:spPr>
        <a:xfrm>
          <a:off x="86360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87630</xdr:rowOff>
    </xdr:from>
    <xdr:to>
      <xdr:col>55</xdr:col>
      <xdr:colOff>0</xdr:colOff>
      <xdr:row>107</xdr:row>
      <xdr:rowOff>87630</xdr:rowOff>
    </xdr:to>
    <xdr:cxnSp macro="">
      <xdr:nvCxnSpPr>
        <xdr:cNvPr id="441" name="直線コネクタ 440"/>
        <xdr:cNvCxnSpPr/>
      </xdr:nvCxnSpPr>
      <xdr:spPr>
        <a:xfrm>
          <a:off x="8686800" y="1786128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25400</xdr:rowOff>
    </xdr:from>
    <xdr:to>
      <xdr:col>46</xdr:col>
      <xdr:colOff>38100</xdr:colOff>
      <xdr:row>103</xdr:row>
      <xdr:rowOff>127000</xdr:rowOff>
    </xdr:to>
    <xdr:sp macro="" textlink="">
      <xdr:nvSpPr>
        <xdr:cNvPr id="442" name="楕円 441"/>
        <xdr:cNvSpPr/>
      </xdr:nvSpPr>
      <xdr:spPr>
        <a:xfrm>
          <a:off x="7842250" y="17113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76200</xdr:rowOff>
    </xdr:from>
    <xdr:to>
      <xdr:col>50</xdr:col>
      <xdr:colOff>114300</xdr:colOff>
      <xdr:row>107</xdr:row>
      <xdr:rowOff>87630</xdr:rowOff>
    </xdr:to>
    <xdr:cxnSp macro="">
      <xdr:nvCxnSpPr>
        <xdr:cNvPr id="443" name="直線コネクタ 442"/>
        <xdr:cNvCxnSpPr/>
      </xdr:nvCxnSpPr>
      <xdr:spPr>
        <a:xfrm>
          <a:off x="7886700" y="17164050"/>
          <a:ext cx="800100" cy="69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76836</xdr:rowOff>
    </xdr:from>
    <xdr:to>
      <xdr:col>41</xdr:col>
      <xdr:colOff>101600</xdr:colOff>
      <xdr:row>106</xdr:row>
      <xdr:rowOff>6986</xdr:rowOff>
    </xdr:to>
    <xdr:sp macro="" textlink="">
      <xdr:nvSpPr>
        <xdr:cNvPr id="444" name="楕円 443"/>
        <xdr:cNvSpPr/>
      </xdr:nvSpPr>
      <xdr:spPr>
        <a:xfrm>
          <a:off x="702945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76200</xdr:rowOff>
    </xdr:from>
    <xdr:to>
      <xdr:col>45</xdr:col>
      <xdr:colOff>177800</xdr:colOff>
      <xdr:row>105</xdr:row>
      <xdr:rowOff>127636</xdr:rowOff>
    </xdr:to>
    <xdr:cxnSp macro="">
      <xdr:nvCxnSpPr>
        <xdr:cNvPr id="445" name="直線コネクタ 444"/>
        <xdr:cNvCxnSpPr/>
      </xdr:nvCxnSpPr>
      <xdr:spPr>
        <a:xfrm flipV="1">
          <a:off x="7080250" y="17164050"/>
          <a:ext cx="806450" cy="39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46" name="n_1aveValue【市民会館】&#10;一人当たり面積"/>
        <xdr:cNvSpPr txBox="1"/>
      </xdr:nvSpPr>
      <xdr:spPr>
        <a:xfrm>
          <a:off x="8458277" y="1722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89552</xdr:rowOff>
    </xdr:from>
    <xdr:ext cx="469744" cy="259045"/>
    <xdr:sp macro="" textlink="">
      <xdr:nvSpPr>
        <xdr:cNvPr id="447" name="n_2aveValue【市民会館】&#10;一人当たり面積"/>
        <xdr:cNvSpPr txBox="1"/>
      </xdr:nvSpPr>
      <xdr:spPr>
        <a:xfrm>
          <a:off x="7677227" y="1752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48" name="n_3aveValue【市民会館】&#10;一人当たり面積"/>
        <xdr:cNvSpPr txBox="1"/>
      </xdr:nvSpPr>
      <xdr:spPr>
        <a:xfrm>
          <a:off x="6864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129557</xdr:rowOff>
    </xdr:from>
    <xdr:ext cx="469744" cy="259045"/>
    <xdr:sp macro="" textlink="">
      <xdr:nvSpPr>
        <xdr:cNvPr id="449" name="n_1mainValue【市民会館】&#10;一人当たり面積"/>
        <xdr:cNvSpPr txBox="1"/>
      </xdr:nvSpPr>
      <xdr:spPr>
        <a:xfrm>
          <a:off x="8458277" y="179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143527</xdr:rowOff>
    </xdr:from>
    <xdr:ext cx="469744" cy="259045"/>
    <xdr:sp macro="" textlink="">
      <xdr:nvSpPr>
        <xdr:cNvPr id="450" name="n_2mainValue【市民会館】&#10;一人当たり面積"/>
        <xdr:cNvSpPr txBox="1"/>
      </xdr:nvSpPr>
      <xdr:spPr>
        <a:xfrm>
          <a:off x="76772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169563</xdr:rowOff>
    </xdr:from>
    <xdr:ext cx="469744" cy="259045"/>
    <xdr:sp macro="" textlink="">
      <xdr:nvSpPr>
        <xdr:cNvPr id="451" name="n_3mainValue【市民会館】&#10;一人当たり面積"/>
        <xdr:cNvSpPr txBox="1"/>
      </xdr:nvSpPr>
      <xdr:spPr>
        <a:xfrm>
          <a:off x="6864427" y="1760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2" name="テキスト ボックス 461"/>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3" name="直線コネクタ 462"/>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4" name="テキスト ボックス 463"/>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5" name="直線コネクタ 464"/>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6" name="テキスト ボックス 465"/>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7" name="直線コネクタ 466"/>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8" name="テキスト ボックス 467"/>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9" name="直線コネクタ 468"/>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0" name="テキスト ボックス 469"/>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1" name="直線コネクタ 470"/>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2" name="テキスト ボックス 471"/>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4" name="テキスト ボックス 473"/>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156210</xdr:rowOff>
    </xdr:to>
    <xdr:cxnSp macro="">
      <xdr:nvCxnSpPr>
        <xdr:cNvPr id="476" name="直線コネクタ 475"/>
        <xdr:cNvCxnSpPr/>
      </xdr:nvCxnSpPr>
      <xdr:spPr>
        <a:xfrm flipV="1">
          <a:off x="14699614" y="561086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77" name="【一般廃棄物処理施設】&#10;有形固定資産減価償却率最小値テキスト"/>
        <xdr:cNvSpPr txBox="1"/>
      </xdr:nvSpPr>
      <xdr:spPr>
        <a:xfrm>
          <a:off x="1473835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78" name="直線コネクタ 477"/>
        <xdr:cNvCxnSpPr/>
      </xdr:nvCxnSpPr>
      <xdr:spPr>
        <a:xfrm>
          <a:off x="14611350" y="676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79" name="【一般廃棄物処理施設】&#10;有形固定資産減価償却率最大値テキスト"/>
        <xdr:cNvSpPr txBox="1"/>
      </xdr:nvSpPr>
      <xdr:spPr>
        <a:xfrm>
          <a:off x="14738350"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80" name="直線コネクタ 479"/>
        <xdr:cNvCxnSpPr/>
      </xdr:nvCxnSpPr>
      <xdr:spPr>
        <a:xfrm>
          <a:off x="146113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162577</xdr:rowOff>
    </xdr:from>
    <xdr:ext cx="405111" cy="259045"/>
    <xdr:sp macro="" textlink="">
      <xdr:nvSpPr>
        <xdr:cNvPr id="481" name="【一般廃棄物処理施設】&#10;有形固定資産減価償却率平均値テキスト"/>
        <xdr:cNvSpPr txBox="1"/>
      </xdr:nvSpPr>
      <xdr:spPr>
        <a:xfrm>
          <a:off x="14738350" y="578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82" name="フローチャート: 判断 481"/>
        <xdr:cNvSpPr/>
      </xdr:nvSpPr>
      <xdr:spPr>
        <a:xfrm>
          <a:off x="14649450" y="592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86360</xdr:rowOff>
    </xdr:from>
    <xdr:to>
      <xdr:col>81</xdr:col>
      <xdr:colOff>101600</xdr:colOff>
      <xdr:row>37</xdr:row>
      <xdr:rowOff>16510</xdr:rowOff>
    </xdr:to>
    <xdr:sp macro="" textlink="">
      <xdr:nvSpPr>
        <xdr:cNvPr id="483" name="フローチャート: 判断 482"/>
        <xdr:cNvSpPr/>
      </xdr:nvSpPr>
      <xdr:spPr>
        <a:xfrm>
          <a:off x="13887450" y="6036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84" name="フローチャート: 判断 483"/>
        <xdr:cNvSpPr/>
      </xdr:nvSpPr>
      <xdr:spPr>
        <a:xfrm>
          <a:off x="13093700"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85" name="フローチャート: 判断 484"/>
        <xdr:cNvSpPr/>
      </xdr:nvSpPr>
      <xdr:spPr>
        <a:xfrm>
          <a:off x="12299950" y="6129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105410</xdr:rowOff>
    </xdr:from>
    <xdr:to>
      <xdr:col>85</xdr:col>
      <xdr:colOff>177800</xdr:colOff>
      <xdr:row>41</xdr:row>
      <xdr:rowOff>35560</xdr:rowOff>
    </xdr:to>
    <xdr:sp macro="" textlink="">
      <xdr:nvSpPr>
        <xdr:cNvPr id="491" name="楕円 490"/>
        <xdr:cNvSpPr/>
      </xdr:nvSpPr>
      <xdr:spPr>
        <a:xfrm>
          <a:off x="14649450" y="67157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20337</xdr:rowOff>
    </xdr:from>
    <xdr:ext cx="405111" cy="259045"/>
    <xdr:sp macro="" textlink="">
      <xdr:nvSpPr>
        <xdr:cNvPr id="492" name="【一般廃棄物処理施設】&#10;有形固定資産減価償却率該当値テキスト"/>
        <xdr:cNvSpPr txBox="1"/>
      </xdr:nvSpPr>
      <xdr:spPr>
        <a:xfrm>
          <a:off x="14738350" y="663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116840</xdr:rowOff>
    </xdr:from>
    <xdr:to>
      <xdr:col>81</xdr:col>
      <xdr:colOff>101600</xdr:colOff>
      <xdr:row>41</xdr:row>
      <xdr:rowOff>46990</xdr:rowOff>
    </xdr:to>
    <xdr:sp macro="" textlink="">
      <xdr:nvSpPr>
        <xdr:cNvPr id="493" name="楕円 492"/>
        <xdr:cNvSpPr/>
      </xdr:nvSpPr>
      <xdr:spPr>
        <a:xfrm>
          <a:off x="13887450" y="6727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156210</xdr:rowOff>
    </xdr:from>
    <xdr:to>
      <xdr:col>85</xdr:col>
      <xdr:colOff>127000</xdr:colOff>
      <xdr:row>40</xdr:row>
      <xdr:rowOff>167640</xdr:rowOff>
    </xdr:to>
    <xdr:cxnSp macro="">
      <xdr:nvCxnSpPr>
        <xdr:cNvPr id="494" name="直線コネクタ 493"/>
        <xdr:cNvCxnSpPr/>
      </xdr:nvCxnSpPr>
      <xdr:spPr>
        <a:xfrm flipV="1">
          <a:off x="13938250" y="6766560"/>
          <a:ext cx="762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48260</xdr:rowOff>
    </xdr:from>
    <xdr:to>
      <xdr:col>76</xdr:col>
      <xdr:colOff>165100</xdr:colOff>
      <xdr:row>41</xdr:row>
      <xdr:rowOff>149860</xdr:rowOff>
    </xdr:to>
    <xdr:sp macro="" textlink="">
      <xdr:nvSpPr>
        <xdr:cNvPr id="495" name="楕円 494"/>
        <xdr:cNvSpPr/>
      </xdr:nvSpPr>
      <xdr:spPr>
        <a:xfrm>
          <a:off x="130937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167640</xdr:rowOff>
    </xdr:from>
    <xdr:to>
      <xdr:col>81</xdr:col>
      <xdr:colOff>50800</xdr:colOff>
      <xdr:row>41</xdr:row>
      <xdr:rowOff>99060</xdr:rowOff>
    </xdr:to>
    <xdr:cxnSp macro="">
      <xdr:nvCxnSpPr>
        <xdr:cNvPr id="496" name="直線コネクタ 495"/>
        <xdr:cNvCxnSpPr/>
      </xdr:nvCxnSpPr>
      <xdr:spPr>
        <a:xfrm flipV="1">
          <a:off x="13144500" y="6777990"/>
          <a:ext cx="79375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147320</xdr:rowOff>
    </xdr:from>
    <xdr:to>
      <xdr:col>72</xdr:col>
      <xdr:colOff>38100</xdr:colOff>
      <xdr:row>42</xdr:row>
      <xdr:rowOff>77470</xdr:rowOff>
    </xdr:to>
    <xdr:sp macro="" textlink="">
      <xdr:nvSpPr>
        <xdr:cNvPr id="497" name="楕円 496"/>
        <xdr:cNvSpPr/>
      </xdr:nvSpPr>
      <xdr:spPr>
        <a:xfrm>
          <a:off x="12299950" y="69227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99060</xdr:rowOff>
    </xdr:from>
    <xdr:to>
      <xdr:col>76</xdr:col>
      <xdr:colOff>114300</xdr:colOff>
      <xdr:row>42</xdr:row>
      <xdr:rowOff>26670</xdr:rowOff>
    </xdr:to>
    <xdr:cxnSp macro="">
      <xdr:nvCxnSpPr>
        <xdr:cNvPr id="498" name="直線コネクタ 497"/>
        <xdr:cNvCxnSpPr/>
      </xdr:nvCxnSpPr>
      <xdr:spPr>
        <a:xfrm flipV="1">
          <a:off x="12344400" y="6874510"/>
          <a:ext cx="8001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33037</xdr:rowOff>
    </xdr:from>
    <xdr:ext cx="405111" cy="259045"/>
    <xdr:sp macro="" textlink="">
      <xdr:nvSpPr>
        <xdr:cNvPr id="499" name="n_1aveValue【一般廃棄物処理施設】&#10;有形固定資産減価償却率"/>
        <xdr:cNvSpPr txBox="1"/>
      </xdr:nvSpPr>
      <xdr:spPr>
        <a:xfrm>
          <a:off x="13742044" y="581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500" name="n_2aveValue【一般廃棄物処理施設】&#10;有形固定資産減価償却率"/>
        <xdr:cNvSpPr txBox="1"/>
      </xdr:nvSpPr>
      <xdr:spPr>
        <a:xfrm>
          <a:off x="1296099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01" name="n_3aveValue【一般廃棄物処理施設】&#10;有形固定資産減価償却率"/>
        <xdr:cNvSpPr txBox="1"/>
      </xdr:nvSpPr>
      <xdr:spPr>
        <a:xfrm>
          <a:off x="121672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38117</xdr:rowOff>
    </xdr:from>
    <xdr:ext cx="405111" cy="259045"/>
    <xdr:sp macro="" textlink="">
      <xdr:nvSpPr>
        <xdr:cNvPr id="502" name="n_1mainValue【一般廃棄物処理施設】&#10;有形固定資産減価償却率"/>
        <xdr:cNvSpPr txBox="1"/>
      </xdr:nvSpPr>
      <xdr:spPr>
        <a:xfrm>
          <a:off x="13742044"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140987</xdr:rowOff>
    </xdr:from>
    <xdr:ext cx="405111" cy="259045"/>
    <xdr:sp macro="" textlink="">
      <xdr:nvSpPr>
        <xdr:cNvPr id="503" name="n_2mainValue【一般廃棄物処理施設】&#10;有形固定資産減価償却率"/>
        <xdr:cNvSpPr txBox="1"/>
      </xdr:nvSpPr>
      <xdr:spPr>
        <a:xfrm>
          <a:off x="12960994" y="691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68597</xdr:rowOff>
    </xdr:from>
    <xdr:ext cx="405111" cy="259045"/>
    <xdr:sp macro="" textlink="">
      <xdr:nvSpPr>
        <xdr:cNvPr id="504" name="n_3mainValue【一般廃棄物処理施設】&#10;有形固定資産減価償却率"/>
        <xdr:cNvSpPr txBox="1"/>
      </xdr:nvSpPr>
      <xdr:spPr>
        <a:xfrm>
          <a:off x="12167244" y="700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15" name="テキスト ボックス 514"/>
        <xdr:cNvSpPr txBox="1"/>
      </xdr:nvSpPr>
      <xdr:spPr>
        <a:xfrm>
          <a:off x="16248514" y="7211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17" name="テキスト ボックス 516"/>
        <xdr:cNvSpPr txBox="1"/>
      </xdr:nvSpPr>
      <xdr:spPr>
        <a:xfrm>
          <a:off x="15985051" y="684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9" name="テキスト ボックス 518"/>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1" name="テキスト ボックス 520"/>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3" name="テキスト ボックス 522"/>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5" name="テキスト ボックス 524"/>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95879</xdr:rowOff>
    </xdr:from>
    <xdr:to>
      <xdr:col>116</xdr:col>
      <xdr:colOff>62864</xdr:colOff>
      <xdr:row>42</xdr:row>
      <xdr:rowOff>25203</xdr:rowOff>
    </xdr:to>
    <xdr:cxnSp macro="">
      <xdr:nvCxnSpPr>
        <xdr:cNvPr id="529" name="直線コネクタ 528"/>
        <xdr:cNvCxnSpPr/>
      </xdr:nvCxnSpPr>
      <xdr:spPr>
        <a:xfrm flipV="1">
          <a:off x="19951064" y="5550529"/>
          <a:ext cx="0" cy="141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29030</xdr:rowOff>
    </xdr:from>
    <xdr:ext cx="534377" cy="259045"/>
    <xdr:sp macro="" textlink="">
      <xdr:nvSpPr>
        <xdr:cNvPr id="530" name="【一般廃棄物処理施設】&#10;一人当たり有形固定資産（償却資産）額最小値テキスト"/>
        <xdr:cNvSpPr txBox="1"/>
      </xdr:nvSpPr>
      <xdr:spPr>
        <a:xfrm>
          <a:off x="19989800" y="69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25203</xdr:rowOff>
    </xdr:from>
    <xdr:to>
      <xdr:col>116</xdr:col>
      <xdr:colOff>152400</xdr:colOff>
      <xdr:row>42</xdr:row>
      <xdr:rowOff>25203</xdr:rowOff>
    </xdr:to>
    <xdr:cxnSp macro="">
      <xdr:nvCxnSpPr>
        <xdr:cNvPr id="531" name="直線コネクタ 530"/>
        <xdr:cNvCxnSpPr/>
      </xdr:nvCxnSpPr>
      <xdr:spPr>
        <a:xfrm>
          <a:off x="19881850" y="6965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42556</xdr:rowOff>
    </xdr:from>
    <xdr:ext cx="534377" cy="259045"/>
    <xdr:sp macro="" textlink="">
      <xdr:nvSpPr>
        <xdr:cNvPr id="532" name="【一般廃棄物処理施設】&#10;一人当たり有形固定資産（償却資産）額最大値テキスト"/>
        <xdr:cNvSpPr txBox="1"/>
      </xdr:nvSpPr>
      <xdr:spPr>
        <a:xfrm>
          <a:off x="19989800" y="53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95879</xdr:rowOff>
    </xdr:from>
    <xdr:to>
      <xdr:col>116</xdr:col>
      <xdr:colOff>152400</xdr:colOff>
      <xdr:row>33</xdr:row>
      <xdr:rowOff>95879</xdr:rowOff>
    </xdr:to>
    <xdr:cxnSp macro="">
      <xdr:nvCxnSpPr>
        <xdr:cNvPr id="533" name="直線コネクタ 532"/>
        <xdr:cNvCxnSpPr/>
      </xdr:nvCxnSpPr>
      <xdr:spPr>
        <a:xfrm>
          <a:off x="19881850" y="5550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89406</xdr:rowOff>
    </xdr:from>
    <xdr:ext cx="534377" cy="259045"/>
    <xdr:sp macro="" textlink="">
      <xdr:nvSpPr>
        <xdr:cNvPr id="534" name="【一般廃棄物処理施設】&#10;一人当たり有形固定資産（償却資産）額平均値テキスト"/>
        <xdr:cNvSpPr txBox="1"/>
      </xdr:nvSpPr>
      <xdr:spPr>
        <a:xfrm>
          <a:off x="19989800" y="6039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66529</xdr:rowOff>
    </xdr:from>
    <xdr:to>
      <xdr:col>116</xdr:col>
      <xdr:colOff>114300</xdr:colOff>
      <xdr:row>37</xdr:row>
      <xdr:rowOff>168129</xdr:rowOff>
    </xdr:to>
    <xdr:sp macro="" textlink="">
      <xdr:nvSpPr>
        <xdr:cNvPr id="535" name="フローチャート: 判断 534"/>
        <xdr:cNvSpPr/>
      </xdr:nvSpPr>
      <xdr:spPr>
        <a:xfrm>
          <a:off x="19900900" y="618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86151</xdr:rowOff>
    </xdr:from>
    <xdr:to>
      <xdr:col>112</xdr:col>
      <xdr:colOff>38100</xdr:colOff>
      <xdr:row>38</xdr:row>
      <xdr:rowOff>16301</xdr:rowOff>
    </xdr:to>
    <xdr:sp macro="" textlink="">
      <xdr:nvSpPr>
        <xdr:cNvPr id="536" name="フローチャート: 判断 535"/>
        <xdr:cNvSpPr/>
      </xdr:nvSpPr>
      <xdr:spPr>
        <a:xfrm>
          <a:off x="19157950" y="62012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87160</xdr:rowOff>
    </xdr:from>
    <xdr:to>
      <xdr:col>107</xdr:col>
      <xdr:colOff>101600</xdr:colOff>
      <xdr:row>38</xdr:row>
      <xdr:rowOff>17311</xdr:rowOff>
    </xdr:to>
    <xdr:sp macro="" textlink="">
      <xdr:nvSpPr>
        <xdr:cNvPr id="537" name="フローチャート: 判断 536"/>
        <xdr:cNvSpPr/>
      </xdr:nvSpPr>
      <xdr:spPr>
        <a:xfrm>
          <a:off x="18345150" y="6202210"/>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141910</xdr:rowOff>
    </xdr:from>
    <xdr:to>
      <xdr:col>102</xdr:col>
      <xdr:colOff>165100</xdr:colOff>
      <xdr:row>37</xdr:row>
      <xdr:rowOff>72060</xdr:rowOff>
    </xdr:to>
    <xdr:sp macro="" textlink="">
      <xdr:nvSpPr>
        <xdr:cNvPr id="538" name="フローチャート: 判断 537"/>
        <xdr:cNvSpPr/>
      </xdr:nvSpPr>
      <xdr:spPr>
        <a:xfrm>
          <a:off x="17551400" y="6091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105714</xdr:rowOff>
    </xdr:from>
    <xdr:to>
      <xdr:col>116</xdr:col>
      <xdr:colOff>114300</xdr:colOff>
      <xdr:row>42</xdr:row>
      <xdr:rowOff>35864</xdr:rowOff>
    </xdr:to>
    <xdr:sp macro="" textlink="">
      <xdr:nvSpPr>
        <xdr:cNvPr id="544" name="楕円 543"/>
        <xdr:cNvSpPr/>
      </xdr:nvSpPr>
      <xdr:spPr>
        <a:xfrm>
          <a:off x="19900900" y="68811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20641</xdr:rowOff>
    </xdr:from>
    <xdr:ext cx="534377" cy="259045"/>
    <xdr:sp macro="" textlink="">
      <xdr:nvSpPr>
        <xdr:cNvPr id="545" name="【一般廃棄物処理施設】&#10;一人当たり有形固定資産（償却資産）額該当値テキスト"/>
        <xdr:cNvSpPr txBox="1"/>
      </xdr:nvSpPr>
      <xdr:spPr>
        <a:xfrm>
          <a:off x="19989800" y="679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125679</xdr:rowOff>
    </xdr:from>
    <xdr:to>
      <xdr:col>112</xdr:col>
      <xdr:colOff>38100</xdr:colOff>
      <xdr:row>42</xdr:row>
      <xdr:rowOff>55829</xdr:rowOff>
    </xdr:to>
    <xdr:sp macro="" textlink="">
      <xdr:nvSpPr>
        <xdr:cNvPr id="546" name="楕円 545"/>
        <xdr:cNvSpPr/>
      </xdr:nvSpPr>
      <xdr:spPr>
        <a:xfrm>
          <a:off x="19157950" y="69011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156514</xdr:rowOff>
    </xdr:from>
    <xdr:to>
      <xdr:col>116</xdr:col>
      <xdr:colOff>63500</xdr:colOff>
      <xdr:row>42</xdr:row>
      <xdr:rowOff>5029</xdr:rowOff>
    </xdr:to>
    <xdr:cxnSp macro="">
      <xdr:nvCxnSpPr>
        <xdr:cNvPr id="547" name="直線コネクタ 546"/>
        <xdr:cNvCxnSpPr/>
      </xdr:nvCxnSpPr>
      <xdr:spPr>
        <a:xfrm flipV="1">
          <a:off x="19202400" y="6931964"/>
          <a:ext cx="749300" cy="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127279</xdr:rowOff>
    </xdr:from>
    <xdr:to>
      <xdr:col>107</xdr:col>
      <xdr:colOff>101600</xdr:colOff>
      <xdr:row>42</xdr:row>
      <xdr:rowOff>57429</xdr:rowOff>
    </xdr:to>
    <xdr:sp macro="" textlink="">
      <xdr:nvSpPr>
        <xdr:cNvPr id="548" name="楕円 547"/>
        <xdr:cNvSpPr/>
      </xdr:nvSpPr>
      <xdr:spPr>
        <a:xfrm>
          <a:off x="18345150" y="69027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5029</xdr:rowOff>
    </xdr:from>
    <xdr:to>
      <xdr:col>111</xdr:col>
      <xdr:colOff>177800</xdr:colOff>
      <xdr:row>42</xdr:row>
      <xdr:rowOff>6629</xdr:rowOff>
    </xdr:to>
    <xdr:cxnSp macro="">
      <xdr:nvCxnSpPr>
        <xdr:cNvPr id="549" name="直線コネクタ 548"/>
        <xdr:cNvCxnSpPr/>
      </xdr:nvCxnSpPr>
      <xdr:spPr>
        <a:xfrm flipV="1">
          <a:off x="18395950" y="6945579"/>
          <a:ext cx="80645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25191</xdr:rowOff>
    </xdr:from>
    <xdr:to>
      <xdr:col>102</xdr:col>
      <xdr:colOff>165100</xdr:colOff>
      <xdr:row>41</xdr:row>
      <xdr:rowOff>126791</xdr:rowOff>
    </xdr:to>
    <xdr:sp macro="" textlink="">
      <xdr:nvSpPr>
        <xdr:cNvPr id="550" name="楕円 549"/>
        <xdr:cNvSpPr/>
      </xdr:nvSpPr>
      <xdr:spPr>
        <a:xfrm>
          <a:off x="17551400" y="680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75991</xdr:rowOff>
    </xdr:from>
    <xdr:to>
      <xdr:col>107</xdr:col>
      <xdr:colOff>50800</xdr:colOff>
      <xdr:row>42</xdr:row>
      <xdr:rowOff>6629</xdr:rowOff>
    </xdr:to>
    <xdr:cxnSp macro="">
      <xdr:nvCxnSpPr>
        <xdr:cNvPr id="551" name="直線コネクタ 550"/>
        <xdr:cNvCxnSpPr/>
      </xdr:nvCxnSpPr>
      <xdr:spPr>
        <a:xfrm>
          <a:off x="17602200" y="6851441"/>
          <a:ext cx="793750" cy="9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32828</xdr:rowOff>
    </xdr:from>
    <xdr:ext cx="534377" cy="259045"/>
    <xdr:sp macro="" textlink="">
      <xdr:nvSpPr>
        <xdr:cNvPr id="552" name="n_1aveValue【一般廃棄物処理施設】&#10;一人当たり有形固定資産（償却資産）額"/>
        <xdr:cNvSpPr txBox="1"/>
      </xdr:nvSpPr>
      <xdr:spPr>
        <a:xfrm>
          <a:off x="18947911" y="598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33837</xdr:rowOff>
    </xdr:from>
    <xdr:ext cx="534377" cy="259045"/>
    <xdr:sp macro="" textlink="">
      <xdr:nvSpPr>
        <xdr:cNvPr id="553" name="n_2aveValue【一般廃棄物処理施設】&#10;一人当たり有形固定資産（償却資産）額"/>
        <xdr:cNvSpPr txBox="1"/>
      </xdr:nvSpPr>
      <xdr:spPr>
        <a:xfrm>
          <a:off x="18166861" y="59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88587</xdr:rowOff>
    </xdr:from>
    <xdr:ext cx="534377" cy="259045"/>
    <xdr:sp macro="" textlink="">
      <xdr:nvSpPr>
        <xdr:cNvPr id="554" name="n_3aveValue【一般廃棄物処理施設】&#10;一人当たり有形固定資産（償却資産）額"/>
        <xdr:cNvSpPr txBox="1"/>
      </xdr:nvSpPr>
      <xdr:spPr>
        <a:xfrm>
          <a:off x="17354061" y="58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46956</xdr:rowOff>
    </xdr:from>
    <xdr:ext cx="534377" cy="259045"/>
    <xdr:sp macro="" textlink="">
      <xdr:nvSpPr>
        <xdr:cNvPr id="555" name="n_1mainValue【一般廃棄物処理施設】&#10;一人当たり有形固定資産（償却資産）額"/>
        <xdr:cNvSpPr txBox="1"/>
      </xdr:nvSpPr>
      <xdr:spPr>
        <a:xfrm>
          <a:off x="18947911" y="69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48556</xdr:rowOff>
    </xdr:from>
    <xdr:ext cx="534377" cy="259045"/>
    <xdr:sp macro="" textlink="">
      <xdr:nvSpPr>
        <xdr:cNvPr id="556" name="n_2mainValue【一般廃棄物処理施設】&#10;一人当たり有形固定資産（償却資産）額"/>
        <xdr:cNvSpPr txBox="1"/>
      </xdr:nvSpPr>
      <xdr:spPr>
        <a:xfrm>
          <a:off x="18166861" y="698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117918</xdr:rowOff>
    </xdr:from>
    <xdr:ext cx="534377" cy="259045"/>
    <xdr:sp macro="" textlink="">
      <xdr:nvSpPr>
        <xdr:cNvPr id="557" name="n_3mainValue【一般廃棄物処理施設】&#10;一人当たり有形固定資産（償却資産）額"/>
        <xdr:cNvSpPr txBox="1"/>
      </xdr:nvSpPr>
      <xdr:spPr>
        <a:xfrm>
          <a:off x="17354061" y="689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0" name="テキスト ボックス 569"/>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0" name="テキスト ボックス 57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64</xdr:row>
      <xdr:rowOff>45720</xdr:rowOff>
    </xdr:to>
    <xdr:cxnSp macro="">
      <xdr:nvCxnSpPr>
        <xdr:cNvPr id="582" name="直線コネクタ 581"/>
        <xdr:cNvCxnSpPr/>
      </xdr:nvCxnSpPr>
      <xdr:spPr>
        <a:xfrm flipV="1">
          <a:off x="14699614" y="914019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83" name="【保健センター・保健所】&#10;有形固定資産減価償却率最小値テキスト"/>
        <xdr:cNvSpPr txBox="1"/>
      </xdr:nvSpPr>
      <xdr:spPr>
        <a:xfrm>
          <a:off x="1473835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84" name="直線コネクタ 583"/>
        <xdr:cNvCxnSpPr/>
      </xdr:nvCxnSpPr>
      <xdr:spPr>
        <a:xfrm>
          <a:off x="14611350" y="1061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85" name="【保健センター・保健所】&#10;有形固定資産減価償却率最大値テキスト"/>
        <xdr:cNvSpPr txBox="1"/>
      </xdr:nvSpPr>
      <xdr:spPr>
        <a:xfrm>
          <a:off x="14738350" y="892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86" name="直線コネクタ 585"/>
        <xdr:cNvCxnSpPr/>
      </xdr:nvCxnSpPr>
      <xdr:spPr>
        <a:xfrm>
          <a:off x="14611350" y="914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110507</xdr:rowOff>
    </xdr:from>
    <xdr:ext cx="405111" cy="259045"/>
    <xdr:sp macro="" textlink="">
      <xdr:nvSpPr>
        <xdr:cNvPr id="587" name="【保健センター・保健所】&#10;有形固定資産減価償却率平均値テキスト"/>
        <xdr:cNvSpPr txBox="1"/>
      </xdr:nvSpPr>
      <xdr:spPr>
        <a:xfrm>
          <a:off x="1473835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88" name="フローチャート: 判断 587"/>
        <xdr:cNvSpPr/>
      </xdr:nvSpPr>
      <xdr:spPr>
        <a:xfrm>
          <a:off x="14649450" y="10044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154940</xdr:rowOff>
    </xdr:from>
    <xdr:to>
      <xdr:col>81</xdr:col>
      <xdr:colOff>101600</xdr:colOff>
      <xdr:row>61</xdr:row>
      <xdr:rowOff>85090</xdr:rowOff>
    </xdr:to>
    <xdr:sp macro="" textlink="">
      <xdr:nvSpPr>
        <xdr:cNvPr id="589" name="フローチャート: 判断 588"/>
        <xdr:cNvSpPr/>
      </xdr:nvSpPr>
      <xdr:spPr>
        <a:xfrm>
          <a:off x="138874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90" name="フローチャート: 判断 589"/>
        <xdr:cNvSpPr/>
      </xdr:nvSpPr>
      <xdr:spPr>
        <a:xfrm>
          <a:off x="13093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91" name="フローチャート: 判断 590"/>
        <xdr:cNvSpPr/>
      </xdr:nvSpPr>
      <xdr:spPr>
        <a:xfrm>
          <a:off x="122999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97" name="楕円 596"/>
        <xdr:cNvSpPr/>
      </xdr:nvSpPr>
      <xdr:spPr>
        <a:xfrm>
          <a:off x="14649450" y="96875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128287</xdr:rowOff>
    </xdr:from>
    <xdr:ext cx="405111" cy="259045"/>
    <xdr:sp macro="" textlink="">
      <xdr:nvSpPr>
        <xdr:cNvPr id="598" name="【保健センター・保健所】&#10;有形固定資産減価償却率該当値テキスト"/>
        <xdr:cNvSpPr txBox="1"/>
      </xdr:nvSpPr>
      <xdr:spPr>
        <a:xfrm>
          <a:off x="14738350" y="954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xdr:rowOff>
    </xdr:from>
    <xdr:to>
      <xdr:col>81</xdr:col>
      <xdr:colOff>101600</xdr:colOff>
      <xdr:row>59</xdr:row>
      <xdr:rowOff>111760</xdr:rowOff>
    </xdr:to>
    <xdr:sp macro="" textlink="">
      <xdr:nvSpPr>
        <xdr:cNvPr id="599" name="楕円 598"/>
        <xdr:cNvSpPr/>
      </xdr:nvSpPr>
      <xdr:spPr>
        <a:xfrm>
          <a:off x="1388745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156210</xdr:rowOff>
    </xdr:from>
    <xdr:to>
      <xdr:col>85</xdr:col>
      <xdr:colOff>127000</xdr:colOff>
      <xdr:row>59</xdr:row>
      <xdr:rowOff>60960</xdr:rowOff>
    </xdr:to>
    <xdr:cxnSp macro="">
      <xdr:nvCxnSpPr>
        <xdr:cNvPr id="600" name="直線コネクタ 599"/>
        <xdr:cNvCxnSpPr/>
      </xdr:nvCxnSpPr>
      <xdr:spPr>
        <a:xfrm flipV="1">
          <a:off x="13938250" y="9738360"/>
          <a:ext cx="762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601" name="楕円 600"/>
        <xdr:cNvSpPr/>
      </xdr:nvSpPr>
      <xdr:spPr>
        <a:xfrm>
          <a:off x="13093700" y="9829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60960</xdr:rowOff>
    </xdr:from>
    <xdr:to>
      <xdr:col>81</xdr:col>
      <xdr:colOff>50800</xdr:colOff>
      <xdr:row>59</xdr:row>
      <xdr:rowOff>133350</xdr:rowOff>
    </xdr:to>
    <xdr:cxnSp macro="">
      <xdr:nvCxnSpPr>
        <xdr:cNvPr id="602" name="直線コネクタ 601"/>
        <xdr:cNvCxnSpPr/>
      </xdr:nvCxnSpPr>
      <xdr:spPr>
        <a:xfrm flipV="1">
          <a:off x="13144500" y="9808210"/>
          <a:ext cx="79375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03" name="楕円 602"/>
        <xdr:cNvSpPr/>
      </xdr:nvSpPr>
      <xdr:spPr>
        <a:xfrm>
          <a:off x="12299950" y="98945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133350</xdr:rowOff>
    </xdr:from>
    <xdr:to>
      <xdr:col>76</xdr:col>
      <xdr:colOff>114300</xdr:colOff>
      <xdr:row>60</xdr:row>
      <xdr:rowOff>26670</xdr:rowOff>
    </xdr:to>
    <xdr:cxnSp macro="">
      <xdr:nvCxnSpPr>
        <xdr:cNvPr id="604" name="直線コネクタ 603"/>
        <xdr:cNvCxnSpPr/>
      </xdr:nvCxnSpPr>
      <xdr:spPr>
        <a:xfrm flipV="1">
          <a:off x="12344400" y="9880600"/>
          <a:ext cx="8001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76217</xdr:rowOff>
    </xdr:from>
    <xdr:ext cx="405111" cy="259045"/>
    <xdr:sp macro="" textlink="">
      <xdr:nvSpPr>
        <xdr:cNvPr id="605" name="n_1aveValue【保健センター・保健所】&#10;有形固定資産減価償却率"/>
        <xdr:cNvSpPr txBox="1"/>
      </xdr:nvSpPr>
      <xdr:spPr>
        <a:xfrm>
          <a:off x="137420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606" name="n_2aveValue【保健センター・保健所】&#10;有形固定資産減価償却率"/>
        <xdr:cNvSpPr txBox="1"/>
      </xdr:nvSpPr>
      <xdr:spPr>
        <a:xfrm>
          <a:off x="1296099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607" name="n_3aveValue【保健センター・保健所】&#10;有形固定資産減価償却率"/>
        <xdr:cNvSpPr txBox="1"/>
      </xdr:nvSpPr>
      <xdr:spPr>
        <a:xfrm>
          <a:off x="12167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128287</xdr:rowOff>
    </xdr:from>
    <xdr:ext cx="405111" cy="259045"/>
    <xdr:sp macro="" textlink="">
      <xdr:nvSpPr>
        <xdr:cNvPr id="608" name="n_1mainValue【保健センター・保健所】&#10;有形固定資産減価償却率"/>
        <xdr:cNvSpPr txBox="1"/>
      </xdr:nvSpPr>
      <xdr:spPr>
        <a:xfrm>
          <a:off x="13742044" y="954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29227</xdr:rowOff>
    </xdr:from>
    <xdr:ext cx="405111" cy="259045"/>
    <xdr:sp macro="" textlink="">
      <xdr:nvSpPr>
        <xdr:cNvPr id="609" name="n_2mainValue【保健センター・保健所】&#10;有形固定資産減価償却率"/>
        <xdr:cNvSpPr txBox="1"/>
      </xdr:nvSpPr>
      <xdr:spPr>
        <a:xfrm>
          <a:off x="1296099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610" name="n_3mainValue【保健センター・保健所】&#10;有形固定資産減価償却率"/>
        <xdr:cNvSpPr txBox="1"/>
      </xdr:nvSpPr>
      <xdr:spPr>
        <a:xfrm>
          <a:off x="121672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1" name="直線コネクタ 620"/>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2" name="テキスト ボックス 621"/>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3" name="直線コネクタ 622"/>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4" name="テキスト ボックス 623"/>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6" name="テキスト ボックス 625"/>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7" name="直線コネクタ 626"/>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8" name="テキスト ボックス 627"/>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9" name="直線コネクタ 628"/>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0" name="テキスト ボックス 629"/>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64</xdr:row>
      <xdr:rowOff>0</xdr:rowOff>
    </xdr:to>
    <xdr:cxnSp macro="">
      <xdr:nvCxnSpPr>
        <xdr:cNvPr id="634" name="直線コネクタ 633"/>
        <xdr:cNvCxnSpPr/>
      </xdr:nvCxnSpPr>
      <xdr:spPr>
        <a:xfrm flipV="1">
          <a:off x="19951064" y="92202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35" name="【保健センター・保健所】&#10;一人当たり面積最小値テキスト"/>
        <xdr:cNvSpPr txBox="1"/>
      </xdr:nvSpPr>
      <xdr:spPr>
        <a:xfrm>
          <a:off x="199898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36" name="直線コネクタ 635"/>
        <xdr:cNvCxnSpPr/>
      </xdr:nvCxnSpPr>
      <xdr:spPr>
        <a:xfrm>
          <a:off x="198818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37" name="【保健センター・保健所】&#10;一人当たり面積最大値テキスト"/>
        <xdr:cNvSpPr txBox="1"/>
      </xdr:nvSpPr>
      <xdr:spPr>
        <a:xfrm>
          <a:off x="19989800" y="900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38" name="直線コネクタ 637"/>
        <xdr:cNvCxnSpPr/>
      </xdr:nvCxnSpPr>
      <xdr:spPr>
        <a:xfrm>
          <a:off x="19881850" y="922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39" name="【保健センター・保健所】&#10;一人当たり面積平均値テキスト"/>
        <xdr:cNvSpPr txBox="1"/>
      </xdr:nvSpPr>
      <xdr:spPr>
        <a:xfrm>
          <a:off x="19989800" y="1006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0" name="フローチャート: 判断 639"/>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41" name="フローチャート: 判断 640"/>
        <xdr:cNvSpPr/>
      </xdr:nvSpPr>
      <xdr:spPr>
        <a:xfrm>
          <a:off x="19157950" y="1005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2" name="フローチャート: 判断 641"/>
        <xdr:cNvSpPr/>
      </xdr:nvSpPr>
      <xdr:spPr>
        <a:xfrm>
          <a:off x="1834515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43" name="フローチャート: 判断 642"/>
        <xdr:cNvSpPr/>
      </xdr:nvSpPr>
      <xdr:spPr>
        <a:xfrm>
          <a:off x="17551400" y="1001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44450</xdr:rowOff>
    </xdr:from>
    <xdr:to>
      <xdr:col>116</xdr:col>
      <xdr:colOff>114300</xdr:colOff>
      <xdr:row>59</xdr:row>
      <xdr:rowOff>146050</xdr:rowOff>
    </xdr:to>
    <xdr:sp macro="" textlink="">
      <xdr:nvSpPr>
        <xdr:cNvPr id="649" name="楕円 648"/>
        <xdr:cNvSpPr/>
      </xdr:nvSpPr>
      <xdr:spPr>
        <a:xfrm>
          <a:off x="199009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67327</xdr:rowOff>
    </xdr:from>
    <xdr:ext cx="469744" cy="259045"/>
    <xdr:sp macro="" textlink="">
      <xdr:nvSpPr>
        <xdr:cNvPr id="650" name="【保健センター・保健所】&#10;一人当たり面積該当値テキスト"/>
        <xdr:cNvSpPr txBox="1"/>
      </xdr:nvSpPr>
      <xdr:spPr>
        <a:xfrm>
          <a:off x="19989800"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82550</xdr:rowOff>
    </xdr:from>
    <xdr:to>
      <xdr:col>112</xdr:col>
      <xdr:colOff>38100</xdr:colOff>
      <xdr:row>60</xdr:row>
      <xdr:rowOff>12700</xdr:rowOff>
    </xdr:to>
    <xdr:sp macro="" textlink="">
      <xdr:nvSpPr>
        <xdr:cNvPr id="651" name="楕円 650"/>
        <xdr:cNvSpPr/>
      </xdr:nvSpPr>
      <xdr:spPr>
        <a:xfrm>
          <a:off x="19157950" y="9829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95250</xdr:rowOff>
    </xdr:from>
    <xdr:to>
      <xdr:col>116</xdr:col>
      <xdr:colOff>63500</xdr:colOff>
      <xdr:row>59</xdr:row>
      <xdr:rowOff>133350</xdr:rowOff>
    </xdr:to>
    <xdr:cxnSp macro="">
      <xdr:nvCxnSpPr>
        <xdr:cNvPr id="652" name="直線コネクタ 651"/>
        <xdr:cNvCxnSpPr/>
      </xdr:nvCxnSpPr>
      <xdr:spPr>
        <a:xfrm flipV="1">
          <a:off x="19202400" y="984250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101600</xdr:rowOff>
    </xdr:from>
    <xdr:to>
      <xdr:col>107</xdr:col>
      <xdr:colOff>101600</xdr:colOff>
      <xdr:row>59</xdr:row>
      <xdr:rowOff>31750</xdr:rowOff>
    </xdr:to>
    <xdr:sp macro="" textlink="">
      <xdr:nvSpPr>
        <xdr:cNvPr id="653" name="楕円 652"/>
        <xdr:cNvSpPr/>
      </xdr:nvSpPr>
      <xdr:spPr>
        <a:xfrm>
          <a:off x="18345150" y="9683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152400</xdr:rowOff>
    </xdr:from>
    <xdr:to>
      <xdr:col>111</xdr:col>
      <xdr:colOff>177800</xdr:colOff>
      <xdr:row>59</xdr:row>
      <xdr:rowOff>133350</xdr:rowOff>
    </xdr:to>
    <xdr:cxnSp macro="">
      <xdr:nvCxnSpPr>
        <xdr:cNvPr id="654" name="直線コネクタ 653"/>
        <xdr:cNvCxnSpPr/>
      </xdr:nvCxnSpPr>
      <xdr:spPr>
        <a:xfrm>
          <a:off x="18395950" y="9734550"/>
          <a:ext cx="80645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44450</xdr:rowOff>
    </xdr:from>
    <xdr:to>
      <xdr:col>102</xdr:col>
      <xdr:colOff>165100</xdr:colOff>
      <xdr:row>59</xdr:row>
      <xdr:rowOff>146050</xdr:rowOff>
    </xdr:to>
    <xdr:sp macro="" textlink="">
      <xdr:nvSpPr>
        <xdr:cNvPr id="655" name="楕円 654"/>
        <xdr:cNvSpPr/>
      </xdr:nvSpPr>
      <xdr:spPr>
        <a:xfrm>
          <a:off x="175514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152400</xdr:rowOff>
    </xdr:from>
    <xdr:to>
      <xdr:col>107</xdr:col>
      <xdr:colOff>50800</xdr:colOff>
      <xdr:row>59</xdr:row>
      <xdr:rowOff>95250</xdr:rowOff>
    </xdr:to>
    <xdr:cxnSp macro="">
      <xdr:nvCxnSpPr>
        <xdr:cNvPr id="656" name="直線コネクタ 655"/>
        <xdr:cNvCxnSpPr/>
      </xdr:nvCxnSpPr>
      <xdr:spPr>
        <a:xfrm flipV="1">
          <a:off x="17602200" y="9734550"/>
          <a:ext cx="79375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657" name="n_1aveValue【保健センター・保健所】&#10;一人当たり面積"/>
        <xdr:cNvSpPr txBox="1"/>
      </xdr:nvSpPr>
      <xdr:spPr>
        <a:xfrm>
          <a:off x="189802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58" name="n_2aveValue【保健センター・保健所】&#10;一人当たり面積"/>
        <xdr:cNvSpPr txBox="1"/>
      </xdr:nvSpPr>
      <xdr:spPr>
        <a:xfrm>
          <a:off x="181801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22877</xdr:rowOff>
    </xdr:from>
    <xdr:ext cx="469744" cy="259045"/>
    <xdr:sp macro="" textlink="">
      <xdr:nvSpPr>
        <xdr:cNvPr id="659" name="n_3aveValue【保健センター・保健所】&#10;一人当たり面積"/>
        <xdr:cNvSpPr txBox="1"/>
      </xdr:nvSpPr>
      <xdr:spPr>
        <a:xfrm>
          <a:off x="1738637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29227</xdr:rowOff>
    </xdr:from>
    <xdr:ext cx="469744" cy="259045"/>
    <xdr:sp macro="" textlink="">
      <xdr:nvSpPr>
        <xdr:cNvPr id="660" name="n_1mainValue【保健センター・保健所】&#10;一人当たり面積"/>
        <xdr:cNvSpPr txBox="1"/>
      </xdr:nvSpPr>
      <xdr:spPr>
        <a:xfrm>
          <a:off x="18980227" y="961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48277</xdr:rowOff>
    </xdr:from>
    <xdr:ext cx="469744" cy="259045"/>
    <xdr:sp macro="" textlink="">
      <xdr:nvSpPr>
        <xdr:cNvPr id="661" name="n_2mainValue【保健センター・保健所】&#10;一人当たり面積"/>
        <xdr:cNvSpPr txBox="1"/>
      </xdr:nvSpPr>
      <xdr:spPr>
        <a:xfrm>
          <a:off x="18180127" y="946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162577</xdr:rowOff>
    </xdr:from>
    <xdr:ext cx="469744" cy="259045"/>
    <xdr:sp macro="" textlink="">
      <xdr:nvSpPr>
        <xdr:cNvPr id="662" name="n_3mainValue【保健センター・保健所】&#10;一人当たり面積"/>
        <xdr:cNvSpPr txBox="1"/>
      </xdr:nvSpPr>
      <xdr:spPr>
        <a:xfrm>
          <a:off x="17386377"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3" name="テキスト ボックス 672"/>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4" name="直線コネクタ 673"/>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5" name="テキスト ボックス 674"/>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6" name="直線コネクタ 675"/>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7" name="テキスト ボックス 676"/>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8" name="直線コネクタ 677"/>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9" name="テキスト ボックス 678"/>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0" name="直線コネクタ 679"/>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1" name="テキスト ボックス 680"/>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2" name="直線コネクタ 681"/>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3" name="テキスト ボックス 682"/>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4" name="直線コネクタ 68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5" name="テキスト ボックス 684"/>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6"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85</xdr:row>
      <xdr:rowOff>41911</xdr:rowOff>
    </xdr:to>
    <xdr:cxnSp macro="">
      <xdr:nvCxnSpPr>
        <xdr:cNvPr id="687" name="直線コネクタ 686"/>
        <xdr:cNvCxnSpPr/>
      </xdr:nvCxnSpPr>
      <xdr:spPr>
        <a:xfrm flipV="1">
          <a:off x="14699614" y="12795250"/>
          <a:ext cx="0" cy="12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45738</xdr:rowOff>
    </xdr:from>
    <xdr:ext cx="405111" cy="259045"/>
    <xdr:sp macro="" textlink="">
      <xdr:nvSpPr>
        <xdr:cNvPr id="688" name="【消防施設】&#10;有形固定資産減価償却率最小値テキスト"/>
        <xdr:cNvSpPr txBox="1"/>
      </xdr:nvSpPr>
      <xdr:spPr>
        <a:xfrm>
          <a:off x="1473835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41911</xdr:rowOff>
    </xdr:from>
    <xdr:to>
      <xdr:col>86</xdr:col>
      <xdr:colOff>25400</xdr:colOff>
      <xdr:row>85</xdr:row>
      <xdr:rowOff>41911</xdr:rowOff>
    </xdr:to>
    <xdr:cxnSp macro="">
      <xdr:nvCxnSpPr>
        <xdr:cNvPr id="689" name="直線コネクタ 688"/>
        <xdr:cNvCxnSpPr/>
      </xdr:nvCxnSpPr>
      <xdr:spPr>
        <a:xfrm>
          <a:off x="14611350" y="14081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90" name="【消防施設】&#10;有形固定資産減価償却率最大値テキスト"/>
        <xdr:cNvSpPr txBox="1"/>
      </xdr:nvSpPr>
      <xdr:spPr>
        <a:xfrm>
          <a:off x="14738350" y="1257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91" name="直線コネクタ 690"/>
        <xdr:cNvCxnSpPr/>
      </xdr:nvCxnSpPr>
      <xdr:spPr>
        <a:xfrm>
          <a:off x="146113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144797</xdr:rowOff>
    </xdr:from>
    <xdr:ext cx="405111" cy="259045"/>
    <xdr:sp macro="" textlink="">
      <xdr:nvSpPr>
        <xdr:cNvPr id="692" name="【消防施設】&#10;有形固定資産減価償却率平均値テキスト"/>
        <xdr:cNvSpPr txBox="1"/>
      </xdr:nvSpPr>
      <xdr:spPr>
        <a:xfrm>
          <a:off x="14738350" y="13359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93" name="フローチャート: 判断 692"/>
        <xdr:cNvSpPr/>
      </xdr:nvSpPr>
      <xdr:spPr>
        <a:xfrm>
          <a:off x="14649450" y="13380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25400</xdr:rowOff>
    </xdr:from>
    <xdr:to>
      <xdr:col>81</xdr:col>
      <xdr:colOff>101600</xdr:colOff>
      <xdr:row>81</xdr:row>
      <xdr:rowOff>127000</xdr:rowOff>
    </xdr:to>
    <xdr:sp macro="" textlink="">
      <xdr:nvSpPr>
        <xdr:cNvPr id="694" name="フローチャート: 判断 693"/>
        <xdr:cNvSpPr/>
      </xdr:nvSpPr>
      <xdr:spPr>
        <a:xfrm>
          <a:off x="138874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95" name="フローチャート: 判断 694"/>
        <xdr:cNvSpPr/>
      </xdr:nvSpPr>
      <xdr:spPr>
        <a:xfrm>
          <a:off x="13093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139700</xdr:rowOff>
    </xdr:from>
    <xdr:to>
      <xdr:col>72</xdr:col>
      <xdr:colOff>38100</xdr:colOff>
      <xdr:row>82</xdr:row>
      <xdr:rowOff>69850</xdr:rowOff>
    </xdr:to>
    <xdr:sp macro="" textlink="">
      <xdr:nvSpPr>
        <xdr:cNvPr id="696" name="フローチャート: 判断 695"/>
        <xdr:cNvSpPr/>
      </xdr:nvSpPr>
      <xdr:spPr>
        <a:xfrm>
          <a:off x="12299950" y="13519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7" name="テキスト ボックス 69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8" name="テキスト ボックス 69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9" name="テキスト ボックス 69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0" name="テキスト ボックス 69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1" name="テキスト ボックス 70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74930</xdr:rowOff>
    </xdr:from>
    <xdr:to>
      <xdr:col>85</xdr:col>
      <xdr:colOff>177800</xdr:colOff>
      <xdr:row>81</xdr:row>
      <xdr:rowOff>5080</xdr:rowOff>
    </xdr:to>
    <xdr:sp macro="" textlink="">
      <xdr:nvSpPr>
        <xdr:cNvPr id="702" name="楕円 701"/>
        <xdr:cNvSpPr/>
      </xdr:nvSpPr>
      <xdr:spPr>
        <a:xfrm>
          <a:off x="14649450" y="132892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97807</xdr:rowOff>
    </xdr:from>
    <xdr:ext cx="405111" cy="259045"/>
    <xdr:sp macro="" textlink="">
      <xdr:nvSpPr>
        <xdr:cNvPr id="703" name="【消防施設】&#10;有形固定資産減価償却率該当値テキスト"/>
        <xdr:cNvSpPr txBox="1"/>
      </xdr:nvSpPr>
      <xdr:spPr>
        <a:xfrm>
          <a:off x="14738350"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90170</xdr:rowOff>
    </xdr:from>
    <xdr:to>
      <xdr:col>81</xdr:col>
      <xdr:colOff>101600</xdr:colOff>
      <xdr:row>81</xdr:row>
      <xdr:rowOff>20320</xdr:rowOff>
    </xdr:to>
    <xdr:sp macro="" textlink="">
      <xdr:nvSpPr>
        <xdr:cNvPr id="704" name="楕円 703"/>
        <xdr:cNvSpPr/>
      </xdr:nvSpPr>
      <xdr:spPr>
        <a:xfrm>
          <a:off x="13887450" y="13304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125730</xdr:rowOff>
    </xdr:from>
    <xdr:to>
      <xdr:col>85</xdr:col>
      <xdr:colOff>127000</xdr:colOff>
      <xdr:row>80</xdr:row>
      <xdr:rowOff>140970</xdr:rowOff>
    </xdr:to>
    <xdr:cxnSp macro="">
      <xdr:nvCxnSpPr>
        <xdr:cNvPr id="705" name="直線コネクタ 704"/>
        <xdr:cNvCxnSpPr/>
      </xdr:nvCxnSpPr>
      <xdr:spPr>
        <a:xfrm flipV="1">
          <a:off x="13938250" y="13340080"/>
          <a:ext cx="762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143511</xdr:rowOff>
    </xdr:from>
    <xdr:to>
      <xdr:col>76</xdr:col>
      <xdr:colOff>165100</xdr:colOff>
      <xdr:row>84</xdr:row>
      <xdr:rowOff>73661</xdr:rowOff>
    </xdr:to>
    <xdr:sp macro="" textlink="">
      <xdr:nvSpPr>
        <xdr:cNvPr id="706" name="楕円 705"/>
        <xdr:cNvSpPr/>
      </xdr:nvSpPr>
      <xdr:spPr>
        <a:xfrm>
          <a:off x="13093700" y="13853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140970</xdr:rowOff>
    </xdr:from>
    <xdr:to>
      <xdr:col>81</xdr:col>
      <xdr:colOff>50800</xdr:colOff>
      <xdr:row>84</xdr:row>
      <xdr:rowOff>22861</xdr:rowOff>
    </xdr:to>
    <xdr:cxnSp macro="">
      <xdr:nvCxnSpPr>
        <xdr:cNvPr id="707" name="直線コネクタ 706"/>
        <xdr:cNvCxnSpPr/>
      </xdr:nvCxnSpPr>
      <xdr:spPr>
        <a:xfrm flipV="1">
          <a:off x="13144500" y="13355320"/>
          <a:ext cx="793750" cy="5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08" name="楕円 707"/>
        <xdr:cNvSpPr/>
      </xdr:nvSpPr>
      <xdr:spPr>
        <a:xfrm>
          <a:off x="12299950" y="13393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64770</xdr:rowOff>
    </xdr:from>
    <xdr:to>
      <xdr:col>76</xdr:col>
      <xdr:colOff>114300</xdr:colOff>
      <xdr:row>84</xdr:row>
      <xdr:rowOff>22861</xdr:rowOff>
    </xdr:to>
    <xdr:cxnSp macro="">
      <xdr:nvCxnSpPr>
        <xdr:cNvPr id="709" name="直線コネクタ 708"/>
        <xdr:cNvCxnSpPr/>
      </xdr:nvCxnSpPr>
      <xdr:spPr>
        <a:xfrm>
          <a:off x="12344400" y="13444220"/>
          <a:ext cx="800100" cy="4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118127</xdr:rowOff>
    </xdr:from>
    <xdr:ext cx="405111" cy="259045"/>
    <xdr:sp macro="" textlink="">
      <xdr:nvSpPr>
        <xdr:cNvPr id="710" name="n_1aveValue【消防施設】&#10;有形固定資産減価償却率"/>
        <xdr:cNvSpPr txBox="1"/>
      </xdr:nvSpPr>
      <xdr:spPr>
        <a:xfrm>
          <a:off x="137420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132097</xdr:rowOff>
    </xdr:from>
    <xdr:ext cx="405111" cy="259045"/>
    <xdr:sp macro="" textlink="">
      <xdr:nvSpPr>
        <xdr:cNvPr id="711" name="n_2aveValue【消防施設】&#10;有形固定資産減価償却率"/>
        <xdr:cNvSpPr txBox="1"/>
      </xdr:nvSpPr>
      <xdr:spPr>
        <a:xfrm>
          <a:off x="1296099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60977</xdr:rowOff>
    </xdr:from>
    <xdr:ext cx="405111" cy="259045"/>
    <xdr:sp macro="" textlink="">
      <xdr:nvSpPr>
        <xdr:cNvPr id="712" name="n_3aveValue【消防施設】&#10;有形固定資産減価償却率"/>
        <xdr:cNvSpPr txBox="1"/>
      </xdr:nvSpPr>
      <xdr:spPr>
        <a:xfrm>
          <a:off x="12167244" y="1360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36847</xdr:rowOff>
    </xdr:from>
    <xdr:ext cx="405111" cy="259045"/>
    <xdr:sp macro="" textlink="">
      <xdr:nvSpPr>
        <xdr:cNvPr id="713" name="n_1mainValue【消防施設】&#10;有形固定資産減価償却率"/>
        <xdr:cNvSpPr txBox="1"/>
      </xdr:nvSpPr>
      <xdr:spPr>
        <a:xfrm>
          <a:off x="1374204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64788</xdr:rowOff>
    </xdr:from>
    <xdr:ext cx="405111" cy="259045"/>
    <xdr:sp macro="" textlink="">
      <xdr:nvSpPr>
        <xdr:cNvPr id="714" name="n_2mainValue【消防施設】&#10;有形固定資産減価償却率"/>
        <xdr:cNvSpPr txBox="1"/>
      </xdr:nvSpPr>
      <xdr:spPr>
        <a:xfrm>
          <a:off x="1296099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715" name="n_3mainValue【消防施設】&#10;有形固定資産減価償却率"/>
        <xdr:cNvSpPr txBox="1"/>
      </xdr:nvSpPr>
      <xdr:spPr>
        <a:xfrm>
          <a:off x="121672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4" name="テキスト ボックス 723"/>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5" name="直線コネクタ 724"/>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6" name="テキスト ボックス 725"/>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27" name="直線コネクタ 726"/>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8" name="テキスト ボックス 727"/>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9" name="直線コネクタ 728"/>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30" name="テキスト ボックス 729"/>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31" name="直線コネクタ 730"/>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32" name="テキスト ボックス 731"/>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3" name="直線コネクタ 732"/>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4" name="テキスト ボックス 733"/>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5" name="直線コネクタ 734"/>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6" name="テキスト ボックス 735"/>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7" name="直線コネクタ 736"/>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8" name="テキスト ボックス 737"/>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85</xdr:row>
      <xdr:rowOff>2721</xdr:rowOff>
    </xdr:from>
    <xdr:to>
      <xdr:col>116</xdr:col>
      <xdr:colOff>62864</xdr:colOff>
      <xdr:row>87</xdr:row>
      <xdr:rowOff>29936</xdr:rowOff>
    </xdr:to>
    <xdr:cxnSp macro="">
      <xdr:nvCxnSpPr>
        <xdr:cNvPr id="742" name="直線コネクタ 741"/>
        <xdr:cNvCxnSpPr/>
      </xdr:nvCxnSpPr>
      <xdr:spPr>
        <a:xfrm flipV="1">
          <a:off x="19951064" y="14042571"/>
          <a:ext cx="0" cy="357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33763</xdr:rowOff>
    </xdr:from>
    <xdr:ext cx="469744" cy="259045"/>
    <xdr:sp macro="" textlink="">
      <xdr:nvSpPr>
        <xdr:cNvPr id="743" name="【消防施設】&#10;一人当たり面積最小値テキスト"/>
        <xdr:cNvSpPr txBox="1"/>
      </xdr:nvSpPr>
      <xdr:spPr>
        <a:xfrm>
          <a:off x="19989800"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29936</xdr:rowOff>
    </xdr:from>
    <xdr:to>
      <xdr:col>116</xdr:col>
      <xdr:colOff>152400</xdr:colOff>
      <xdr:row>87</xdr:row>
      <xdr:rowOff>29936</xdr:rowOff>
    </xdr:to>
    <xdr:cxnSp macro="">
      <xdr:nvCxnSpPr>
        <xdr:cNvPr id="744" name="直線コネクタ 743"/>
        <xdr:cNvCxnSpPr/>
      </xdr:nvCxnSpPr>
      <xdr:spPr>
        <a:xfrm>
          <a:off x="19881850" y="143999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120848</xdr:rowOff>
    </xdr:from>
    <xdr:ext cx="469744" cy="259045"/>
    <xdr:sp macro="" textlink="">
      <xdr:nvSpPr>
        <xdr:cNvPr id="745" name="【消防施設】&#10;一人当たり面積最大値テキスト"/>
        <xdr:cNvSpPr txBox="1"/>
      </xdr:nvSpPr>
      <xdr:spPr>
        <a:xfrm>
          <a:off x="19989800" y="1383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2721</xdr:rowOff>
    </xdr:from>
    <xdr:to>
      <xdr:col>116</xdr:col>
      <xdr:colOff>152400</xdr:colOff>
      <xdr:row>85</xdr:row>
      <xdr:rowOff>2721</xdr:rowOff>
    </xdr:to>
    <xdr:cxnSp macro="">
      <xdr:nvCxnSpPr>
        <xdr:cNvPr id="746" name="直線コネクタ 745"/>
        <xdr:cNvCxnSpPr/>
      </xdr:nvCxnSpPr>
      <xdr:spPr>
        <a:xfrm>
          <a:off x="19881850" y="140425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747" name="【消防施設】&#10;一人当たり面積平均値テキスト"/>
        <xdr:cNvSpPr txBox="1"/>
      </xdr:nvSpPr>
      <xdr:spPr>
        <a:xfrm>
          <a:off x="199898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48" name="フローチャート: 判断 747"/>
        <xdr:cNvSpPr/>
      </xdr:nvSpPr>
      <xdr:spPr>
        <a:xfrm>
          <a:off x="19900900" y="14198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169636</xdr:rowOff>
    </xdr:from>
    <xdr:to>
      <xdr:col>112</xdr:col>
      <xdr:colOff>38100</xdr:colOff>
      <xdr:row>86</xdr:row>
      <xdr:rowOff>99786</xdr:rowOff>
    </xdr:to>
    <xdr:sp macro="" textlink="">
      <xdr:nvSpPr>
        <xdr:cNvPr id="749" name="フローチャート: 判断 748"/>
        <xdr:cNvSpPr/>
      </xdr:nvSpPr>
      <xdr:spPr>
        <a:xfrm>
          <a:off x="19157950" y="142031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158750</xdr:rowOff>
    </xdr:from>
    <xdr:to>
      <xdr:col>107</xdr:col>
      <xdr:colOff>101600</xdr:colOff>
      <xdr:row>86</xdr:row>
      <xdr:rowOff>88900</xdr:rowOff>
    </xdr:to>
    <xdr:sp macro="" textlink="">
      <xdr:nvSpPr>
        <xdr:cNvPr id="750" name="フローチャート: 判断 749"/>
        <xdr:cNvSpPr/>
      </xdr:nvSpPr>
      <xdr:spPr>
        <a:xfrm>
          <a:off x="18345150" y="14198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751" name="フローチャート: 判断 750"/>
        <xdr:cNvSpPr/>
      </xdr:nvSpPr>
      <xdr:spPr>
        <a:xfrm>
          <a:off x="17551400" y="141768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123371</xdr:rowOff>
    </xdr:from>
    <xdr:to>
      <xdr:col>116</xdr:col>
      <xdr:colOff>114300</xdr:colOff>
      <xdr:row>85</xdr:row>
      <xdr:rowOff>53521</xdr:rowOff>
    </xdr:to>
    <xdr:sp macro="" textlink="">
      <xdr:nvSpPr>
        <xdr:cNvPr id="757" name="楕円 756"/>
        <xdr:cNvSpPr/>
      </xdr:nvSpPr>
      <xdr:spPr>
        <a:xfrm>
          <a:off x="19900900" y="139981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76398</xdr:rowOff>
    </xdr:from>
    <xdr:ext cx="469744" cy="259045"/>
    <xdr:sp macro="" textlink="">
      <xdr:nvSpPr>
        <xdr:cNvPr id="758" name="【消防施設】&#10;一人当たり面積該当値テキスト"/>
        <xdr:cNvSpPr txBox="1"/>
      </xdr:nvSpPr>
      <xdr:spPr>
        <a:xfrm>
          <a:off x="19989800" y="1395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759" name="楕円 758"/>
        <xdr:cNvSpPr/>
      </xdr:nvSpPr>
      <xdr:spPr>
        <a:xfrm>
          <a:off x="19157950" y="138783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54429</xdr:rowOff>
    </xdr:from>
    <xdr:to>
      <xdr:col>116</xdr:col>
      <xdr:colOff>63500</xdr:colOff>
      <xdr:row>85</xdr:row>
      <xdr:rowOff>2721</xdr:rowOff>
    </xdr:to>
    <xdr:cxnSp macro="">
      <xdr:nvCxnSpPr>
        <xdr:cNvPr id="760" name="直線コネクタ 759"/>
        <xdr:cNvCxnSpPr/>
      </xdr:nvCxnSpPr>
      <xdr:spPr>
        <a:xfrm>
          <a:off x="19202400" y="13929179"/>
          <a:ext cx="749300" cy="1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63500</xdr:rowOff>
    </xdr:from>
    <xdr:to>
      <xdr:col>107</xdr:col>
      <xdr:colOff>101600</xdr:colOff>
      <xdr:row>78</xdr:row>
      <xdr:rowOff>165100</xdr:rowOff>
    </xdr:to>
    <xdr:sp macro="" textlink="">
      <xdr:nvSpPr>
        <xdr:cNvPr id="761" name="楕円 760"/>
        <xdr:cNvSpPr/>
      </xdr:nvSpPr>
      <xdr:spPr>
        <a:xfrm>
          <a:off x="18345150" y="129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114300</xdr:rowOff>
    </xdr:from>
    <xdr:to>
      <xdr:col>111</xdr:col>
      <xdr:colOff>177800</xdr:colOff>
      <xdr:row>84</xdr:row>
      <xdr:rowOff>54429</xdr:rowOff>
    </xdr:to>
    <xdr:cxnSp macro="">
      <xdr:nvCxnSpPr>
        <xdr:cNvPr id="762" name="直線コネクタ 761"/>
        <xdr:cNvCxnSpPr/>
      </xdr:nvCxnSpPr>
      <xdr:spPr>
        <a:xfrm>
          <a:off x="18395950" y="12998450"/>
          <a:ext cx="80645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63" name="楕円 762"/>
        <xdr:cNvSpPr/>
      </xdr:nvSpPr>
      <xdr:spPr>
        <a:xfrm>
          <a:off x="1755140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114300</xdr:rowOff>
    </xdr:from>
    <xdr:to>
      <xdr:col>107</xdr:col>
      <xdr:colOff>50800</xdr:colOff>
      <xdr:row>84</xdr:row>
      <xdr:rowOff>76200</xdr:rowOff>
    </xdr:to>
    <xdr:cxnSp macro="">
      <xdr:nvCxnSpPr>
        <xdr:cNvPr id="764" name="直線コネクタ 763"/>
        <xdr:cNvCxnSpPr/>
      </xdr:nvCxnSpPr>
      <xdr:spPr>
        <a:xfrm flipV="1">
          <a:off x="17602200" y="12998450"/>
          <a:ext cx="793750"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90913</xdr:rowOff>
    </xdr:from>
    <xdr:ext cx="469744" cy="259045"/>
    <xdr:sp macro="" textlink="">
      <xdr:nvSpPr>
        <xdr:cNvPr id="765" name="n_1aveValue【消防施設】&#10;一人当たり面積"/>
        <xdr:cNvSpPr txBox="1"/>
      </xdr:nvSpPr>
      <xdr:spPr>
        <a:xfrm>
          <a:off x="18980227" y="1429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66" name="n_2aveValue【消防施設】&#10;一人当たり面積"/>
        <xdr:cNvSpPr txBox="1"/>
      </xdr:nvSpPr>
      <xdr:spPr>
        <a:xfrm>
          <a:off x="18180127"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767" name="n_3aveValue【消防施設】&#10;一人当たり面積"/>
        <xdr:cNvSpPr txBox="1"/>
      </xdr:nvSpPr>
      <xdr:spPr>
        <a:xfrm>
          <a:off x="17386377" y="1426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121756</xdr:rowOff>
    </xdr:from>
    <xdr:ext cx="469744" cy="259045"/>
    <xdr:sp macro="" textlink="">
      <xdr:nvSpPr>
        <xdr:cNvPr id="768" name="n_1mainValue【消防施設】&#10;一人当たり面積"/>
        <xdr:cNvSpPr txBox="1"/>
      </xdr:nvSpPr>
      <xdr:spPr>
        <a:xfrm>
          <a:off x="18980227" y="1366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10177</xdr:rowOff>
    </xdr:from>
    <xdr:ext cx="469744" cy="259045"/>
    <xdr:sp macro="" textlink="">
      <xdr:nvSpPr>
        <xdr:cNvPr id="769" name="n_2mainValue【消防施設】&#10;一人当たり面積"/>
        <xdr:cNvSpPr txBox="1"/>
      </xdr:nvSpPr>
      <xdr:spPr>
        <a:xfrm>
          <a:off x="18180127" y="127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70" name="n_3mainValue【消防施設】&#10;一人当たり面積"/>
        <xdr:cNvSpPr txBox="1"/>
      </xdr:nvSpPr>
      <xdr:spPr>
        <a:xfrm>
          <a:off x="1738637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81" name="テキスト ボックス 780"/>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2" name="直線コネクタ 781"/>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83" name="テキスト ボックス 782"/>
        <xdr:cNvSpPr txBox="1"/>
      </xdr:nvSpPr>
      <xdr:spPr>
        <a:xfrm>
          <a:off x="108427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4" name="直線コネクタ 783"/>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5" name="テキスト ボックス 784"/>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6" name="直線コネクタ 785"/>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7" name="テキスト ボックス 786"/>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8" name="直線コネクタ 787"/>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9" name="テキスト ボックス 788"/>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0" name="直線コネクタ 789"/>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1" name="テキスト ボックス 790"/>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2" name="直線コネクタ 791"/>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93" name="テキスト ボックス 792"/>
        <xdr:cNvSpPr txBox="1"/>
      </xdr:nvSpPr>
      <xdr:spPr>
        <a:xfrm>
          <a:off x="108427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4" name="直線コネクタ 793"/>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5" name="テキスト ボックス 794"/>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6"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103</xdr:row>
      <xdr:rowOff>71301</xdr:rowOff>
    </xdr:from>
    <xdr:to>
      <xdr:col>85</xdr:col>
      <xdr:colOff>126364</xdr:colOff>
      <xdr:row>109</xdr:row>
      <xdr:rowOff>45176</xdr:rowOff>
    </xdr:to>
    <xdr:cxnSp macro="">
      <xdr:nvCxnSpPr>
        <xdr:cNvPr id="797" name="直線コネクタ 796"/>
        <xdr:cNvCxnSpPr/>
      </xdr:nvCxnSpPr>
      <xdr:spPr>
        <a:xfrm flipV="1">
          <a:off x="14699614" y="17159151"/>
          <a:ext cx="0" cy="100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49003</xdr:rowOff>
    </xdr:from>
    <xdr:ext cx="405111" cy="259045"/>
    <xdr:sp macro="" textlink="">
      <xdr:nvSpPr>
        <xdr:cNvPr id="798" name="【庁舎】&#10;有形固定資産減価償却率最小値テキスト"/>
        <xdr:cNvSpPr txBox="1"/>
      </xdr:nvSpPr>
      <xdr:spPr>
        <a:xfrm>
          <a:off x="14738350" y="1816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45176</xdr:rowOff>
    </xdr:from>
    <xdr:to>
      <xdr:col>86</xdr:col>
      <xdr:colOff>25400</xdr:colOff>
      <xdr:row>109</xdr:row>
      <xdr:rowOff>45176</xdr:rowOff>
    </xdr:to>
    <xdr:cxnSp macro="">
      <xdr:nvCxnSpPr>
        <xdr:cNvPr id="799" name="直線コネクタ 798"/>
        <xdr:cNvCxnSpPr/>
      </xdr:nvCxnSpPr>
      <xdr:spPr>
        <a:xfrm>
          <a:off x="14611350" y="181617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17978</xdr:rowOff>
    </xdr:from>
    <xdr:ext cx="405111" cy="259045"/>
    <xdr:sp macro="" textlink="">
      <xdr:nvSpPr>
        <xdr:cNvPr id="800" name="【庁舎】&#10;有形固定資産減価償却率最大値テキスト"/>
        <xdr:cNvSpPr txBox="1"/>
      </xdr:nvSpPr>
      <xdr:spPr>
        <a:xfrm>
          <a:off x="1473835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103</xdr:row>
      <xdr:rowOff>71301</xdr:rowOff>
    </xdr:from>
    <xdr:to>
      <xdr:col>86</xdr:col>
      <xdr:colOff>25400</xdr:colOff>
      <xdr:row>103</xdr:row>
      <xdr:rowOff>71301</xdr:rowOff>
    </xdr:to>
    <xdr:cxnSp macro="">
      <xdr:nvCxnSpPr>
        <xdr:cNvPr id="801" name="直線コネクタ 800"/>
        <xdr:cNvCxnSpPr/>
      </xdr:nvCxnSpPr>
      <xdr:spPr>
        <a:xfrm>
          <a:off x="14611350" y="171591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126291</xdr:rowOff>
    </xdr:from>
    <xdr:ext cx="405111" cy="259045"/>
    <xdr:sp macro="" textlink="">
      <xdr:nvSpPr>
        <xdr:cNvPr id="802" name="【庁舎】&#10;有形固定資産減価償却率平均値テキスト"/>
        <xdr:cNvSpPr txBox="1"/>
      </xdr:nvSpPr>
      <xdr:spPr>
        <a:xfrm>
          <a:off x="14738350" y="1755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147864</xdr:rowOff>
    </xdr:from>
    <xdr:to>
      <xdr:col>85</xdr:col>
      <xdr:colOff>177800</xdr:colOff>
      <xdr:row>106</xdr:row>
      <xdr:rowOff>78014</xdr:rowOff>
    </xdr:to>
    <xdr:sp macro="" textlink="">
      <xdr:nvSpPr>
        <xdr:cNvPr id="803" name="フローチャート: 判断 802"/>
        <xdr:cNvSpPr/>
      </xdr:nvSpPr>
      <xdr:spPr>
        <a:xfrm>
          <a:off x="14649450" y="1757861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12337</xdr:rowOff>
    </xdr:from>
    <xdr:to>
      <xdr:col>81</xdr:col>
      <xdr:colOff>101600</xdr:colOff>
      <xdr:row>106</xdr:row>
      <xdr:rowOff>113937</xdr:rowOff>
    </xdr:to>
    <xdr:sp macro="" textlink="">
      <xdr:nvSpPr>
        <xdr:cNvPr id="804" name="フローチャート: 判断 803"/>
        <xdr:cNvSpPr/>
      </xdr:nvSpPr>
      <xdr:spPr>
        <a:xfrm>
          <a:off x="1388745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67855</xdr:rowOff>
    </xdr:from>
    <xdr:to>
      <xdr:col>76</xdr:col>
      <xdr:colOff>165100</xdr:colOff>
      <xdr:row>106</xdr:row>
      <xdr:rowOff>169455</xdr:rowOff>
    </xdr:to>
    <xdr:sp macro="" textlink="">
      <xdr:nvSpPr>
        <xdr:cNvPr id="805" name="フローチャート: 判断 804"/>
        <xdr:cNvSpPr/>
      </xdr:nvSpPr>
      <xdr:spPr>
        <a:xfrm>
          <a:off x="130937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806" name="フローチャート: 判断 805"/>
        <xdr:cNvSpPr/>
      </xdr:nvSpPr>
      <xdr:spPr>
        <a:xfrm>
          <a:off x="12299950" y="174120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7" name="テキスト ボックス 806"/>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8" name="テキスト ボックス 807"/>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9" name="テキスト ボックス 808"/>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0" name="テキスト ボックス 809"/>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1" name="テキスト ボックス 810"/>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xdr:rowOff>
    </xdr:from>
    <xdr:to>
      <xdr:col>85</xdr:col>
      <xdr:colOff>177800</xdr:colOff>
      <xdr:row>104</xdr:row>
      <xdr:rowOff>113937</xdr:rowOff>
    </xdr:to>
    <xdr:sp macro="" textlink="">
      <xdr:nvSpPr>
        <xdr:cNvPr id="812" name="楕円 811"/>
        <xdr:cNvSpPr/>
      </xdr:nvSpPr>
      <xdr:spPr>
        <a:xfrm>
          <a:off x="14649450" y="1727163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35214</xdr:rowOff>
    </xdr:from>
    <xdr:ext cx="405111" cy="259045"/>
    <xdr:sp macro="" textlink="">
      <xdr:nvSpPr>
        <xdr:cNvPr id="813" name="【庁舎】&#10;有形固定資産減価償却率該当値テキスト"/>
        <xdr:cNvSpPr txBox="1"/>
      </xdr:nvSpPr>
      <xdr:spPr>
        <a:xfrm>
          <a:off x="14738350" y="1712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154395</xdr:rowOff>
    </xdr:from>
    <xdr:to>
      <xdr:col>81</xdr:col>
      <xdr:colOff>101600</xdr:colOff>
      <xdr:row>104</xdr:row>
      <xdr:rowOff>84545</xdr:rowOff>
    </xdr:to>
    <xdr:sp macro="" textlink="">
      <xdr:nvSpPr>
        <xdr:cNvPr id="814" name="楕円 813"/>
        <xdr:cNvSpPr/>
      </xdr:nvSpPr>
      <xdr:spPr>
        <a:xfrm>
          <a:off x="1388745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33745</xdr:rowOff>
    </xdr:from>
    <xdr:to>
      <xdr:col>85</xdr:col>
      <xdr:colOff>127000</xdr:colOff>
      <xdr:row>104</xdr:row>
      <xdr:rowOff>63137</xdr:rowOff>
    </xdr:to>
    <xdr:cxnSp macro="">
      <xdr:nvCxnSpPr>
        <xdr:cNvPr id="815" name="直線コネクタ 814"/>
        <xdr:cNvCxnSpPr/>
      </xdr:nvCxnSpPr>
      <xdr:spPr>
        <a:xfrm>
          <a:off x="13938250" y="17293045"/>
          <a:ext cx="762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816" name="楕円 815"/>
        <xdr:cNvSpPr/>
      </xdr:nvSpPr>
      <xdr:spPr>
        <a:xfrm>
          <a:off x="13093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33745</xdr:rowOff>
    </xdr:from>
    <xdr:to>
      <xdr:col>81</xdr:col>
      <xdr:colOff>50800</xdr:colOff>
      <xdr:row>105</xdr:row>
      <xdr:rowOff>133350</xdr:rowOff>
    </xdr:to>
    <xdr:cxnSp macro="">
      <xdr:nvCxnSpPr>
        <xdr:cNvPr id="817" name="直線コネクタ 816"/>
        <xdr:cNvCxnSpPr/>
      </xdr:nvCxnSpPr>
      <xdr:spPr>
        <a:xfrm flipV="1">
          <a:off x="13144500" y="17293045"/>
          <a:ext cx="79375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151130</xdr:rowOff>
    </xdr:from>
    <xdr:to>
      <xdr:col>72</xdr:col>
      <xdr:colOff>38100</xdr:colOff>
      <xdr:row>100</xdr:row>
      <xdr:rowOff>81280</xdr:rowOff>
    </xdr:to>
    <xdr:sp macro="" textlink="">
      <xdr:nvSpPr>
        <xdr:cNvPr id="818" name="楕円 817"/>
        <xdr:cNvSpPr/>
      </xdr:nvSpPr>
      <xdr:spPr>
        <a:xfrm>
          <a:off x="12299950" y="16553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30480</xdr:rowOff>
    </xdr:from>
    <xdr:to>
      <xdr:col>76</xdr:col>
      <xdr:colOff>114300</xdr:colOff>
      <xdr:row>105</xdr:row>
      <xdr:rowOff>133350</xdr:rowOff>
    </xdr:to>
    <xdr:cxnSp macro="">
      <xdr:nvCxnSpPr>
        <xdr:cNvPr id="819" name="直線コネクタ 818"/>
        <xdr:cNvCxnSpPr/>
      </xdr:nvCxnSpPr>
      <xdr:spPr>
        <a:xfrm>
          <a:off x="12344400" y="16603980"/>
          <a:ext cx="800100" cy="96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105064</xdr:rowOff>
    </xdr:from>
    <xdr:ext cx="405111" cy="259045"/>
    <xdr:sp macro="" textlink="">
      <xdr:nvSpPr>
        <xdr:cNvPr id="820" name="n_1aveValue【庁舎】&#10;有形固定資産減価償却率"/>
        <xdr:cNvSpPr txBox="1"/>
      </xdr:nvSpPr>
      <xdr:spPr>
        <a:xfrm>
          <a:off x="13742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160582</xdr:rowOff>
    </xdr:from>
    <xdr:ext cx="405111" cy="259045"/>
    <xdr:sp macro="" textlink="">
      <xdr:nvSpPr>
        <xdr:cNvPr id="821" name="n_2aveValue【庁舎】&#10;有形固定資産減価償却率"/>
        <xdr:cNvSpPr txBox="1"/>
      </xdr:nvSpPr>
      <xdr:spPr>
        <a:xfrm>
          <a:off x="1296099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822" name="n_3aveValue【庁舎】&#10;有形固定資産減価償却率"/>
        <xdr:cNvSpPr txBox="1"/>
      </xdr:nvSpPr>
      <xdr:spPr>
        <a:xfrm>
          <a:off x="12167244" y="1750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101072</xdr:rowOff>
    </xdr:from>
    <xdr:ext cx="405111" cy="259045"/>
    <xdr:sp macro="" textlink="">
      <xdr:nvSpPr>
        <xdr:cNvPr id="823" name="n_1mainValue【庁舎】&#10;有形固定資産減価償却率"/>
        <xdr:cNvSpPr txBox="1"/>
      </xdr:nvSpPr>
      <xdr:spPr>
        <a:xfrm>
          <a:off x="13742044" y="170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29227</xdr:rowOff>
    </xdr:from>
    <xdr:ext cx="405111" cy="259045"/>
    <xdr:sp macro="" textlink="">
      <xdr:nvSpPr>
        <xdr:cNvPr id="824" name="n_2mainValue【庁舎】&#10;有形固定資産減価償却率"/>
        <xdr:cNvSpPr txBox="1"/>
      </xdr:nvSpPr>
      <xdr:spPr>
        <a:xfrm>
          <a:off x="1296099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97807</xdr:rowOff>
    </xdr:from>
    <xdr:ext cx="405111" cy="259045"/>
    <xdr:sp macro="" textlink="">
      <xdr:nvSpPr>
        <xdr:cNvPr id="825" name="n_3mainValue【庁舎】&#10;有形固定資産減価償却率"/>
        <xdr:cNvSpPr txBox="1"/>
      </xdr:nvSpPr>
      <xdr:spPr>
        <a:xfrm>
          <a:off x="12167244" y="1632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6" name="正方形/長方形 825"/>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7" name="正方形/長方形 826"/>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8" name="正方形/長方形 827"/>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9" name="正方形/長方形 828"/>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0" name="正方形/長方形 829"/>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1" name="正方形/長方形 830"/>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2" name="正方形/長方形 831"/>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3" name="正方形/長方形 83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4" name="テキスト ボックス 83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5" name="直線コネクタ 83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6" name="テキスト ボックス 835"/>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7" name="直線コネクタ 836"/>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8" name="テキスト ボックス 837"/>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9" name="直線コネクタ 838"/>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0" name="テキスト ボックス 839"/>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41" name="直線コネクタ 840"/>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42" name="テキスト ボックス 841"/>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3" name="直線コネクタ 842"/>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4" name="テキスト ボックス 843"/>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5"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133350</xdr:rowOff>
    </xdr:from>
    <xdr:to>
      <xdr:col>116</xdr:col>
      <xdr:colOff>62864</xdr:colOff>
      <xdr:row>108</xdr:row>
      <xdr:rowOff>76200</xdr:rowOff>
    </xdr:to>
    <xdr:cxnSp macro="">
      <xdr:nvCxnSpPr>
        <xdr:cNvPr id="846" name="直線コネクタ 845"/>
        <xdr:cNvCxnSpPr/>
      </xdr:nvCxnSpPr>
      <xdr:spPr>
        <a:xfrm flipV="1">
          <a:off x="19951064" y="17221200"/>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47" name="【庁舎】&#10;一人当たり面積最小値テキスト"/>
        <xdr:cNvSpPr txBox="1"/>
      </xdr:nvSpPr>
      <xdr:spPr>
        <a:xfrm>
          <a:off x="199898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48" name="直線コネクタ 847"/>
        <xdr:cNvCxnSpPr/>
      </xdr:nvCxnSpPr>
      <xdr:spPr>
        <a:xfrm>
          <a:off x="198818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80027</xdr:rowOff>
    </xdr:from>
    <xdr:ext cx="469744" cy="259045"/>
    <xdr:sp macro="" textlink="">
      <xdr:nvSpPr>
        <xdr:cNvPr id="849" name="【庁舎】&#10;一人当たり面積最大値テキスト"/>
        <xdr:cNvSpPr txBox="1"/>
      </xdr:nvSpPr>
      <xdr:spPr>
        <a:xfrm>
          <a:off x="199898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133350</xdr:rowOff>
    </xdr:from>
    <xdr:to>
      <xdr:col>116</xdr:col>
      <xdr:colOff>152400</xdr:colOff>
      <xdr:row>103</xdr:row>
      <xdr:rowOff>133350</xdr:rowOff>
    </xdr:to>
    <xdr:cxnSp macro="">
      <xdr:nvCxnSpPr>
        <xdr:cNvPr id="850" name="直線コネクタ 849"/>
        <xdr:cNvCxnSpPr/>
      </xdr:nvCxnSpPr>
      <xdr:spPr>
        <a:xfrm>
          <a:off x="19881850" y="17221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851" name="【庁舎】&#10;一人当たり面積平均値テキスト"/>
        <xdr:cNvSpPr txBox="1"/>
      </xdr:nvSpPr>
      <xdr:spPr>
        <a:xfrm>
          <a:off x="199898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52" name="フローチャート: 判断 851"/>
        <xdr:cNvSpPr/>
      </xdr:nvSpPr>
      <xdr:spPr>
        <a:xfrm>
          <a:off x="199009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99695</xdr:rowOff>
    </xdr:from>
    <xdr:to>
      <xdr:col>112</xdr:col>
      <xdr:colOff>38100</xdr:colOff>
      <xdr:row>107</xdr:row>
      <xdr:rowOff>29845</xdr:rowOff>
    </xdr:to>
    <xdr:sp macro="" textlink="">
      <xdr:nvSpPr>
        <xdr:cNvPr id="853" name="フローチャート: 判断 852"/>
        <xdr:cNvSpPr/>
      </xdr:nvSpPr>
      <xdr:spPr>
        <a:xfrm>
          <a:off x="19157950" y="17701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133986</xdr:rowOff>
    </xdr:from>
    <xdr:to>
      <xdr:col>107</xdr:col>
      <xdr:colOff>101600</xdr:colOff>
      <xdr:row>107</xdr:row>
      <xdr:rowOff>64136</xdr:rowOff>
    </xdr:to>
    <xdr:sp macro="" textlink="">
      <xdr:nvSpPr>
        <xdr:cNvPr id="854" name="フローチャート: 判断 853"/>
        <xdr:cNvSpPr/>
      </xdr:nvSpPr>
      <xdr:spPr>
        <a:xfrm>
          <a:off x="1834515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855" name="フローチャート: 判断 854"/>
        <xdr:cNvSpPr/>
      </xdr:nvSpPr>
      <xdr:spPr>
        <a:xfrm>
          <a:off x="175514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6" name="テキスト ボックス 85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7" name="テキスト ボックス 85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8" name="テキスト ボックス 85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9" name="テキスト ボックス 85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0" name="テキスト ボックス 85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861" name="楕円 860"/>
        <xdr:cNvSpPr/>
      </xdr:nvSpPr>
      <xdr:spPr>
        <a:xfrm>
          <a:off x="199009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35577</xdr:rowOff>
    </xdr:from>
    <xdr:ext cx="469744" cy="259045"/>
    <xdr:sp macro="" textlink="">
      <xdr:nvSpPr>
        <xdr:cNvPr id="862" name="【庁舎】&#10;一人当たり面積該当値テキスト"/>
        <xdr:cNvSpPr txBox="1"/>
      </xdr:nvSpPr>
      <xdr:spPr>
        <a:xfrm>
          <a:off x="199898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31114</xdr:rowOff>
    </xdr:from>
    <xdr:to>
      <xdr:col>112</xdr:col>
      <xdr:colOff>38100</xdr:colOff>
      <xdr:row>103</xdr:row>
      <xdr:rowOff>132714</xdr:rowOff>
    </xdr:to>
    <xdr:sp macro="" textlink="">
      <xdr:nvSpPr>
        <xdr:cNvPr id="863" name="楕円 862"/>
        <xdr:cNvSpPr/>
      </xdr:nvSpPr>
      <xdr:spPr>
        <a:xfrm>
          <a:off x="19157950" y="171189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81914</xdr:rowOff>
    </xdr:from>
    <xdr:to>
      <xdr:col>116</xdr:col>
      <xdr:colOff>63500</xdr:colOff>
      <xdr:row>103</xdr:row>
      <xdr:rowOff>133350</xdr:rowOff>
    </xdr:to>
    <xdr:cxnSp macro="">
      <xdr:nvCxnSpPr>
        <xdr:cNvPr id="864" name="直線コネクタ 863"/>
        <xdr:cNvCxnSpPr/>
      </xdr:nvCxnSpPr>
      <xdr:spPr>
        <a:xfrm>
          <a:off x="19202400" y="17169764"/>
          <a:ext cx="7493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139700</xdr:rowOff>
    </xdr:from>
    <xdr:to>
      <xdr:col>107</xdr:col>
      <xdr:colOff>101600</xdr:colOff>
      <xdr:row>106</xdr:row>
      <xdr:rowOff>69850</xdr:rowOff>
    </xdr:to>
    <xdr:sp macro="" textlink="">
      <xdr:nvSpPr>
        <xdr:cNvPr id="865" name="楕円 864"/>
        <xdr:cNvSpPr/>
      </xdr:nvSpPr>
      <xdr:spPr>
        <a:xfrm>
          <a:off x="1834515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81914</xdr:rowOff>
    </xdr:from>
    <xdr:to>
      <xdr:col>111</xdr:col>
      <xdr:colOff>177800</xdr:colOff>
      <xdr:row>106</xdr:row>
      <xdr:rowOff>19050</xdr:rowOff>
    </xdr:to>
    <xdr:cxnSp macro="">
      <xdr:nvCxnSpPr>
        <xdr:cNvPr id="866" name="直線コネクタ 865"/>
        <xdr:cNvCxnSpPr/>
      </xdr:nvCxnSpPr>
      <xdr:spPr>
        <a:xfrm flipV="1">
          <a:off x="18395950" y="17169764"/>
          <a:ext cx="806450" cy="4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31114</xdr:rowOff>
    </xdr:from>
    <xdr:to>
      <xdr:col>102</xdr:col>
      <xdr:colOff>165100</xdr:colOff>
      <xdr:row>101</xdr:row>
      <xdr:rowOff>132714</xdr:rowOff>
    </xdr:to>
    <xdr:sp macro="" textlink="">
      <xdr:nvSpPr>
        <xdr:cNvPr id="867" name="楕円 866"/>
        <xdr:cNvSpPr/>
      </xdr:nvSpPr>
      <xdr:spPr>
        <a:xfrm>
          <a:off x="17551400" y="1677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81914</xdr:rowOff>
    </xdr:from>
    <xdr:to>
      <xdr:col>107</xdr:col>
      <xdr:colOff>50800</xdr:colOff>
      <xdr:row>106</xdr:row>
      <xdr:rowOff>19050</xdr:rowOff>
    </xdr:to>
    <xdr:cxnSp macro="">
      <xdr:nvCxnSpPr>
        <xdr:cNvPr id="868" name="直線コネクタ 867"/>
        <xdr:cNvCxnSpPr/>
      </xdr:nvCxnSpPr>
      <xdr:spPr>
        <a:xfrm>
          <a:off x="17602200" y="16826864"/>
          <a:ext cx="793750" cy="7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20972</xdr:rowOff>
    </xdr:from>
    <xdr:ext cx="469744" cy="259045"/>
    <xdr:sp macro="" textlink="">
      <xdr:nvSpPr>
        <xdr:cNvPr id="869" name="n_1aveValue【庁舎】&#10;一人当たり面積"/>
        <xdr:cNvSpPr txBox="1"/>
      </xdr:nvSpPr>
      <xdr:spPr>
        <a:xfrm>
          <a:off x="18980227" y="1779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55263</xdr:rowOff>
    </xdr:from>
    <xdr:ext cx="469744" cy="259045"/>
    <xdr:sp macro="" textlink="">
      <xdr:nvSpPr>
        <xdr:cNvPr id="870" name="n_2aveValue【庁舎】&#10;一人当たり面積"/>
        <xdr:cNvSpPr txBox="1"/>
      </xdr:nvSpPr>
      <xdr:spPr>
        <a:xfrm>
          <a:off x="18180127" y="1782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20972</xdr:rowOff>
    </xdr:from>
    <xdr:ext cx="469744" cy="259045"/>
    <xdr:sp macro="" textlink="">
      <xdr:nvSpPr>
        <xdr:cNvPr id="871" name="n_3aveValue【庁舎】&#10;一人当たり面積"/>
        <xdr:cNvSpPr txBox="1"/>
      </xdr:nvSpPr>
      <xdr:spPr>
        <a:xfrm>
          <a:off x="17386377" y="1779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149241</xdr:rowOff>
    </xdr:from>
    <xdr:ext cx="469744" cy="259045"/>
    <xdr:sp macro="" textlink="">
      <xdr:nvSpPr>
        <xdr:cNvPr id="872" name="n_1mainValue【庁舎】&#10;一人当たり面積"/>
        <xdr:cNvSpPr txBox="1"/>
      </xdr:nvSpPr>
      <xdr:spPr>
        <a:xfrm>
          <a:off x="18980227" y="1689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86377</xdr:rowOff>
    </xdr:from>
    <xdr:ext cx="469744" cy="259045"/>
    <xdr:sp macro="" textlink="">
      <xdr:nvSpPr>
        <xdr:cNvPr id="873" name="n_2mainValue【庁舎】&#10;一人当たり面積"/>
        <xdr:cNvSpPr txBox="1"/>
      </xdr:nvSpPr>
      <xdr:spPr>
        <a:xfrm>
          <a:off x="181801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149241</xdr:rowOff>
    </xdr:from>
    <xdr:ext cx="469744" cy="259045"/>
    <xdr:sp macro="" textlink="">
      <xdr:nvSpPr>
        <xdr:cNvPr id="874" name="n_3mainValue【庁舎】&#10;一人当たり面積"/>
        <xdr:cNvSpPr txBox="1"/>
      </xdr:nvSpPr>
      <xdr:spPr>
        <a:xfrm>
          <a:off x="17386377" y="1655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5" name="正方形/長方形 874"/>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6" name="正方形/長方形 875"/>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7" name="テキスト ボックス 876"/>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類似団体と比較して、特に有形固定資産減価償却率が高くなっている施設は、保健センター・保健所、庁舎であり、特に低くなっている施設は、一般廃棄物処理施設である。</a:t>
          </a:r>
        </a:p>
        <a:p>
          <a:r>
            <a:rPr kumimoji="1" lang="ja-JP" altLang="en-US" sz="1300">
              <a:latin typeface="ＭＳ Ｐゴシック" panose="020B0600070205080204" pitchFamily="50" charset="-128"/>
              <a:ea typeface="ＭＳ Ｐゴシック" panose="020B0600070205080204" pitchFamily="50" charset="-128"/>
            </a:rPr>
            <a:t>　保健センター・保健所については南部保健福祉センター等、庁舎については中央卸売市場の老朽化により有形固定資産減価償却率が高くなっている。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体育館・プールについては、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年度時点では、類似団体と比較して有形固定資産減価償却率が高くなっているが、天井等改修・空調設備設置工事の実施により、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702,395
692,557
1,411.83
312,971,223
304,712,112
5,353,810
188,209,181
428,903,111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分母となる基準財政需要額のうち、生活保護費をはじめとする社会保障経費が少ないことなどにより、類似団体平均を上回っている。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年度は、分子となる</a:t>
          </a:r>
          <a:r>
            <a:rPr lang="ja-JP" altLang="en-US" sz="1100" b="0" i="0" baseline="0">
              <a:solidFill>
                <a:sysClr val="windowText" lastClr="000000"/>
              </a:solidFill>
              <a:effectLst/>
              <a:latin typeface="+mn-lt"/>
              <a:ea typeface="+mn-ea"/>
              <a:cs typeface="+mn-cs"/>
            </a:rPr>
            <a:t>市町村</a:t>
          </a:r>
          <a:r>
            <a:rPr lang="ja-JP" altLang="ja-JP" sz="1100" b="0" i="0" baseline="0">
              <a:solidFill>
                <a:sysClr val="windowText" lastClr="000000"/>
              </a:solidFill>
              <a:effectLst/>
              <a:latin typeface="+mn-lt"/>
              <a:ea typeface="+mn-ea"/>
              <a:cs typeface="+mn-cs"/>
            </a:rPr>
            <a:t>民税所得割</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県費負担教職員関係事務の権限移譲</a:t>
          </a:r>
          <a:r>
            <a:rPr lang="ja-JP" altLang="en-US" sz="1100" b="0" i="0" baseline="0">
              <a:solidFill>
                <a:sysClr val="windowText" lastClr="000000"/>
              </a:solidFill>
              <a:effectLst/>
              <a:latin typeface="+mn-lt"/>
              <a:ea typeface="+mn-ea"/>
              <a:cs typeface="+mn-cs"/>
            </a:rPr>
            <a:t>の影響</a:t>
          </a:r>
          <a:r>
            <a:rPr lang="ja-JP" altLang="ja-JP" sz="1100" b="0" i="0" baseline="0">
              <a:solidFill>
                <a:sysClr val="windowText" lastClr="000000"/>
              </a:solidFill>
              <a:effectLst/>
              <a:latin typeface="+mn-lt"/>
              <a:ea typeface="+mn-ea"/>
              <a:cs typeface="+mn-cs"/>
            </a:rPr>
            <a:t>により増加</a:t>
          </a:r>
          <a:r>
            <a:rPr lang="ja-JP" altLang="en-US" sz="1100" b="0" i="0" baseline="0">
              <a:solidFill>
                <a:sysClr val="windowText" lastClr="000000"/>
              </a:solidFill>
              <a:effectLst/>
              <a:latin typeface="+mn-lt"/>
              <a:ea typeface="+mn-ea"/>
              <a:cs typeface="+mn-cs"/>
            </a:rPr>
            <a:t>したことや地方消費税交付金が増加したこと</a:t>
          </a:r>
          <a:r>
            <a:rPr lang="ja-JP" altLang="ja-JP" sz="1100" b="0" i="0" baseline="0">
              <a:solidFill>
                <a:sysClr val="windowText" lastClr="000000"/>
              </a:solidFill>
              <a:effectLst/>
              <a:latin typeface="+mn-lt"/>
              <a:ea typeface="+mn-ea"/>
              <a:cs typeface="+mn-cs"/>
            </a:rPr>
            <a:t>に対して、分母となる基準財政需要額の増加が上回ったことで、</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年度を</a:t>
          </a:r>
          <a:r>
            <a:rPr lang="en-US" altLang="ja-JP" sz="1100" b="0" i="0" baseline="0">
              <a:solidFill>
                <a:sysClr val="windowText" lastClr="000000"/>
              </a:solidFill>
              <a:effectLst/>
              <a:latin typeface="+mn-lt"/>
              <a:ea typeface="+mn-ea"/>
              <a:cs typeface="+mn-cs"/>
            </a:rPr>
            <a:t>0.01</a:t>
          </a:r>
          <a:r>
            <a:rPr lang="ja-JP" altLang="ja-JP" sz="1100" b="0" i="0" baseline="0">
              <a:solidFill>
                <a:sysClr val="windowText" lastClr="000000"/>
              </a:solidFill>
              <a:effectLst/>
              <a:latin typeface="+mn-lt"/>
              <a:ea typeface="+mn-ea"/>
              <a:cs typeface="+mn-cs"/>
            </a:rPr>
            <a:t>ポイント下回り、微減となった。（単年度財政力指数：</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0.919</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0.896</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0.894</a:t>
          </a:r>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引き続き課税客体の適正な把握に努め、安定的な財政基盤の維持に努めていく。 </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8890</xdr:rowOff>
    </xdr:from>
    <xdr:to>
      <xdr:col>23</xdr:col>
      <xdr:colOff>133350</xdr:colOff>
      <xdr:row>39</xdr:row>
      <xdr:rowOff>57150</xdr:rowOff>
    </xdr:to>
    <xdr:cxnSp macro="">
      <xdr:nvCxnSpPr>
        <xdr:cNvPr id="67" name="直線コネクタ 66"/>
        <xdr:cNvCxnSpPr/>
      </xdr:nvCxnSpPr>
      <xdr:spPr>
        <a:xfrm>
          <a:off x="4114800" y="66954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132080</xdr:rowOff>
    </xdr:from>
    <xdr:to>
      <xdr:col>19</xdr:col>
      <xdr:colOff>133350</xdr:colOff>
      <xdr:row>39</xdr:row>
      <xdr:rowOff>8890</xdr:rowOff>
    </xdr:to>
    <xdr:cxnSp macro="">
      <xdr:nvCxnSpPr>
        <xdr:cNvPr id="70" name="直線コネクタ 69"/>
        <xdr:cNvCxnSpPr/>
      </xdr:nvCxnSpPr>
      <xdr:spPr>
        <a:xfrm>
          <a:off x="3225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132080</xdr:rowOff>
    </xdr:from>
    <xdr:to>
      <xdr:col>15</xdr:col>
      <xdr:colOff>82550</xdr:colOff>
      <xdr:row>39</xdr:row>
      <xdr:rowOff>8890</xdr:rowOff>
    </xdr:to>
    <xdr:cxnSp macro="">
      <xdr:nvCxnSpPr>
        <xdr:cNvPr id="73" name="直線コネクタ 72"/>
        <xdr:cNvCxnSpPr/>
      </xdr:nvCxnSpPr>
      <xdr:spPr>
        <a:xfrm flipV="1">
          <a:off x="2336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8890</xdr:rowOff>
    </xdr:from>
    <xdr:to>
      <xdr:col>11</xdr:col>
      <xdr:colOff>31750</xdr:colOff>
      <xdr:row>39</xdr:row>
      <xdr:rowOff>57150</xdr:rowOff>
    </xdr:to>
    <xdr:cxnSp macro="">
      <xdr:nvCxnSpPr>
        <xdr:cNvPr id="76" name="直線コネクタ 75"/>
        <xdr:cNvCxnSpPr/>
      </xdr:nvCxnSpPr>
      <xdr:spPr>
        <a:xfrm flipV="1">
          <a:off x="1447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6" name="楕円 85"/>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7"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129540</xdr:rowOff>
    </xdr:from>
    <xdr:to>
      <xdr:col>19</xdr:col>
      <xdr:colOff>184150</xdr:colOff>
      <xdr:row>39</xdr:row>
      <xdr:rowOff>59690</xdr:rowOff>
    </xdr:to>
    <xdr:sp macro="" textlink="">
      <xdr:nvSpPr>
        <xdr:cNvPr id="88" name="楕円 87"/>
        <xdr:cNvSpPr/>
      </xdr:nvSpPr>
      <xdr:spPr>
        <a:xfrm>
          <a:off x="4064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69867</xdr:rowOff>
    </xdr:from>
    <xdr:ext cx="736600" cy="259045"/>
    <xdr:sp macro="" textlink="">
      <xdr:nvSpPr>
        <xdr:cNvPr id="89" name="テキスト ボックス 88"/>
        <xdr:cNvSpPr txBox="1"/>
      </xdr:nvSpPr>
      <xdr:spPr>
        <a:xfrm>
          <a:off x="3733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81280</xdr:rowOff>
    </xdr:from>
    <xdr:to>
      <xdr:col>15</xdr:col>
      <xdr:colOff>133350</xdr:colOff>
      <xdr:row>39</xdr:row>
      <xdr:rowOff>11430</xdr:rowOff>
    </xdr:to>
    <xdr:sp macro="" textlink="">
      <xdr:nvSpPr>
        <xdr:cNvPr id="90" name="楕円 89"/>
        <xdr:cNvSpPr/>
      </xdr:nvSpPr>
      <xdr:spPr>
        <a:xfrm>
          <a:off x="3175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21607</xdr:rowOff>
    </xdr:from>
    <xdr:ext cx="762000" cy="259045"/>
    <xdr:sp macro="" textlink="">
      <xdr:nvSpPr>
        <xdr:cNvPr id="91" name="テキスト ボックス 90"/>
        <xdr:cNvSpPr txBox="1"/>
      </xdr:nvSpPr>
      <xdr:spPr>
        <a:xfrm>
          <a:off x="2844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129540</xdr:rowOff>
    </xdr:from>
    <xdr:to>
      <xdr:col>11</xdr:col>
      <xdr:colOff>82550</xdr:colOff>
      <xdr:row>39</xdr:row>
      <xdr:rowOff>59690</xdr:rowOff>
    </xdr:to>
    <xdr:sp macro="" textlink="">
      <xdr:nvSpPr>
        <xdr:cNvPr id="92" name="楕円 91"/>
        <xdr:cNvSpPr/>
      </xdr:nvSpPr>
      <xdr:spPr>
        <a:xfrm>
          <a:off x="2286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69867</xdr:rowOff>
    </xdr:from>
    <xdr:ext cx="762000" cy="259045"/>
    <xdr:sp macro="" textlink="">
      <xdr:nvSpPr>
        <xdr:cNvPr id="93" name="テキスト ボックス 92"/>
        <xdr:cNvSpPr txBox="1"/>
      </xdr:nvSpPr>
      <xdr:spPr>
        <a:xfrm>
          <a:off x="1955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4" name="楕円 93"/>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5" name="テキスト ボックス 94"/>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生活保護費をはじめとする社会保障経費にかかる扶助費が少ないことなどにより類似団体平均を下回っている。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年度は公債費などに要する一般財源が減少したものの、経常一般財源が市税や地方消費税交付金などが大幅に減少したことに伴い、</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年度と比べ</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年度は、市税や地方交付税などの経常一般財源が増加したものの、物件費や県費負担教職員関係事務の権限移譲に伴う経費の増加などにより、</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年度は市税や地方消費税交付金などの経常一般財源が増加したことにより、</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r>
            <a:rPr lang="ja-JP" altLang="en-US" sz="1000">
              <a:effectLst/>
              <a:latin typeface="ＭＳ ゴシック" panose="020B0609070205080204" pitchFamily="49" charset="-128"/>
              <a:ea typeface="ＭＳ ゴシック" panose="020B0609070205080204" pitchFamily="49" charset="-128"/>
            </a:rPr>
            <a:t>　</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扶助費など社会保障関係経費は今後も増加が見込まれるため、行財政改革やアセットマネジメントの取組などを推進し、事務事業に要する経常的経費の抑制に努めていく。</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52211</xdr:rowOff>
    </xdr:from>
    <xdr:to>
      <xdr:col>23</xdr:col>
      <xdr:colOff>133350</xdr:colOff>
      <xdr:row>61</xdr:row>
      <xdr:rowOff>68439</xdr:rowOff>
    </xdr:to>
    <xdr:cxnSp macro="">
      <xdr:nvCxnSpPr>
        <xdr:cNvPr id="130" name="直線コネクタ 129"/>
        <xdr:cNvCxnSpPr/>
      </xdr:nvCxnSpPr>
      <xdr:spPr>
        <a:xfrm flipV="1">
          <a:off x="4114800" y="10339211"/>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8766</xdr:rowOff>
    </xdr:from>
    <xdr:ext cx="762000" cy="259045"/>
    <xdr:sp macro="" textlink="">
      <xdr:nvSpPr>
        <xdr:cNvPr id="131" name="財政構造の弾力性平均値テキスト"/>
        <xdr:cNvSpPr txBox="1"/>
      </xdr:nvSpPr>
      <xdr:spPr>
        <a:xfrm>
          <a:off x="5041900" y="1081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41628</xdr:rowOff>
    </xdr:from>
    <xdr:to>
      <xdr:col>19</xdr:col>
      <xdr:colOff>133350</xdr:colOff>
      <xdr:row>61</xdr:row>
      <xdr:rowOff>68439</xdr:rowOff>
    </xdr:to>
    <xdr:cxnSp macro="">
      <xdr:nvCxnSpPr>
        <xdr:cNvPr id="133" name="直線コネクタ 132"/>
        <xdr:cNvCxnSpPr/>
      </xdr:nvCxnSpPr>
      <xdr:spPr>
        <a:xfrm>
          <a:off x="3225800" y="105000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5" name="テキスト ボックス 134"/>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49389</xdr:rowOff>
    </xdr:from>
    <xdr:to>
      <xdr:col>15</xdr:col>
      <xdr:colOff>82550</xdr:colOff>
      <xdr:row>61</xdr:row>
      <xdr:rowOff>41628</xdr:rowOff>
    </xdr:to>
    <xdr:cxnSp macro="">
      <xdr:nvCxnSpPr>
        <xdr:cNvPr id="136" name="直線コネクタ 135"/>
        <xdr:cNvCxnSpPr/>
      </xdr:nvCxnSpPr>
      <xdr:spPr>
        <a:xfrm>
          <a:off x="2336800" y="10164939"/>
          <a:ext cx="889000" cy="3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72266</xdr:rowOff>
    </xdr:from>
    <xdr:ext cx="762000" cy="259045"/>
    <xdr:sp macro="" textlink="">
      <xdr:nvSpPr>
        <xdr:cNvPr id="138" name="テキスト ボックス 137"/>
        <xdr:cNvSpPr txBox="1"/>
      </xdr:nvSpPr>
      <xdr:spPr>
        <a:xfrm>
          <a:off x="2844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49389</xdr:rowOff>
    </xdr:from>
    <xdr:to>
      <xdr:col>11</xdr:col>
      <xdr:colOff>31750</xdr:colOff>
      <xdr:row>59</xdr:row>
      <xdr:rowOff>129822</xdr:rowOff>
    </xdr:to>
    <xdr:cxnSp macro="">
      <xdr:nvCxnSpPr>
        <xdr:cNvPr id="139" name="直線コネクタ 138"/>
        <xdr:cNvCxnSpPr/>
      </xdr:nvCxnSpPr>
      <xdr:spPr>
        <a:xfrm flipV="1">
          <a:off x="1447800" y="101649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1" name="テキスト ボックス 140"/>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3" name="テキスト ボックス 142"/>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1411</xdr:rowOff>
    </xdr:from>
    <xdr:to>
      <xdr:col>23</xdr:col>
      <xdr:colOff>184150</xdr:colOff>
      <xdr:row>60</xdr:row>
      <xdr:rowOff>103011</xdr:rowOff>
    </xdr:to>
    <xdr:sp macro="" textlink="">
      <xdr:nvSpPr>
        <xdr:cNvPr id="149" name="楕円 148"/>
        <xdr:cNvSpPr/>
      </xdr:nvSpPr>
      <xdr:spPr>
        <a:xfrm>
          <a:off x="4902200" y="1028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17938</xdr:rowOff>
    </xdr:from>
    <xdr:ext cx="762000" cy="259045"/>
    <xdr:sp macro="" textlink="">
      <xdr:nvSpPr>
        <xdr:cNvPr id="150" name="財政構造の弾力性該当値テキスト"/>
        <xdr:cNvSpPr txBox="1"/>
      </xdr:nvSpPr>
      <xdr:spPr>
        <a:xfrm>
          <a:off x="5041900" y="1013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17639</xdr:rowOff>
    </xdr:from>
    <xdr:to>
      <xdr:col>19</xdr:col>
      <xdr:colOff>184150</xdr:colOff>
      <xdr:row>61</xdr:row>
      <xdr:rowOff>119239</xdr:rowOff>
    </xdr:to>
    <xdr:sp macro="" textlink="">
      <xdr:nvSpPr>
        <xdr:cNvPr id="151" name="楕円 150"/>
        <xdr:cNvSpPr/>
      </xdr:nvSpPr>
      <xdr:spPr>
        <a:xfrm>
          <a:off x="4064000" y="104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129416</xdr:rowOff>
    </xdr:from>
    <xdr:ext cx="736600" cy="259045"/>
    <xdr:sp macro="" textlink="">
      <xdr:nvSpPr>
        <xdr:cNvPr id="152" name="テキスト ボックス 151"/>
        <xdr:cNvSpPr txBox="1"/>
      </xdr:nvSpPr>
      <xdr:spPr>
        <a:xfrm>
          <a:off x="3733800" y="1024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162278</xdr:rowOff>
    </xdr:from>
    <xdr:to>
      <xdr:col>15</xdr:col>
      <xdr:colOff>133350</xdr:colOff>
      <xdr:row>61</xdr:row>
      <xdr:rowOff>92428</xdr:rowOff>
    </xdr:to>
    <xdr:sp macro="" textlink="">
      <xdr:nvSpPr>
        <xdr:cNvPr id="153" name="楕円 152"/>
        <xdr:cNvSpPr/>
      </xdr:nvSpPr>
      <xdr:spPr>
        <a:xfrm>
          <a:off x="3175000" y="104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102605</xdr:rowOff>
    </xdr:from>
    <xdr:ext cx="762000" cy="259045"/>
    <xdr:sp macro="" textlink="">
      <xdr:nvSpPr>
        <xdr:cNvPr id="154" name="テキスト ボックス 153"/>
        <xdr:cNvSpPr txBox="1"/>
      </xdr:nvSpPr>
      <xdr:spPr>
        <a:xfrm>
          <a:off x="2844800" y="1021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170039</xdr:rowOff>
    </xdr:from>
    <xdr:to>
      <xdr:col>11</xdr:col>
      <xdr:colOff>82550</xdr:colOff>
      <xdr:row>59</xdr:row>
      <xdr:rowOff>100189</xdr:rowOff>
    </xdr:to>
    <xdr:sp macro="" textlink="">
      <xdr:nvSpPr>
        <xdr:cNvPr id="155" name="楕円 154"/>
        <xdr:cNvSpPr/>
      </xdr:nvSpPr>
      <xdr:spPr>
        <a:xfrm>
          <a:off x="2286000" y="101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110366</xdr:rowOff>
    </xdr:from>
    <xdr:ext cx="762000" cy="259045"/>
    <xdr:sp macro="" textlink="">
      <xdr:nvSpPr>
        <xdr:cNvPr id="156" name="テキスト ボックス 155"/>
        <xdr:cNvSpPr txBox="1"/>
      </xdr:nvSpPr>
      <xdr:spPr>
        <a:xfrm>
          <a:off x="1955800" y="988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79022</xdr:rowOff>
    </xdr:from>
    <xdr:to>
      <xdr:col>7</xdr:col>
      <xdr:colOff>31750</xdr:colOff>
      <xdr:row>60</xdr:row>
      <xdr:rowOff>9172</xdr:rowOff>
    </xdr:to>
    <xdr:sp macro="" textlink="">
      <xdr:nvSpPr>
        <xdr:cNvPr id="157" name="楕円 156"/>
        <xdr:cNvSpPr/>
      </xdr:nvSpPr>
      <xdr:spPr>
        <a:xfrm>
          <a:off x="1397000" y="101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19349</xdr:rowOff>
    </xdr:from>
    <xdr:ext cx="762000" cy="259045"/>
    <xdr:sp macro="" textlink="">
      <xdr:nvSpPr>
        <xdr:cNvPr id="158" name="テキスト ボックス 157"/>
        <xdr:cNvSpPr txBox="1"/>
      </xdr:nvSpPr>
      <xdr:spPr>
        <a:xfrm>
          <a:off x="1066800" y="996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年度は類似団体平均の近似値</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だった</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が、　</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年度は緊急情報防災ラジオ普及や防災必需品備蓄など防災対策に係る物件費などの増により、</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年度は、消防救急広域化に係る人件費の増などにより、</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年度においても、消防救急広域化に伴い整備した消防総合システム保守などに係る物件費の増などにより</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それぞれ類似団体平均を上回った。</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年度においても、</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小中学校校務支援システム整備</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などに係る物件費の増などにより、類似団体平均を上回っている。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引き続き、行財政改革推進大綱実施計画による事務事業の見直し・統廃合、民間活力の活用、適正な定員管理等により経費の削減に努めていく。 </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86478</xdr:rowOff>
    </xdr:from>
    <xdr:to>
      <xdr:col>23</xdr:col>
      <xdr:colOff>133350</xdr:colOff>
      <xdr:row>86</xdr:row>
      <xdr:rowOff>112981</xdr:rowOff>
    </xdr:to>
    <xdr:cxnSp macro="">
      <xdr:nvCxnSpPr>
        <xdr:cNvPr id="193" name="直線コネクタ 192"/>
        <xdr:cNvCxnSpPr/>
      </xdr:nvCxnSpPr>
      <xdr:spPr>
        <a:xfrm>
          <a:off x="4114800" y="14831178"/>
          <a:ext cx="838200" cy="2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41246</xdr:rowOff>
    </xdr:from>
    <xdr:ext cx="762000" cy="259045"/>
    <xdr:sp macro="" textlink="">
      <xdr:nvSpPr>
        <xdr:cNvPr id="194" name="人件費・物件費等の状況平均値テキスト"/>
        <xdr:cNvSpPr txBox="1"/>
      </xdr:nvSpPr>
      <xdr:spPr>
        <a:xfrm>
          <a:off x="5041900" y="14614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48520</xdr:rowOff>
    </xdr:from>
    <xdr:to>
      <xdr:col>19</xdr:col>
      <xdr:colOff>133350</xdr:colOff>
      <xdr:row>86</xdr:row>
      <xdr:rowOff>86478</xdr:rowOff>
    </xdr:to>
    <xdr:cxnSp macro="">
      <xdr:nvCxnSpPr>
        <xdr:cNvPr id="196" name="直線コネクタ 195"/>
        <xdr:cNvCxnSpPr/>
      </xdr:nvCxnSpPr>
      <xdr:spPr>
        <a:xfrm>
          <a:off x="3225800" y="14107420"/>
          <a:ext cx="889000" cy="72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135692</xdr:rowOff>
    </xdr:from>
    <xdr:ext cx="736600" cy="259045"/>
    <xdr:sp macro="" textlink="">
      <xdr:nvSpPr>
        <xdr:cNvPr id="198" name="テキスト ボックス 197"/>
        <xdr:cNvSpPr txBox="1"/>
      </xdr:nvSpPr>
      <xdr:spPr>
        <a:xfrm>
          <a:off x="3733800" y="14537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18638</xdr:rowOff>
    </xdr:from>
    <xdr:to>
      <xdr:col>15</xdr:col>
      <xdr:colOff>82550</xdr:colOff>
      <xdr:row>82</xdr:row>
      <xdr:rowOff>48520</xdr:rowOff>
    </xdr:to>
    <xdr:cxnSp macro="">
      <xdr:nvCxnSpPr>
        <xdr:cNvPr id="199" name="直線コネクタ 198"/>
        <xdr:cNvCxnSpPr/>
      </xdr:nvCxnSpPr>
      <xdr:spPr>
        <a:xfrm>
          <a:off x="2336800" y="14077538"/>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57053</xdr:rowOff>
    </xdr:from>
    <xdr:ext cx="762000" cy="259045"/>
    <xdr:sp macro="" textlink="">
      <xdr:nvSpPr>
        <xdr:cNvPr id="201" name="テキスト ボックス 200"/>
        <xdr:cNvSpPr txBox="1"/>
      </xdr:nvSpPr>
      <xdr:spPr>
        <a:xfrm>
          <a:off x="2844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121399</xdr:rowOff>
    </xdr:from>
    <xdr:to>
      <xdr:col>11</xdr:col>
      <xdr:colOff>31750</xdr:colOff>
      <xdr:row>82</xdr:row>
      <xdr:rowOff>18638</xdr:rowOff>
    </xdr:to>
    <xdr:cxnSp macro="">
      <xdr:nvCxnSpPr>
        <xdr:cNvPr id="202" name="直線コネクタ 201"/>
        <xdr:cNvCxnSpPr/>
      </xdr:nvCxnSpPr>
      <xdr:spPr>
        <a:xfrm>
          <a:off x="1447800" y="14008849"/>
          <a:ext cx="889000" cy="6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26951</xdr:rowOff>
    </xdr:from>
    <xdr:ext cx="762000" cy="259045"/>
    <xdr:sp macro="" textlink="">
      <xdr:nvSpPr>
        <xdr:cNvPr id="204" name="テキスト ボックス 203"/>
        <xdr:cNvSpPr txBox="1"/>
      </xdr:nvSpPr>
      <xdr:spPr>
        <a:xfrm>
          <a:off x="1955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164335</xdr:rowOff>
    </xdr:from>
    <xdr:ext cx="762000" cy="259045"/>
    <xdr:sp macro="" textlink="">
      <xdr:nvSpPr>
        <xdr:cNvPr id="206" name="テキスト ボックス 205"/>
        <xdr:cNvSpPr txBox="1"/>
      </xdr:nvSpPr>
      <xdr:spPr>
        <a:xfrm>
          <a:off x="1066800" y="140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62181</xdr:rowOff>
    </xdr:from>
    <xdr:to>
      <xdr:col>23</xdr:col>
      <xdr:colOff>184150</xdr:colOff>
      <xdr:row>86</xdr:row>
      <xdr:rowOff>163781</xdr:rowOff>
    </xdr:to>
    <xdr:sp macro="" textlink="">
      <xdr:nvSpPr>
        <xdr:cNvPr id="212" name="楕円 211"/>
        <xdr:cNvSpPr/>
      </xdr:nvSpPr>
      <xdr:spPr>
        <a:xfrm>
          <a:off x="4902200" y="1480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34258</xdr:rowOff>
    </xdr:from>
    <xdr:ext cx="762000" cy="259045"/>
    <xdr:sp macro="" textlink="">
      <xdr:nvSpPr>
        <xdr:cNvPr id="213" name="人件費・物件費等の状況該当値テキスト"/>
        <xdr:cNvSpPr txBox="1"/>
      </xdr:nvSpPr>
      <xdr:spPr>
        <a:xfrm>
          <a:off x="5041900" y="147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35678</xdr:rowOff>
    </xdr:from>
    <xdr:to>
      <xdr:col>19</xdr:col>
      <xdr:colOff>184150</xdr:colOff>
      <xdr:row>86</xdr:row>
      <xdr:rowOff>137278</xdr:rowOff>
    </xdr:to>
    <xdr:sp macro="" textlink="">
      <xdr:nvSpPr>
        <xdr:cNvPr id="214" name="楕円 213"/>
        <xdr:cNvSpPr/>
      </xdr:nvSpPr>
      <xdr:spPr>
        <a:xfrm>
          <a:off x="4064000" y="147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122055</xdr:rowOff>
    </xdr:from>
    <xdr:ext cx="736600" cy="259045"/>
    <xdr:sp macro="" textlink="">
      <xdr:nvSpPr>
        <xdr:cNvPr id="215" name="テキスト ボックス 214"/>
        <xdr:cNvSpPr txBox="1"/>
      </xdr:nvSpPr>
      <xdr:spPr>
        <a:xfrm>
          <a:off x="3733800" y="1486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169170</xdr:rowOff>
    </xdr:from>
    <xdr:to>
      <xdr:col>15</xdr:col>
      <xdr:colOff>133350</xdr:colOff>
      <xdr:row>82</xdr:row>
      <xdr:rowOff>99320</xdr:rowOff>
    </xdr:to>
    <xdr:sp macro="" textlink="">
      <xdr:nvSpPr>
        <xdr:cNvPr id="216" name="楕円 215"/>
        <xdr:cNvSpPr/>
      </xdr:nvSpPr>
      <xdr:spPr>
        <a:xfrm>
          <a:off x="3175000" y="140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84097</xdr:rowOff>
    </xdr:from>
    <xdr:ext cx="762000" cy="259045"/>
    <xdr:sp macro="" textlink="">
      <xdr:nvSpPr>
        <xdr:cNvPr id="217" name="テキスト ボックス 216"/>
        <xdr:cNvSpPr txBox="1"/>
      </xdr:nvSpPr>
      <xdr:spPr>
        <a:xfrm>
          <a:off x="2844800" y="1414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139288</xdr:rowOff>
    </xdr:from>
    <xdr:to>
      <xdr:col>11</xdr:col>
      <xdr:colOff>82550</xdr:colOff>
      <xdr:row>82</xdr:row>
      <xdr:rowOff>69438</xdr:rowOff>
    </xdr:to>
    <xdr:sp macro="" textlink="">
      <xdr:nvSpPr>
        <xdr:cNvPr id="218" name="楕円 217"/>
        <xdr:cNvSpPr/>
      </xdr:nvSpPr>
      <xdr:spPr>
        <a:xfrm>
          <a:off x="2286000" y="1402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54215</xdr:rowOff>
    </xdr:from>
    <xdr:ext cx="762000" cy="259045"/>
    <xdr:sp macro="" textlink="">
      <xdr:nvSpPr>
        <xdr:cNvPr id="219" name="テキスト ボックス 218"/>
        <xdr:cNvSpPr txBox="1"/>
      </xdr:nvSpPr>
      <xdr:spPr>
        <a:xfrm>
          <a:off x="1955800" y="1411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70599</xdr:rowOff>
    </xdr:from>
    <xdr:to>
      <xdr:col>7</xdr:col>
      <xdr:colOff>31750</xdr:colOff>
      <xdr:row>82</xdr:row>
      <xdr:rowOff>749</xdr:rowOff>
    </xdr:to>
    <xdr:sp macro="" textlink="">
      <xdr:nvSpPr>
        <xdr:cNvPr id="220" name="楕円 219"/>
        <xdr:cNvSpPr/>
      </xdr:nvSpPr>
      <xdr:spPr>
        <a:xfrm>
          <a:off x="1397000" y="1395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10926</xdr:rowOff>
    </xdr:from>
    <xdr:ext cx="762000" cy="259045"/>
    <xdr:sp macro="" textlink="">
      <xdr:nvSpPr>
        <xdr:cNvPr id="221" name="テキスト ボックス 220"/>
        <xdr:cNvSpPr txBox="1"/>
      </xdr:nvSpPr>
      <xdr:spPr>
        <a:xfrm>
          <a:off x="1066800" y="1372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年度は、</a:t>
          </a:r>
          <a:r>
            <a:rPr kumimoji="1" lang="en-US" altLang="ja-JP" sz="1000">
              <a:solidFill>
                <a:schemeClr val="dk1"/>
              </a:solidFill>
              <a:effectLst/>
              <a:latin typeface="+mn-lt"/>
              <a:ea typeface="+mn-ea"/>
              <a:cs typeface="+mn-cs"/>
            </a:rPr>
            <a:t>103.0</a:t>
          </a:r>
          <a:r>
            <a:rPr kumimoji="1" lang="ja-JP" altLang="ja-JP" sz="1000">
              <a:solidFill>
                <a:schemeClr val="dk1"/>
              </a:solidFill>
              <a:effectLst/>
              <a:latin typeface="+mn-lt"/>
              <a:ea typeface="+mn-ea"/>
              <a:cs typeface="+mn-cs"/>
            </a:rPr>
            <a:t>で</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引き続き政令指定都市中一番高い値となっている。これは、本市が独自給料表を採用していることから給与制度の総合的見直しにおける給料表の引下げの改定方法に相違があったことが主な要因と考えられるが、給与の総合的見直しを実施した結果、平均給料月額では国とほぼ同水準まで引き下がるに至った。</a:t>
          </a:r>
          <a:endParaRPr lang="ja-JP" altLang="ja-JP" sz="1000">
            <a:effectLst/>
          </a:endParaRPr>
        </a:p>
        <a:p>
          <a:r>
            <a:rPr kumimoji="1" lang="ja-JP" altLang="ja-JP" sz="1000">
              <a:solidFill>
                <a:schemeClr val="dk1"/>
              </a:solidFill>
              <a:effectLst/>
              <a:latin typeface="+mn-lt"/>
              <a:ea typeface="+mn-ea"/>
              <a:cs typeface="+mn-cs"/>
            </a:rPr>
            <a:t>　なお、</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政令指定都市における比較ではラスパイレス指数は一番高いが、諸手当を含めた平均給与月額では</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位と平均を下回る水準となっている。</a:t>
          </a:r>
          <a:endParaRPr lang="ja-JP" altLang="ja-JP" sz="1000">
            <a:effectLst/>
          </a:endParaRPr>
        </a:p>
        <a:p>
          <a:r>
            <a:rPr kumimoji="1" lang="ja-JP" altLang="ja-JP" sz="1000">
              <a:solidFill>
                <a:schemeClr val="dk1"/>
              </a:solidFill>
              <a:effectLst/>
              <a:latin typeface="+mn-lt"/>
              <a:ea typeface="+mn-ea"/>
              <a:cs typeface="+mn-cs"/>
            </a:rPr>
            <a:t>　今後も、人事委員会勧告に基づく給与改定を行うことで地域民間給与との均衡を図りつつ、引き続き給与の適正化に努めていく。</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120650</xdr:rowOff>
    </xdr:to>
    <xdr:cxnSp macro="">
      <xdr:nvCxnSpPr>
        <xdr:cNvPr id="255" name="直線コネクタ 254"/>
        <xdr:cNvCxnSpPr/>
      </xdr:nvCxnSpPr>
      <xdr:spPr>
        <a:xfrm flipV="1">
          <a:off x="16179800" y="1512781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69850</xdr:rowOff>
    </xdr:to>
    <xdr:cxnSp macro="">
      <xdr:nvCxnSpPr>
        <xdr:cNvPr id="258" name="直線コネクタ 257"/>
        <xdr:cNvCxnSpPr/>
      </xdr:nvCxnSpPr>
      <xdr:spPr>
        <a:xfrm flipV="1">
          <a:off x="15290800" y="152082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60" name="テキスト ボックス 259"/>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110066</xdr:rowOff>
    </xdr:to>
    <xdr:cxnSp macro="">
      <xdr:nvCxnSpPr>
        <xdr:cNvPr id="261" name="直線コネクタ 260"/>
        <xdr:cNvCxnSpPr/>
      </xdr:nvCxnSpPr>
      <xdr:spPr>
        <a:xfrm flipV="1">
          <a:off x="14401800" y="153289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9525</xdr:rowOff>
    </xdr:from>
    <xdr:to>
      <xdr:col>68</xdr:col>
      <xdr:colOff>152400</xdr:colOff>
      <xdr:row>89</xdr:row>
      <xdr:rowOff>110066</xdr:rowOff>
    </xdr:to>
    <xdr:cxnSp macro="">
      <xdr:nvCxnSpPr>
        <xdr:cNvPr id="264" name="直線コネクタ 263"/>
        <xdr:cNvCxnSpPr/>
      </xdr:nvCxnSpPr>
      <xdr:spPr>
        <a:xfrm>
          <a:off x="13512800" y="1526857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4" name="楕円 273"/>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56743</xdr:rowOff>
    </xdr:from>
    <xdr:ext cx="762000" cy="259045"/>
    <xdr:sp macro="" textlink="">
      <xdr:nvSpPr>
        <xdr:cNvPr id="275" name="給与水準   （国との比較）該当値テキスト"/>
        <xdr:cNvSpPr txBox="1"/>
      </xdr:nvSpPr>
      <xdr:spPr>
        <a:xfrm>
          <a:off x="17106900" y="1497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6" name="楕円 275"/>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7" name="テキスト ボックス 276"/>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78" name="楕円 277"/>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79" name="テキスト ボックス 278"/>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59266</xdr:rowOff>
    </xdr:from>
    <xdr:to>
      <xdr:col>68</xdr:col>
      <xdr:colOff>203200</xdr:colOff>
      <xdr:row>89</xdr:row>
      <xdr:rowOff>160866</xdr:rowOff>
    </xdr:to>
    <xdr:sp macro="" textlink="">
      <xdr:nvSpPr>
        <xdr:cNvPr id="280" name="楕円 279"/>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145643</xdr:rowOff>
    </xdr:from>
    <xdr:ext cx="762000" cy="259045"/>
    <xdr:sp macro="" textlink="">
      <xdr:nvSpPr>
        <xdr:cNvPr id="281" name="テキスト ボックス 280"/>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130175</xdr:rowOff>
    </xdr:from>
    <xdr:to>
      <xdr:col>64</xdr:col>
      <xdr:colOff>152400</xdr:colOff>
      <xdr:row>89</xdr:row>
      <xdr:rowOff>60325</xdr:rowOff>
    </xdr:to>
    <xdr:sp macro="" textlink="">
      <xdr:nvSpPr>
        <xdr:cNvPr id="282" name="楕円 281"/>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45102</xdr:rowOff>
    </xdr:from>
    <xdr:ext cx="762000" cy="259045"/>
    <xdr:sp macro="" textlink="">
      <xdr:nvSpPr>
        <xdr:cNvPr id="283" name="テキスト ボックス 282"/>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これまでに第一次定員管理計画（</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420</a:t>
          </a:r>
          <a:r>
            <a:rPr kumimoji="1" lang="ja-JP" altLang="ja-JP" sz="1100">
              <a:solidFill>
                <a:schemeClr val="dk1"/>
              </a:solidFill>
              <a:effectLst/>
              <a:latin typeface="+mn-lt"/>
              <a:ea typeface="+mn-ea"/>
              <a:cs typeface="+mn-cs"/>
            </a:rPr>
            <a:t>人削減）、第二次定員管理計画（</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人削減）の二次にわたる定員管理計画を実施し、職員の削減を進めてきた。</a:t>
          </a:r>
          <a:endParaRPr lang="ja-JP" altLang="ja-JP" sz="12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年４月１日から</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年４月１日まで）、第１次職員適正配置計画により、４年間で</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人の減員を行った。</a:t>
          </a:r>
          <a:endParaRPr lang="ja-JP" altLang="ja-JP" sz="12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年度は、小中学校の教職員の県から市への権限移譲（</a:t>
          </a:r>
          <a:r>
            <a:rPr kumimoji="1" lang="en-US" altLang="ja-JP" sz="1100">
              <a:solidFill>
                <a:schemeClr val="dk1"/>
              </a:solidFill>
              <a:effectLst/>
              <a:latin typeface="+mn-lt"/>
              <a:ea typeface="+mn-ea"/>
              <a:cs typeface="+mn-cs"/>
            </a:rPr>
            <a:t>2,776</a:t>
          </a:r>
          <a:r>
            <a:rPr kumimoji="1" lang="ja-JP" altLang="ja-JP" sz="1100">
              <a:solidFill>
                <a:schemeClr val="dk1"/>
              </a:solidFill>
              <a:effectLst/>
              <a:latin typeface="+mn-lt"/>
              <a:ea typeface="+mn-ea"/>
              <a:cs typeface="+mn-cs"/>
            </a:rPr>
            <a:t>人）に伴い、人口千人当たりの普通会計職員数が平成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年度実績に比べ</a:t>
          </a:r>
          <a:r>
            <a:rPr kumimoji="1" lang="en-US" altLang="ja-JP" sz="1100">
              <a:solidFill>
                <a:schemeClr val="dk1"/>
              </a:solidFill>
              <a:effectLst/>
              <a:latin typeface="+mn-lt"/>
              <a:ea typeface="+mn-ea"/>
              <a:cs typeface="+mn-cs"/>
            </a:rPr>
            <a:t>3.94</a:t>
          </a:r>
          <a:r>
            <a:rPr kumimoji="1" lang="ja-JP" altLang="ja-JP" sz="1100">
              <a:solidFill>
                <a:schemeClr val="dk1"/>
              </a:solidFill>
              <a:effectLst/>
              <a:latin typeface="+mn-lt"/>
              <a:ea typeface="+mn-ea"/>
              <a:cs typeface="+mn-cs"/>
            </a:rPr>
            <a:t>人増加している。</a:t>
          </a:r>
          <a:endParaRPr lang="ja-JP" altLang="ja-JP" sz="12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年度及び</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年度は、それぞれ前年度と比べほぼ同水準となっている。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1" name="直線コネクタ 310"/>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2"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3" name="直線コネクタ 312"/>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4"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5" name="直線コネクタ 314"/>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89916</xdr:rowOff>
    </xdr:from>
    <xdr:to>
      <xdr:col>81</xdr:col>
      <xdr:colOff>44450</xdr:colOff>
      <xdr:row>65</xdr:row>
      <xdr:rowOff>99568</xdr:rowOff>
    </xdr:to>
    <xdr:cxnSp macro="">
      <xdr:nvCxnSpPr>
        <xdr:cNvPr id="316" name="直線コネクタ 315"/>
        <xdr:cNvCxnSpPr/>
      </xdr:nvCxnSpPr>
      <xdr:spPr>
        <a:xfrm>
          <a:off x="16179800" y="1123416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36339</xdr:rowOff>
    </xdr:from>
    <xdr:ext cx="762000" cy="259045"/>
    <xdr:sp macro="" textlink="">
      <xdr:nvSpPr>
        <xdr:cNvPr id="317" name="定員管理の状況平均値テキスト"/>
        <xdr:cNvSpPr txBox="1"/>
      </xdr:nvSpPr>
      <xdr:spPr>
        <a:xfrm>
          <a:off x="17106900" y="11009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18" name="フローチャート: 判断 317"/>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87503</xdr:rowOff>
    </xdr:from>
    <xdr:to>
      <xdr:col>77</xdr:col>
      <xdr:colOff>44450</xdr:colOff>
      <xdr:row>65</xdr:row>
      <xdr:rowOff>89916</xdr:rowOff>
    </xdr:to>
    <xdr:cxnSp macro="">
      <xdr:nvCxnSpPr>
        <xdr:cNvPr id="319" name="直線コネクタ 318"/>
        <xdr:cNvCxnSpPr/>
      </xdr:nvCxnSpPr>
      <xdr:spPr>
        <a:xfrm>
          <a:off x="15290800" y="1123175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0" name="フローチャート: 判断 319"/>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126763</xdr:rowOff>
    </xdr:from>
    <xdr:ext cx="736600" cy="259045"/>
    <xdr:sp macro="" textlink="">
      <xdr:nvSpPr>
        <xdr:cNvPr id="321" name="テキスト ボックス 320"/>
        <xdr:cNvSpPr txBox="1"/>
      </xdr:nvSpPr>
      <xdr:spPr>
        <a:xfrm>
          <a:off x="15798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165481</xdr:rowOff>
    </xdr:from>
    <xdr:to>
      <xdr:col>72</xdr:col>
      <xdr:colOff>203200</xdr:colOff>
      <xdr:row>65</xdr:row>
      <xdr:rowOff>87503</xdr:rowOff>
    </xdr:to>
    <xdr:cxnSp macro="">
      <xdr:nvCxnSpPr>
        <xdr:cNvPr id="322" name="直線コネクタ 321"/>
        <xdr:cNvCxnSpPr/>
      </xdr:nvCxnSpPr>
      <xdr:spPr>
        <a:xfrm>
          <a:off x="14401800" y="10281031"/>
          <a:ext cx="889000" cy="95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3" name="フローチャート: 判断 322"/>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134002</xdr:rowOff>
    </xdr:from>
    <xdr:ext cx="762000" cy="259045"/>
    <xdr:sp macro="" textlink="">
      <xdr:nvSpPr>
        <xdr:cNvPr id="324" name="テキスト ボックス 323"/>
        <xdr:cNvSpPr txBox="1"/>
      </xdr:nvSpPr>
      <xdr:spPr>
        <a:xfrm>
          <a:off x="14909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42418</xdr:rowOff>
    </xdr:from>
    <xdr:to>
      <xdr:col>68</xdr:col>
      <xdr:colOff>152400</xdr:colOff>
      <xdr:row>59</xdr:row>
      <xdr:rowOff>165481</xdr:rowOff>
    </xdr:to>
    <xdr:cxnSp macro="">
      <xdr:nvCxnSpPr>
        <xdr:cNvPr id="325" name="直線コネクタ 324"/>
        <xdr:cNvCxnSpPr/>
      </xdr:nvCxnSpPr>
      <xdr:spPr>
        <a:xfrm>
          <a:off x="13512800" y="10157968"/>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6" name="フローチャート: 判断 325"/>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146829</xdr:rowOff>
    </xdr:from>
    <xdr:ext cx="762000" cy="259045"/>
    <xdr:sp macro="" textlink="">
      <xdr:nvSpPr>
        <xdr:cNvPr id="327" name="テキスト ボックス 326"/>
        <xdr:cNvSpPr txBox="1"/>
      </xdr:nvSpPr>
      <xdr:spPr>
        <a:xfrm>
          <a:off x="14020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28" name="フローチャート: 判断 327"/>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123842</xdr:rowOff>
    </xdr:from>
    <xdr:ext cx="762000" cy="259045"/>
    <xdr:sp macro="" textlink="">
      <xdr:nvSpPr>
        <xdr:cNvPr id="329" name="テキスト ボックス 328"/>
        <xdr:cNvSpPr txBox="1"/>
      </xdr:nvSpPr>
      <xdr:spPr>
        <a:xfrm>
          <a:off x="13131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48768</xdr:rowOff>
    </xdr:from>
    <xdr:to>
      <xdr:col>81</xdr:col>
      <xdr:colOff>95250</xdr:colOff>
      <xdr:row>65</xdr:row>
      <xdr:rowOff>150368</xdr:rowOff>
    </xdr:to>
    <xdr:sp macro="" textlink="">
      <xdr:nvSpPr>
        <xdr:cNvPr id="335" name="楕円 334"/>
        <xdr:cNvSpPr/>
      </xdr:nvSpPr>
      <xdr:spPr>
        <a:xfrm>
          <a:off x="16967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20845</xdr:rowOff>
    </xdr:from>
    <xdr:ext cx="762000" cy="259045"/>
    <xdr:sp macro="" textlink="">
      <xdr:nvSpPr>
        <xdr:cNvPr id="336" name="定員管理の状況該当値テキスト"/>
        <xdr:cNvSpPr txBox="1"/>
      </xdr:nvSpPr>
      <xdr:spPr>
        <a:xfrm>
          <a:off x="17106900" y="1116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39116</xdr:rowOff>
    </xdr:from>
    <xdr:to>
      <xdr:col>77</xdr:col>
      <xdr:colOff>95250</xdr:colOff>
      <xdr:row>65</xdr:row>
      <xdr:rowOff>140716</xdr:rowOff>
    </xdr:to>
    <xdr:sp macro="" textlink="">
      <xdr:nvSpPr>
        <xdr:cNvPr id="337" name="楕円 336"/>
        <xdr:cNvSpPr/>
      </xdr:nvSpPr>
      <xdr:spPr>
        <a:xfrm>
          <a:off x="16129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125493</xdr:rowOff>
    </xdr:from>
    <xdr:ext cx="736600" cy="259045"/>
    <xdr:sp macro="" textlink="">
      <xdr:nvSpPr>
        <xdr:cNvPr id="338" name="テキスト ボックス 337"/>
        <xdr:cNvSpPr txBox="1"/>
      </xdr:nvSpPr>
      <xdr:spPr>
        <a:xfrm>
          <a:off x="15798800" y="112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36703</xdr:rowOff>
    </xdr:from>
    <xdr:to>
      <xdr:col>73</xdr:col>
      <xdr:colOff>44450</xdr:colOff>
      <xdr:row>65</xdr:row>
      <xdr:rowOff>138303</xdr:rowOff>
    </xdr:to>
    <xdr:sp macro="" textlink="">
      <xdr:nvSpPr>
        <xdr:cNvPr id="339" name="楕円 338"/>
        <xdr:cNvSpPr/>
      </xdr:nvSpPr>
      <xdr:spPr>
        <a:xfrm>
          <a:off x="15240000" y="111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123080</xdr:rowOff>
    </xdr:from>
    <xdr:ext cx="762000" cy="259045"/>
    <xdr:sp macro="" textlink="">
      <xdr:nvSpPr>
        <xdr:cNvPr id="340" name="テキスト ボックス 339"/>
        <xdr:cNvSpPr txBox="1"/>
      </xdr:nvSpPr>
      <xdr:spPr>
        <a:xfrm>
          <a:off x="14909800" y="1126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114681</xdr:rowOff>
    </xdr:from>
    <xdr:to>
      <xdr:col>68</xdr:col>
      <xdr:colOff>203200</xdr:colOff>
      <xdr:row>60</xdr:row>
      <xdr:rowOff>44831</xdr:rowOff>
    </xdr:to>
    <xdr:sp macro="" textlink="">
      <xdr:nvSpPr>
        <xdr:cNvPr id="341" name="楕円 340"/>
        <xdr:cNvSpPr/>
      </xdr:nvSpPr>
      <xdr:spPr>
        <a:xfrm>
          <a:off x="14351000" y="102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29608</xdr:rowOff>
    </xdr:from>
    <xdr:ext cx="762000" cy="259045"/>
    <xdr:sp macro="" textlink="">
      <xdr:nvSpPr>
        <xdr:cNvPr id="342" name="テキスト ボックス 341"/>
        <xdr:cNvSpPr txBox="1"/>
      </xdr:nvSpPr>
      <xdr:spPr>
        <a:xfrm>
          <a:off x="14020800" y="103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163068</xdr:rowOff>
    </xdr:from>
    <xdr:to>
      <xdr:col>64</xdr:col>
      <xdr:colOff>152400</xdr:colOff>
      <xdr:row>59</xdr:row>
      <xdr:rowOff>93218</xdr:rowOff>
    </xdr:to>
    <xdr:sp macro="" textlink="">
      <xdr:nvSpPr>
        <xdr:cNvPr id="343" name="楕円 342"/>
        <xdr:cNvSpPr/>
      </xdr:nvSpPr>
      <xdr:spPr>
        <a:xfrm>
          <a:off x="13462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103395</xdr:rowOff>
    </xdr:from>
    <xdr:ext cx="762000" cy="259045"/>
    <xdr:sp macro="" textlink="">
      <xdr:nvSpPr>
        <xdr:cNvPr id="344" name="テキスト ボックス 343"/>
        <xdr:cNvSpPr txBox="1"/>
      </xdr:nvSpPr>
      <xdr:spPr>
        <a:xfrm>
          <a:off x="13131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借入期間を延長したことによる元利償還金の減少などの影響により、</a:t>
          </a:r>
          <a:r>
            <a:rPr lang="en-US" altLang="ja-JP" sz="1000" b="0" i="0" baseline="0">
              <a:solidFill>
                <a:sysClr val="windowText" lastClr="000000"/>
              </a:solidFill>
              <a:effectLst/>
              <a:latin typeface="+mn-lt"/>
              <a:ea typeface="+mn-ea"/>
              <a:cs typeface="+mn-cs"/>
            </a:rPr>
            <a:t>25</a:t>
          </a:r>
          <a:r>
            <a:rPr lang="ja-JP" altLang="ja-JP" sz="1000" b="0" i="0" baseline="0">
              <a:solidFill>
                <a:sysClr val="windowText" lastClr="000000"/>
              </a:solidFill>
              <a:effectLst/>
              <a:latin typeface="+mn-lt"/>
              <a:ea typeface="+mn-ea"/>
              <a:cs typeface="+mn-cs"/>
            </a:rPr>
            <a:t>年度より類似団体を下回っている。</a:t>
          </a:r>
          <a:endParaRPr lang="ja-JP" altLang="ja-JP" sz="1000">
            <a:solidFill>
              <a:sysClr val="windowText" lastClr="000000"/>
            </a:solidFill>
            <a:effectLst/>
          </a:endParaRPr>
        </a:p>
        <a:p>
          <a:pPr eaLnBrk="1" fontAlgn="auto" latinLnBrk="0" hangingPunct="1"/>
          <a:r>
            <a:rPr lang="ja-JP" altLang="ja-JP" sz="1000" b="0" i="0" baseline="0">
              <a:solidFill>
                <a:sysClr val="windowText" lastClr="000000"/>
              </a:solidFill>
              <a:effectLst/>
              <a:latin typeface="+mn-lt"/>
              <a:ea typeface="+mn-ea"/>
              <a:cs typeface="+mn-cs"/>
            </a:rPr>
            <a:t>　近年、借入期間延長に伴う元利償還金の減などにより減少傾向で推移しており、</a:t>
          </a:r>
          <a:r>
            <a:rPr lang="en-US" altLang="ja-JP" sz="1000" b="0" i="0" baseline="0">
              <a:solidFill>
                <a:sysClr val="windowText" lastClr="000000"/>
              </a:solidFill>
              <a:effectLst/>
              <a:latin typeface="+mn-lt"/>
              <a:ea typeface="+mn-ea"/>
              <a:cs typeface="+mn-cs"/>
            </a:rPr>
            <a:t>30</a:t>
          </a:r>
          <a:r>
            <a:rPr lang="ja-JP" altLang="ja-JP" sz="1000" b="0" i="0" baseline="0">
              <a:solidFill>
                <a:sysClr val="windowText" lastClr="000000"/>
              </a:solidFill>
              <a:effectLst/>
              <a:latin typeface="+mn-lt"/>
              <a:ea typeface="+mn-ea"/>
              <a:cs typeface="+mn-cs"/>
            </a:rPr>
            <a:t>年度においても、分子となる元利償還金</a:t>
          </a:r>
          <a:r>
            <a:rPr lang="ja-JP" altLang="en-US" sz="1000" b="0" i="0" baseline="0">
              <a:solidFill>
                <a:sysClr val="windowText" lastClr="000000"/>
              </a:solidFill>
              <a:effectLst/>
              <a:latin typeface="+mn-lt"/>
              <a:ea typeface="+mn-ea"/>
              <a:cs typeface="+mn-cs"/>
            </a:rPr>
            <a:t>の減少や</a:t>
          </a:r>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地方消費税交付金や地方交付税の増加に伴い</a:t>
          </a:r>
          <a:r>
            <a:rPr lang="ja-JP" altLang="ja-JP" sz="1000" b="0" i="0" baseline="0">
              <a:solidFill>
                <a:sysClr val="windowText" lastClr="000000"/>
              </a:solidFill>
              <a:effectLst/>
              <a:latin typeface="+mn-lt"/>
              <a:ea typeface="+mn-ea"/>
              <a:cs typeface="+mn-cs"/>
            </a:rPr>
            <a:t>分母となる財政規模</a:t>
          </a:r>
          <a:r>
            <a:rPr lang="ja-JP" altLang="en-US" sz="1000" b="0" i="0" baseline="0">
              <a:solidFill>
                <a:sysClr val="windowText" lastClr="000000"/>
              </a:solidFill>
              <a:effectLst/>
              <a:latin typeface="+mn-lt"/>
              <a:ea typeface="+mn-ea"/>
              <a:cs typeface="+mn-cs"/>
            </a:rPr>
            <a:t>が</a:t>
          </a:r>
          <a:r>
            <a:rPr lang="ja-JP" altLang="ja-JP" sz="1000" b="0" i="0" baseline="0">
              <a:solidFill>
                <a:sysClr val="windowText" lastClr="000000"/>
              </a:solidFill>
              <a:effectLst/>
              <a:latin typeface="+mn-lt"/>
              <a:ea typeface="+mn-ea"/>
              <a:cs typeface="+mn-cs"/>
            </a:rPr>
            <a:t>増</a:t>
          </a:r>
          <a:r>
            <a:rPr lang="ja-JP" altLang="en-US" sz="1000" b="0" i="0" baseline="0">
              <a:solidFill>
                <a:sysClr val="windowText" lastClr="000000"/>
              </a:solidFill>
              <a:effectLst/>
              <a:latin typeface="+mn-lt"/>
              <a:ea typeface="+mn-ea"/>
              <a:cs typeface="+mn-cs"/>
            </a:rPr>
            <a:t>となったこと</a:t>
          </a:r>
          <a:r>
            <a:rPr lang="ja-JP" altLang="ja-JP" sz="1000" b="0" i="0" baseline="0">
              <a:solidFill>
                <a:sysClr val="windowText" lastClr="000000"/>
              </a:solidFill>
              <a:effectLst/>
              <a:latin typeface="+mn-lt"/>
              <a:ea typeface="+mn-ea"/>
              <a:cs typeface="+mn-cs"/>
            </a:rPr>
            <a:t>などにより、</a:t>
          </a:r>
          <a:r>
            <a:rPr lang="en-US" altLang="ja-JP" sz="1000" b="0" i="0" baseline="0">
              <a:solidFill>
                <a:sysClr val="windowText" lastClr="000000"/>
              </a:solidFill>
              <a:effectLst/>
              <a:latin typeface="+mn-lt"/>
              <a:ea typeface="+mn-ea"/>
              <a:cs typeface="+mn-cs"/>
            </a:rPr>
            <a:t>29</a:t>
          </a:r>
          <a:r>
            <a:rPr lang="ja-JP" altLang="ja-JP" sz="1000" b="0" i="0" baseline="0">
              <a:solidFill>
                <a:sysClr val="windowText" lastClr="000000"/>
              </a:solidFill>
              <a:effectLst/>
              <a:latin typeface="+mn-lt"/>
              <a:ea typeface="+mn-ea"/>
              <a:cs typeface="+mn-cs"/>
            </a:rPr>
            <a:t>年度と比べ</a:t>
          </a:r>
          <a:r>
            <a:rPr lang="en-US" altLang="ja-JP" sz="1000" b="0" i="0" baseline="0">
              <a:solidFill>
                <a:sysClr val="windowText" lastClr="000000"/>
              </a:solidFill>
              <a:effectLst/>
              <a:latin typeface="+mn-lt"/>
              <a:ea typeface="+mn-ea"/>
              <a:cs typeface="+mn-cs"/>
            </a:rPr>
            <a:t>0.6</a:t>
          </a:r>
          <a:r>
            <a:rPr lang="ja-JP" altLang="ja-JP" sz="1000" b="0" i="0" baseline="0">
              <a:solidFill>
                <a:sysClr val="windowText" lastClr="000000"/>
              </a:solidFill>
              <a:effectLst/>
              <a:latin typeface="+mn-lt"/>
              <a:ea typeface="+mn-ea"/>
              <a:cs typeface="+mn-cs"/>
            </a:rPr>
            <a:t>ポイントの減となった。今後は、合併特例債や臨時財政対策債の発行による市債残高の累増に伴う元利償還金の増加や権限移譲に係る義務教育職員の退職手当債の発行増も見込まれるため、市債残高の抑制や償還額の平準化を図り、計画的な財政運営に努めていく。</a:t>
          </a:r>
          <a:endParaRPr lang="ja-JP" altLang="ja-JP" sz="10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4" name="直線コネクタ 373"/>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5"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6" name="直線コネクタ 375"/>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7"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78" name="直線コネクタ 377"/>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161572</xdr:rowOff>
    </xdr:from>
    <xdr:to>
      <xdr:col>81</xdr:col>
      <xdr:colOff>44450</xdr:colOff>
      <xdr:row>39</xdr:row>
      <xdr:rowOff>70555</xdr:rowOff>
    </xdr:to>
    <xdr:cxnSp macro="">
      <xdr:nvCxnSpPr>
        <xdr:cNvPr id="379" name="直線コネクタ 378"/>
        <xdr:cNvCxnSpPr/>
      </xdr:nvCxnSpPr>
      <xdr:spPr>
        <a:xfrm flipV="1">
          <a:off x="16179800" y="66766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85672</xdr:rowOff>
    </xdr:from>
    <xdr:ext cx="762000" cy="259045"/>
    <xdr:sp macro="" textlink="">
      <xdr:nvSpPr>
        <xdr:cNvPr id="380"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1" name="フローチャート: 判断 380"/>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70555</xdr:rowOff>
    </xdr:from>
    <xdr:to>
      <xdr:col>77</xdr:col>
      <xdr:colOff>44450</xdr:colOff>
      <xdr:row>39</xdr:row>
      <xdr:rowOff>150989</xdr:rowOff>
    </xdr:to>
    <xdr:cxnSp macro="">
      <xdr:nvCxnSpPr>
        <xdr:cNvPr id="382" name="直線コネクタ 381"/>
        <xdr:cNvCxnSpPr/>
      </xdr:nvCxnSpPr>
      <xdr:spPr>
        <a:xfrm flipV="1">
          <a:off x="15290800" y="67571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150989</xdr:rowOff>
    </xdr:from>
    <xdr:to>
      <xdr:col>72</xdr:col>
      <xdr:colOff>203200</xdr:colOff>
      <xdr:row>40</xdr:row>
      <xdr:rowOff>59972</xdr:rowOff>
    </xdr:to>
    <xdr:cxnSp macro="">
      <xdr:nvCxnSpPr>
        <xdr:cNvPr id="385" name="直線コネクタ 384"/>
        <xdr:cNvCxnSpPr/>
      </xdr:nvCxnSpPr>
      <xdr:spPr>
        <a:xfrm flipV="1">
          <a:off x="14401800" y="68375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6" name="フローチャート: 判断 385"/>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7" name="テキスト ボックス 386"/>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59972</xdr:rowOff>
    </xdr:from>
    <xdr:to>
      <xdr:col>68</xdr:col>
      <xdr:colOff>152400</xdr:colOff>
      <xdr:row>40</xdr:row>
      <xdr:rowOff>167217</xdr:rowOff>
    </xdr:to>
    <xdr:cxnSp macro="">
      <xdr:nvCxnSpPr>
        <xdr:cNvPr id="388" name="直線コネクタ 387"/>
        <xdr:cNvCxnSpPr/>
      </xdr:nvCxnSpPr>
      <xdr:spPr>
        <a:xfrm flipV="1">
          <a:off x="13512800" y="6917972"/>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89" name="フローチャート: 判断 388"/>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74382</xdr:rowOff>
    </xdr:from>
    <xdr:ext cx="762000" cy="259045"/>
    <xdr:sp macro="" textlink="">
      <xdr:nvSpPr>
        <xdr:cNvPr id="390" name="テキスト ボックス 389"/>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1" name="フローチャート: 判断 390"/>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2" name="テキスト ボックス 391"/>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110772</xdr:rowOff>
    </xdr:from>
    <xdr:to>
      <xdr:col>81</xdr:col>
      <xdr:colOff>95250</xdr:colOff>
      <xdr:row>39</xdr:row>
      <xdr:rowOff>40922</xdr:rowOff>
    </xdr:to>
    <xdr:sp macro="" textlink="">
      <xdr:nvSpPr>
        <xdr:cNvPr id="398" name="楕円 397"/>
        <xdr:cNvSpPr/>
      </xdr:nvSpPr>
      <xdr:spPr>
        <a:xfrm>
          <a:off x="169672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127299</xdr:rowOff>
    </xdr:from>
    <xdr:ext cx="762000" cy="259045"/>
    <xdr:sp macro="" textlink="">
      <xdr:nvSpPr>
        <xdr:cNvPr id="399" name="公債費負担の状況該当値テキスト"/>
        <xdr:cNvSpPr txBox="1"/>
      </xdr:nvSpPr>
      <xdr:spPr>
        <a:xfrm>
          <a:off x="17106900" y="64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19755</xdr:rowOff>
    </xdr:from>
    <xdr:to>
      <xdr:col>77</xdr:col>
      <xdr:colOff>95250</xdr:colOff>
      <xdr:row>39</xdr:row>
      <xdr:rowOff>121355</xdr:rowOff>
    </xdr:to>
    <xdr:sp macro="" textlink="">
      <xdr:nvSpPr>
        <xdr:cNvPr id="400" name="楕円 399"/>
        <xdr:cNvSpPr/>
      </xdr:nvSpPr>
      <xdr:spPr>
        <a:xfrm>
          <a:off x="16129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131532</xdr:rowOff>
    </xdr:from>
    <xdr:ext cx="736600" cy="259045"/>
    <xdr:sp macro="" textlink="">
      <xdr:nvSpPr>
        <xdr:cNvPr id="401" name="テキスト ボックス 400"/>
        <xdr:cNvSpPr txBox="1"/>
      </xdr:nvSpPr>
      <xdr:spPr>
        <a:xfrm>
          <a:off x="15798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100189</xdr:rowOff>
    </xdr:from>
    <xdr:to>
      <xdr:col>73</xdr:col>
      <xdr:colOff>44450</xdr:colOff>
      <xdr:row>40</xdr:row>
      <xdr:rowOff>30339</xdr:rowOff>
    </xdr:to>
    <xdr:sp macro="" textlink="">
      <xdr:nvSpPr>
        <xdr:cNvPr id="402" name="楕円 401"/>
        <xdr:cNvSpPr/>
      </xdr:nvSpPr>
      <xdr:spPr>
        <a:xfrm>
          <a:off x="15240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40516</xdr:rowOff>
    </xdr:from>
    <xdr:ext cx="762000" cy="259045"/>
    <xdr:sp macro="" textlink="">
      <xdr:nvSpPr>
        <xdr:cNvPr id="403" name="テキスト ボックス 402"/>
        <xdr:cNvSpPr txBox="1"/>
      </xdr:nvSpPr>
      <xdr:spPr>
        <a:xfrm>
          <a:off x="14909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9172</xdr:rowOff>
    </xdr:from>
    <xdr:to>
      <xdr:col>68</xdr:col>
      <xdr:colOff>203200</xdr:colOff>
      <xdr:row>40</xdr:row>
      <xdr:rowOff>110772</xdr:rowOff>
    </xdr:to>
    <xdr:sp macro="" textlink="">
      <xdr:nvSpPr>
        <xdr:cNvPr id="404" name="楕円 403"/>
        <xdr:cNvSpPr/>
      </xdr:nvSpPr>
      <xdr:spPr>
        <a:xfrm>
          <a:off x="14351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120949</xdr:rowOff>
    </xdr:from>
    <xdr:ext cx="762000" cy="259045"/>
    <xdr:sp macro="" textlink="">
      <xdr:nvSpPr>
        <xdr:cNvPr id="405" name="テキスト ボックス 404"/>
        <xdr:cNvSpPr txBox="1"/>
      </xdr:nvSpPr>
      <xdr:spPr>
        <a:xfrm>
          <a:off x="14020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6" name="楕円 405"/>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7" name="テキスト ボックス 406"/>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　将来負担比率は、下水道事業債残高が少ないことなどを要因として、分子となる将来負担額が少ないことなどから、類似団体平均を下回っている。</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地方債残高が増加しているものの、緊急防災・減災事業債等の交付税措置の高い起債を活用することにより、実質的な地方債残高の圧縮に取り組んでいること</a:t>
          </a:r>
          <a:r>
            <a:rPr lang="ja-JP" altLang="en-US" sz="1100" b="0" i="0" baseline="0">
              <a:solidFill>
                <a:sysClr val="windowText" lastClr="000000"/>
              </a:solidFill>
              <a:effectLst/>
              <a:latin typeface="+mn-lt"/>
              <a:ea typeface="+mn-ea"/>
              <a:cs typeface="+mn-cs"/>
            </a:rPr>
            <a:t>や、企業</a:t>
          </a:r>
          <a:r>
            <a:rPr lang="ja-JP" altLang="ja-JP" sz="1100" b="0" i="0" baseline="0">
              <a:solidFill>
                <a:sysClr val="windowText" lastClr="000000"/>
              </a:solidFill>
              <a:effectLst/>
              <a:latin typeface="+mn-lt"/>
              <a:ea typeface="+mn-ea"/>
              <a:cs typeface="+mn-cs"/>
            </a:rPr>
            <a:t>債償還に要する一般会計からの繰出金が減少したことに</a:t>
          </a:r>
          <a:r>
            <a:rPr lang="ja-JP" altLang="en-US" sz="1100" b="0" i="0" baseline="0">
              <a:solidFill>
                <a:sysClr val="windowText" lastClr="000000"/>
              </a:solidFill>
              <a:effectLst/>
              <a:latin typeface="+mn-lt"/>
              <a:ea typeface="+mn-ea"/>
              <a:cs typeface="+mn-cs"/>
            </a:rPr>
            <a:t>などに</a:t>
          </a:r>
          <a:r>
            <a:rPr lang="ja-JP" altLang="ja-JP" sz="1100" b="0" i="0" baseline="0">
              <a:solidFill>
                <a:sysClr val="windowText" lastClr="000000"/>
              </a:solidFill>
              <a:effectLst/>
              <a:latin typeface="+mn-lt"/>
              <a:ea typeface="+mn-ea"/>
              <a:cs typeface="+mn-cs"/>
            </a:rPr>
            <a:t>より、</a:t>
          </a:r>
          <a:r>
            <a:rPr lang="ja-JP" altLang="en-US" sz="1100" b="0" i="0" baseline="0">
              <a:solidFill>
                <a:sysClr val="windowText" lastClr="000000"/>
              </a:solidFill>
              <a:effectLst/>
              <a:latin typeface="+mn-lt"/>
              <a:ea typeface="+mn-ea"/>
              <a:cs typeface="+mn-cs"/>
            </a:rPr>
            <a:t>近年横ばいで推移している。</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小中学校教職員の新陳代謝</a:t>
          </a:r>
          <a:r>
            <a:rPr lang="ja-JP" altLang="ja-JP" sz="1100" b="0" i="0" baseline="0">
              <a:solidFill>
                <a:sysClr val="windowText" lastClr="000000"/>
              </a:solidFill>
              <a:effectLst/>
              <a:latin typeface="+mn-lt"/>
              <a:ea typeface="+mn-ea"/>
              <a:cs typeface="+mn-cs"/>
            </a:rPr>
            <a:t>に伴</a:t>
          </a:r>
          <a:r>
            <a:rPr lang="ja-JP" altLang="en-US" sz="1100" b="0" i="0" baseline="0">
              <a:solidFill>
                <a:sysClr val="windowText" lastClr="000000"/>
              </a:solidFill>
              <a:effectLst/>
              <a:latin typeface="+mn-lt"/>
              <a:ea typeface="+mn-ea"/>
              <a:cs typeface="+mn-cs"/>
            </a:rPr>
            <a:t>い</a:t>
          </a:r>
          <a:r>
            <a:rPr lang="ja-JP" altLang="ja-JP" sz="1100" b="0" i="0" baseline="0">
              <a:solidFill>
                <a:sysClr val="windowText" lastClr="000000"/>
              </a:solidFill>
              <a:effectLst/>
              <a:latin typeface="+mn-lt"/>
              <a:ea typeface="+mn-ea"/>
              <a:cs typeface="+mn-cs"/>
            </a:rPr>
            <a:t>退職手当見込み額</a:t>
          </a:r>
          <a:r>
            <a:rPr lang="ja-JP" altLang="en-US" sz="1100" b="0" i="0" baseline="0">
              <a:solidFill>
                <a:sysClr val="windowText" lastClr="000000"/>
              </a:solidFill>
              <a:effectLst/>
              <a:latin typeface="+mn-lt"/>
              <a:ea typeface="+mn-ea"/>
              <a:cs typeface="+mn-cs"/>
            </a:rPr>
            <a:t>が減少したことなどから</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8.1</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今後も後世への負担を軽減するよう、財政の健全化に努める。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6" name="直線コネクタ 435"/>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7"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38" name="直線コネクタ 437"/>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19981</xdr:rowOff>
    </xdr:from>
    <xdr:to>
      <xdr:col>81</xdr:col>
      <xdr:colOff>44450</xdr:colOff>
      <xdr:row>16</xdr:row>
      <xdr:rowOff>85132</xdr:rowOff>
    </xdr:to>
    <xdr:cxnSp macro="">
      <xdr:nvCxnSpPr>
        <xdr:cNvPr id="441" name="直線コネクタ 440"/>
        <xdr:cNvCxnSpPr/>
      </xdr:nvCxnSpPr>
      <xdr:spPr>
        <a:xfrm flipV="1">
          <a:off x="16179800" y="2763181"/>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162323</xdr:rowOff>
    </xdr:from>
    <xdr:ext cx="762000" cy="259045"/>
    <xdr:sp macro="" textlink="">
      <xdr:nvSpPr>
        <xdr:cNvPr id="442" name="将来負担の状況平均値テキスト"/>
        <xdr:cNvSpPr txBox="1"/>
      </xdr:nvSpPr>
      <xdr:spPr>
        <a:xfrm>
          <a:off x="17106900" y="307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3" name="フローチャート: 判断 442"/>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677</xdr:rowOff>
    </xdr:from>
    <xdr:to>
      <xdr:col>77</xdr:col>
      <xdr:colOff>44450</xdr:colOff>
      <xdr:row>16</xdr:row>
      <xdr:rowOff>85132</xdr:rowOff>
    </xdr:to>
    <xdr:cxnSp macro="">
      <xdr:nvCxnSpPr>
        <xdr:cNvPr id="444" name="直線コネクタ 443"/>
        <xdr:cNvCxnSpPr/>
      </xdr:nvCxnSpPr>
      <xdr:spPr>
        <a:xfrm>
          <a:off x="15290800" y="274387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5" name="フローチャート: 判断 444"/>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1287</xdr:rowOff>
    </xdr:from>
    <xdr:ext cx="736600" cy="259045"/>
    <xdr:sp macro="" textlink="">
      <xdr:nvSpPr>
        <xdr:cNvPr id="446" name="テキスト ボックス 445"/>
        <xdr:cNvSpPr txBox="1"/>
      </xdr:nvSpPr>
      <xdr:spPr>
        <a:xfrm>
          <a:off x="15798800" y="325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677</xdr:rowOff>
    </xdr:from>
    <xdr:to>
      <xdr:col>72</xdr:col>
      <xdr:colOff>203200</xdr:colOff>
      <xdr:row>16</xdr:row>
      <xdr:rowOff>106045</xdr:rowOff>
    </xdr:to>
    <xdr:cxnSp macro="">
      <xdr:nvCxnSpPr>
        <xdr:cNvPr id="447" name="直線コネクタ 446"/>
        <xdr:cNvCxnSpPr/>
      </xdr:nvCxnSpPr>
      <xdr:spPr>
        <a:xfrm flipV="1">
          <a:off x="14401800" y="2743877"/>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48" name="フローチャート: 判断 447"/>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79307</xdr:rowOff>
    </xdr:from>
    <xdr:ext cx="762000" cy="259045"/>
    <xdr:sp macro="" textlink="">
      <xdr:nvSpPr>
        <xdr:cNvPr id="449" name="テキスト ボックス 448"/>
        <xdr:cNvSpPr txBox="1"/>
      </xdr:nvSpPr>
      <xdr:spPr>
        <a:xfrm>
          <a:off x="14909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106045</xdr:rowOff>
    </xdr:from>
    <xdr:to>
      <xdr:col>68</xdr:col>
      <xdr:colOff>152400</xdr:colOff>
      <xdr:row>17</xdr:row>
      <xdr:rowOff>18246</xdr:rowOff>
    </xdr:to>
    <xdr:cxnSp macro="">
      <xdr:nvCxnSpPr>
        <xdr:cNvPr id="450" name="直線コネクタ 449"/>
        <xdr:cNvCxnSpPr/>
      </xdr:nvCxnSpPr>
      <xdr:spPr>
        <a:xfrm flipV="1">
          <a:off x="13512800" y="2849245"/>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1" name="フローチャート: 判断 450"/>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147676</xdr:rowOff>
    </xdr:from>
    <xdr:ext cx="762000" cy="259045"/>
    <xdr:sp macro="" textlink="">
      <xdr:nvSpPr>
        <xdr:cNvPr id="452" name="テキスト ボックス 451"/>
        <xdr:cNvSpPr txBox="1"/>
      </xdr:nvSpPr>
      <xdr:spPr>
        <a:xfrm>
          <a:off x="14020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3" name="フローチャート: 判断 452"/>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42181</xdr:rowOff>
    </xdr:from>
    <xdr:ext cx="762000" cy="259045"/>
    <xdr:sp macro="" textlink="">
      <xdr:nvSpPr>
        <xdr:cNvPr id="454" name="テキスト ボックス 453"/>
        <xdr:cNvSpPr txBox="1"/>
      </xdr:nvSpPr>
      <xdr:spPr>
        <a:xfrm>
          <a:off x="13131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140631</xdr:rowOff>
    </xdr:from>
    <xdr:to>
      <xdr:col>81</xdr:col>
      <xdr:colOff>95250</xdr:colOff>
      <xdr:row>16</xdr:row>
      <xdr:rowOff>70781</xdr:rowOff>
    </xdr:to>
    <xdr:sp macro="" textlink="">
      <xdr:nvSpPr>
        <xdr:cNvPr id="460" name="楕円 459"/>
        <xdr:cNvSpPr/>
      </xdr:nvSpPr>
      <xdr:spPr>
        <a:xfrm>
          <a:off x="169672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157158</xdr:rowOff>
    </xdr:from>
    <xdr:ext cx="762000" cy="259045"/>
    <xdr:sp macro="" textlink="">
      <xdr:nvSpPr>
        <xdr:cNvPr id="461" name="将来負担の状況該当値テキスト"/>
        <xdr:cNvSpPr txBox="1"/>
      </xdr:nvSpPr>
      <xdr:spPr>
        <a:xfrm>
          <a:off x="17106900" y="255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34332</xdr:rowOff>
    </xdr:from>
    <xdr:to>
      <xdr:col>77</xdr:col>
      <xdr:colOff>95250</xdr:colOff>
      <xdr:row>16</xdr:row>
      <xdr:rowOff>135932</xdr:rowOff>
    </xdr:to>
    <xdr:sp macro="" textlink="">
      <xdr:nvSpPr>
        <xdr:cNvPr id="462" name="楕円 461"/>
        <xdr:cNvSpPr/>
      </xdr:nvSpPr>
      <xdr:spPr>
        <a:xfrm>
          <a:off x="16129000" y="27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146109</xdr:rowOff>
    </xdr:from>
    <xdr:ext cx="736600" cy="259045"/>
    <xdr:sp macro="" textlink="">
      <xdr:nvSpPr>
        <xdr:cNvPr id="463" name="テキスト ボックス 462"/>
        <xdr:cNvSpPr txBox="1"/>
      </xdr:nvSpPr>
      <xdr:spPr>
        <a:xfrm>
          <a:off x="15798800" y="2546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121327</xdr:rowOff>
    </xdr:from>
    <xdr:to>
      <xdr:col>73</xdr:col>
      <xdr:colOff>44450</xdr:colOff>
      <xdr:row>16</xdr:row>
      <xdr:rowOff>51477</xdr:rowOff>
    </xdr:to>
    <xdr:sp macro="" textlink="">
      <xdr:nvSpPr>
        <xdr:cNvPr id="464" name="楕円 463"/>
        <xdr:cNvSpPr/>
      </xdr:nvSpPr>
      <xdr:spPr>
        <a:xfrm>
          <a:off x="15240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61654</xdr:rowOff>
    </xdr:from>
    <xdr:ext cx="762000" cy="259045"/>
    <xdr:sp macro="" textlink="">
      <xdr:nvSpPr>
        <xdr:cNvPr id="465" name="テキスト ボックス 464"/>
        <xdr:cNvSpPr txBox="1"/>
      </xdr:nvSpPr>
      <xdr:spPr>
        <a:xfrm>
          <a:off x="14909800" y="246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55245</xdr:rowOff>
    </xdr:from>
    <xdr:to>
      <xdr:col>68</xdr:col>
      <xdr:colOff>203200</xdr:colOff>
      <xdr:row>16</xdr:row>
      <xdr:rowOff>156845</xdr:rowOff>
    </xdr:to>
    <xdr:sp macro="" textlink="">
      <xdr:nvSpPr>
        <xdr:cNvPr id="466" name="楕円 465"/>
        <xdr:cNvSpPr/>
      </xdr:nvSpPr>
      <xdr:spPr>
        <a:xfrm>
          <a:off x="14351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167022</xdr:rowOff>
    </xdr:from>
    <xdr:ext cx="762000" cy="259045"/>
    <xdr:sp macro="" textlink="">
      <xdr:nvSpPr>
        <xdr:cNvPr id="467" name="テキスト ボックス 466"/>
        <xdr:cNvSpPr txBox="1"/>
      </xdr:nvSpPr>
      <xdr:spPr>
        <a:xfrm>
          <a:off x="14020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138896</xdr:rowOff>
    </xdr:from>
    <xdr:to>
      <xdr:col>64</xdr:col>
      <xdr:colOff>152400</xdr:colOff>
      <xdr:row>17</xdr:row>
      <xdr:rowOff>69046</xdr:rowOff>
    </xdr:to>
    <xdr:sp macro="" textlink="">
      <xdr:nvSpPr>
        <xdr:cNvPr id="468" name="楕円 467"/>
        <xdr:cNvSpPr/>
      </xdr:nvSpPr>
      <xdr:spPr>
        <a:xfrm>
          <a:off x="13462000" y="28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79223</xdr:rowOff>
    </xdr:from>
    <xdr:ext cx="762000" cy="259045"/>
    <xdr:sp macro="" textlink="">
      <xdr:nvSpPr>
        <xdr:cNvPr id="469" name="テキスト ボックス 468"/>
        <xdr:cNvSpPr txBox="1"/>
      </xdr:nvSpPr>
      <xdr:spPr>
        <a:xfrm>
          <a:off x="13131800" y="265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702,395
692,557
1,411.83
312,971,223
304,712,112
5,353,810
188,209,181
428,903,111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年度の人件費に係る経常収支比率は、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小中学校教職員関係経費等の減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なお、類似団体との比較においては、類似団体を上回る数値で推移しており、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年度においても類似団体の平均を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今後も定員及び給与の適正化を行い、人件費の削減に努めていく。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82550</xdr:rowOff>
    </xdr:to>
    <xdr:cxnSp macro="">
      <xdr:nvCxnSpPr>
        <xdr:cNvPr id="61" name="直線コネクタ 60"/>
        <xdr:cNvCxnSpPr/>
      </xdr:nvCxnSpPr>
      <xdr:spPr>
        <a:xfrm flipV="1">
          <a:off x="4826000" y="58801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54627</xdr:rowOff>
    </xdr:from>
    <xdr:ext cx="762000" cy="259045"/>
    <xdr:sp macro="" textlink="">
      <xdr:nvSpPr>
        <xdr:cNvPr id="62" name="人件費最小値テキスト"/>
        <xdr:cNvSpPr txBox="1"/>
      </xdr:nvSpPr>
      <xdr:spPr>
        <a:xfrm>
          <a:off x="49149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82550</xdr:rowOff>
    </xdr:from>
    <xdr:to>
      <xdr:col>24</xdr:col>
      <xdr:colOff>114300</xdr:colOff>
      <xdr:row>41</xdr:row>
      <xdr:rowOff>82550</xdr:rowOff>
    </xdr:to>
    <xdr:cxnSp macro="">
      <xdr:nvCxnSpPr>
        <xdr:cNvPr id="63" name="直線コネクタ 62"/>
        <xdr:cNvCxnSpPr/>
      </xdr:nvCxnSpPr>
      <xdr:spPr>
        <a:xfrm>
          <a:off x="47371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6350</xdr:rowOff>
    </xdr:from>
    <xdr:to>
      <xdr:col>24</xdr:col>
      <xdr:colOff>25400</xdr:colOff>
      <xdr:row>39</xdr:row>
      <xdr:rowOff>107950</xdr:rowOff>
    </xdr:to>
    <xdr:cxnSp macro="">
      <xdr:nvCxnSpPr>
        <xdr:cNvPr id="66" name="直線コネクタ 65"/>
        <xdr:cNvCxnSpPr/>
      </xdr:nvCxnSpPr>
      <xdr:spPr>
        <a:xfrm flipV="1">
          <a:off x="3987800" y="6692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133350</xdr:rowOff>
    </xdr:from>
    <xdr:to>
      <xdr:col>19</xdr:col>
      <xdr:colOff>187325</xdr:colOff>
      <xdr:row>39</xdr:row>
      <xdr:rowOff>107950</xdr:rowOff>
    </xdr:to>
    <xdr:cxnSp macro="">
      <xdr:nvCxnSpPr>
        <xdr:cNvPr id="69" name="直線コネクタ 68"/>
        <xdr:cNvCxnSpPr/>
      </xdr:nvCxnSpPr>
      <xdr:spPr>
        <a:xfrm>
          <a:off x="3098800" y="5791200"/>
          <a:ext cx="889000" cy="10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57150</xdr:rowOff>
    </xdr:from>
    <xdr:to>
      <xdr:col>15</xdr:col>
      <xdr:colOff>98425</xdr:colOff>
      <xdr:row>33</xdr:row>
      <xdr:rowOff>133350</xdr:rowOff>
    </xdr:to>
    <xdr:cxnSp macro="">
      <xdr:nvCxnSpPr>
        <xdr:cNvPr id="72" name="直線コネクタ 71"/>
        <xdr:cNvCxnSpPr/>
      </xdr:nvCxnSpPr>
      <xdr:spPr>
        <a:xfrm>
          <a:off x="2209800" y="571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63500</xdr:rowOff>
    </xdr:from>
    <xdr:to>
      <xdr:col>15</xdr:col>
      <xdr:colOff>149225</xdr:colOff>
      <xdr:row>32</xdr:row>
      <xdr:rowOff>165100</xdr:rowOff>
    </xdr:to>
    <xdr:sp macro="" textlink="">
      <xdr:nvSpPr>
        <xdr:cNvPr id="73" name="フローチャート: 判断 72"/>
        <xdr:cNvSpPr/>
      </xdr:nvSpPr>
      <xdr:spPr>
        <a:xfrm>
          <a:off x="3048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3827</xdr:rowOff>
    </xdr:from>
    <xdr:ext cx="762000" cy="259045"/>
    <xdr:sp macro="" textlink="">
      <xdr:nvSpPr>
        <xdr:cNvPr id="74" name="テキスト ボックス 73"/>
        <xdr:cNvSpPr txBox="1"/>
      </xdr:nvSpPr>
      <xdr:spPr>
        <a:xfrm>
          <a:off x="2717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31750</xdr:rowOff>
    </xdr:from>
    <xdr:to>
      <xdr:col>11</xdr:col>
      <xdr:colOff>9525</xdr:colOff>
      <xdr:row>33</xdr:row>
      <xdr:rowOff>57150</xdr:rowOff>
    </xdr:to>
    <xdr:cxnSp macro="">
      <xdr:nvCxnSpPr>
        <xdr:cNvPr id="75" name="直線コネクタ 74"/>
        <xdr:cNvCxnSpPr/>
      </xdr:nvCxnSpPr>
      <xdr:spPr>
        <a:xfrm>
          <a:off x="1320800" y="568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12700</xdr:rowOff>
    </xdr:from>
    <xdr:to>
      <xdr:col>11</xdr:col>
      <xdr:colOff>60325</xdr:colOff>
      <xdr:row>32</xdr:row>
      <xdr:rowOff>114300</xdr:rowOff>
    </xdr:to>
    <xdr:sp macro="" textlink="">
      <xdr:nvSpPr>
        <xdr:cNvPr id="76" name="フローチャート: 判断 75"/>
        <xdr:cNvSpPr/>
      </xdr:nvSpPr>
      <xdr:spPr>
        <a:xfrm>
          <a:off x="2159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124477</xdr:rowOff>
    </xdr:from>
    <xdr:ext cx="762000" cy="259045"/>
    <xdr:sp macro="" textlink="">
      <xdr:nvSpPr>
        <xdr:cNvPr id="77" name="テキスト ボックス 76"/>
        <xdr:cNvSpPr txBox="1"/>
      </xdr:nvSpPr>
      <xdr:spPr>
        <a:xfrm>
          <a:off x="1828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127000</xdr:rowOff>
    </xdr:from>
    <xdr:to>
      <xdr:col>24</xdr:col>
      <xdr:colOff>76200</xdr:colOff>
      <xdr:row>39</xdr:row>
      <xdr:rowOff>57150</xdr:rowOff>
    </xdr:to>
    <xdr:sp macro="" textlink="">
      <xdr:nvSpPr>
        <xdr:cNvPr id="85" name="楕円 84"/>
        <xdr:cNvSpPr/>
      </xdr:nvSpPr>
      <xdr:spPr>
        <a:xfrm>
          <a:off x="47752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99077</xdr:rowOff>
    </xdr:from>
    <xdr:ext cx="762000" cy="259045"/>
    <xdr:sp macro="" textlink="">
      <xdr:nvSpPr>
        <xdr:cNvPr id="86" name="人件費該当値テキスト"/>
        <xdr:cNvSpPr txBox="1"/>
      </xdr:nvSpPr>
      <xdr:spPr>
        <a:xfrm>
          <a:off x="4914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7" name="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82550</xdr:rowOff>
    </xdr:from>
    <xdr:to>
      <xdr:col>15</xdr:col>
      <xdr:colOff>149225</xdr:colOff>
      <xdr:row>34</xdr:row>
      <xdr:rowOff>12700</xdr:rowOff>
    </xdr:to>
    <xdr:sp macro="" textlink="">
      <xdr:nvSpPr>
        <xdr:cNvPr id="89" name="楕円 88"/>
        <xdr:cNvSpPr/>
      </xdr:nvSpPr>
      <xdr:spPr>
        <a:xfrm>
          <a:off x="3048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6350</xdr:rowOff>
    </xdr:from>
    <xdr:to>
      <xdr:col>11</xdr:col>
      <xdr:colOff>60325</xdr:colOff>
      <xdr:row>33</xdr:row>
      <xdr:rowOff>107950</xdr:rowOff>
    </xdr:to>
    <xdr:sp macro="" textlink="">
      <xdr:nvSpPr>
        <xdr:cNvPr id="91" name="楕円 90"/>
        <xdr:cNvSpPr/>
      </xdr:nvSpPr>
      <xdr:spPr>
        <a:xfrm>
          <a:off x="21590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152400</xdr:rowOff>
    </xdr:from>
    <xdr:to>
      <xdr:col>6</xdr:col>
      <xdr:colOff>171450</xdr:colOff>
      <xdr:row>33</xdr:row>
      <xdr:rowOff>82550</xdr:rowOff>
    </xdr:to>
    <xdr:sp macro="" textlink="">
      <xdr:nvSpPr>
        <xdr:cNvPr id="93" name="楕円 92"/>
        <xdr:cNvSpPr/>
      </xdr:nvSpPr>
      <xdr:spPr>
        <a:xfrm>
          <a:off x="1270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67327</xdr:rowOff>
    </xdr:from>
    <xdr:ext cx="762000" cy="259045"/>
    <xdr:sp macro="" textlink="">
      <xdr:nvSpPr>
        <xdr:cNvPr id="94" name="テキスト ボックス 93"/>
        <xdr:cNvSpPr txBox="1"/>
      </xdr:nvSpPr>
      <xdr:spPr>
        <a:xfrm>
          <a:off x="939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物件費に係る経常収支比率は、清掃工場運転経費などの清掃費や、各種予防接種費などの保健衛生費に係る物件費が比較的大きいことなどから、類似団体平均をやや上回る数値となっている。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教育機器設置</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費</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や各種予防接種費</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などの</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により類似団体との差が</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縮小</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引き続き、行財政改革推進大綱及び実施計画による事務事業の見直し・統廃合などによる経費の削減に努めていく。 </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2" name="直線コネクタ 121"/>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3"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4" name="直線コネクタ 123"/>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158750</xdr:rowOff>
    </xdr:from>
    <xdr:to>
      <xdr:col>82</xdr:col>
      <xdr:colOff>107950</xdr:colOff>
      <xdr:row>18</xdr:row>
      <xdr:rowOff>12700</xdr:rowOff>
    </xdr:to>
    <xdr:cxnSp macro="">
      <xdr:nvCxnSpPr>
        <xdr:cNvPr id="127" name="直線コネクタ 126"/>
        <xdr:cNvCxnSpPr/>
      </xdr:nvCxnSpPr>
      <xdr:spPr>
        <a:xfrm flipV="1">
          <a:off x="15671800" y="3073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8"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29" name="フローチャート: 判断 128"/>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152400</xdr:rowOff>
    </xdr:to>
    <xdr:cxnSp macro="">
      <xdr:nvCxnSpPr>
        <xdr:cNvPr id="130" name="直線コネクタ 129"/>
        <xdr:cNvCxnSpPr/>
      </xdr:nvCxnSpPr>
      <xdr:spPr>
        <a:xfrm flipV="1">
          <a:off x="14782800" y="3098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2" name="テキスト ボックス 131"/>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152400</xdr:rowOff>
    </xdr:from>
    <xdr:to>
      <xdr:col>73</xdr:col>
      <xdr:colOff>180975</xdr:colOff>
      <xdr:row>19</xdr:row>
      <xdr:rowOff>19050</xdr:rowOff>
    </xdr:to>
    <xdr:cxnSp macro="">
      <xdr:nvCxnSpPr>
        <xdr:cNvPr id="133" name="直線コネクタ 132"/>
        <xdr:cNvCxnSpPr/>
      </xdr:nvCxnSpPr>
      <xdr:spPr>
        <a:xfrm flipV="1">
          <a:off x="13893800" y="323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4" name="フローチャート: 判断 133"/>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5" name="テキスト ボックス 134"/>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19050</xdr:rowOff>
    </xdr:to>
    <xdr:cxnSp macro="">
      <xdr:nvCxnSpPr>
        <xdr:cNvPr id="136" name="直線コネクタ 135"/>
        <xdr:cNvCxnSpPr/>
      </xdr:nvCxnSpPr>
      <xdr:spPr>
        <a:xfrm>
          <a:off x="13004800" y="3213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7" name="フローチャート: 判断 136"/>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38" name="テキスト ボックス 137"/>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9" name="フローチャート: 判断 138"/>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0" name="テキスト ボックス 139"/>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107950</xdr:rowOff>
    </xdr:from>
    <xdr:to>
      <xdr:col>82</xdr:col>
      <xdr:colOff>158750</xdr:colOff>
      <xdr:row>18</xdr:row>
      <xdr:rowOff>38100</xdr:rowOff>
    </xdr:to>
    <xdr:sp macro="" textlink="">
      <xdr:nvSpPr>
        <xdr:cNvPr id="146" name="楕円 145"/>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80027</xdr:rowOff>
    </xdr:from>
    <xdr:ext cx="762000" cy="259045"/>
    <xdr:sp macro="" textlink="">
      <xdr:nvSpPr>
        <xdr:cNvPr id="147" name="物件費該当値テキスト"/>
        <xdr:cNvSpPr txBox="1"/>
      </xdr:nvSpPr>
      <xdr:spPr>
        <a:xfrm>
          <a:off x="165989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8" name="楕円 147"/>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9" name="テキスト ボックス 148"/>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101600</xdr:rowOff>
    </xdr:from>
    <xdr:to>
      <xdr:col>74</xdr:col>
      <xdr:colOff>31750</xdr:colOff>
      <xdr:row>19</xdr:row>
      <xdr:rowOff>31750</xdr:rowOff>
    </xdr:to>
    <xdr:sp macro="" textlink="">
      <xdr:nvSpPr>
        <xdr:cNvPr id="150" name="楕円 149"/>
        <xdr:cNvSpPr/>
      </xdr:nvSpPr>
      <xdr:spPr>
        <a:xfrm>
          <a:off x="14732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16527</xdr:rowOff>
    </xdr:from>
    <xdr:ext cx="762000" cy="259045"/>
    <xdr:sp macro="" textlink="">
      <xdr:nvSpPr>
        <xdr:cNvPr id="151" name="テキスト ボックス 150"/>
        <xdr:cNvSpPr txBox="1"/>
      </xdr:nvSpPr>
      <xdr:spPr>
        <a:xfrm>
          <a:off x="14401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139700</xdr:rowOff>
    </xdr:from>
    <xdr:to>
      <xdr:col>69</xdr:col>
      <xdr:colOff>142875</xdr:colOff>
      <xdr:row>19</xdr:row>
      <xdr:rowOff>69850</xdr:rowOff>
    </xdr:to>
    <xdr:sp macro="" textlink="">
      <xdr:nvSpPr>
        <xdr:cNvPr id="152" name="楕円 151"/>
        <xdr:cNvSpPr/>
      </xdr:nvSpPr>
      <xdr:spPr>
        <a:xfrm>
          <a:off x="13843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54627</xdr:rowOff>
    </xdr:from>
    <xdr:ext cx="762000" cy="259045"/>
    <xdr:sp macro="" textlink="">
      <xdr:nvSpPr>
        <xdr:cNvPr id="153" name="テキスト ボックス 152"/>
        <xdr:cNvSpPr txBox="1"/>
      </xdr:nvSpPr>
      <xdr:spPr>
        <a:xfrm>
          <a:off x="13512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4" name="楕円 153"/>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5" name="テキスト ボックス 154"/>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扶助費に係る経常収支比率は、類似団体中最小位で推移している。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これは、類似団体と比べ、生活保護費をはじめとする社会保障経費が少ないことなどが要因としてあげられる。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近年、自立支援給付費や障害児施設給付費が増加傾向にあることや、幼児教育の無償化に伴いこども園等給付費が増加することが想定されるため、今後、少子高齢化社会に対応した適切な執行に努めていく。 </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5" name="直線コネクタ 184"/>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159657</xdr:rowOff>
    </xdr:from>
    <xdr:to>
      <xdr:col>24</xdr:col>
      <xdr:colOff>25400</xdr:colOff>
      <xdr:row>53</xdr:row>
      <xdr:rowOff>37193</xdr:rowOff>
    </xdr:to>
    <xdr:cxnSp macro="">
      <xdr:nvCxnSpPr>
        <xdr:cNvPr id="190" name="直線コネクタ 189"/>
        <xdr:cNvCxnSpPr/>
      </xdr:nvCxnSpPr>
      <xdr:spPr>
        <a:xfrm>
          <a:off x="3987800" y="90750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159657</xdr:rowOff>
    </xdr:from>
    <xdr:to>
      <xdr:col>19</xdr:col>
      <xdr:colOff>187325</xdr:colOff>
      <xdr:row>54</xdr:row>
      <xdr:rowOff>12700</xdr:rowOff>
    </xdr:to>
    <xdr:cxnSp macro="">
      <xdr:nvCxnSpPr>
        <xdr:cNvPr id="193" name="直線コネクタ 192"/>
        <xdr:cNvCxnSpPr/>
      </xdr:nvCxnSpPr>
      <xdr:spPr>
        <a:xfrm flipV="1">
          <a:off x="3098800" y="90750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4" name="フローチャート: 判断 193"/>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195" name="テキスト ボックス 194"/>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54</xdr:row>
      <xdr:rowOff>12700</xdr:rowOff>
    </xdr:to>
    <xdr:cxnSp macro="">
      <xdr:nvCxnSpPr>
        <xdr:cNvPr id="196" name="直線コネクタ 195"/>
        <xdr:cNvCxnSpPr/>
      </xdr:nvCxnSpPr>
      <xdr:spPr>
        <a:xfrm>
          <a:off x="2209800" y="91240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7" name="フローチャート: 判断 196"/>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8" name="テキスト ボックス 197"/>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53</xdr:row>
      <xdr:rowOff>37193</xdr:rowOff>
    </xdr:to>
    <xdr:cxnSp macro="">
      <xdr:nvCxnSpPr>
        <xdr:cNvPr id="199" name="直線コネクタ 198"/>
        <xdr:cNvCxnSpPr/>
      </xdr:nvCxnSpPr>
      <xdr:spPr>
        <a:xfrm>
          <a:off x="1320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0" name="フローチャート: 判断 199"/>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1" name="テキスト ボックス 200"/>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2" name="フローチャート: 判断 201"/>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03" name="テキスト ボックス 202"/>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157843</xdr:rowOff>
    </xdr:from>
    <xdr:to>
      <xdr:col>24</xdr:col>
      <xdr:colOff>76200</xdr:colOff>
      <xdr:row>53</xdr:row>
      <xdr:rowOff>87993</xdr:rowOff>
    </xdr:to>
    <xdr:sp macro="" textlink="">
      <xdr:nvSpPr>
        <xdr:cNvPr id="209" name="楕円 208"/>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66420</xdr:rowOff>
    </xdr:from>
    <xdr:ext cx="762000" cy="259045"/>
    <xdr:sp macro="" textlink="">
      <xdr:nvSpPr>
        <xdr:cNvPr id="210" name="扶助費該当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108857</xdr:rowOff>
    </xdr:from>
    <xdr:to>
      <xdr:col>20</xdr:col>
      <xdr:colOff>38100</xdr:colOff>
      <xdr:row>53</xdr:row>
      <xdr:rowOff>39007</xdr:rowOff>
    </xdr:to>
    <xdr:sp macro="" textlink="">
      <xdr:nvSpPr>
        <xdr:cNvPr id="211" name="楕円 210"/>
        <xdr:cNvSpPr/>
      </xdr:nvSpPr>
      <xdr:spPr>
        <a:xfrm>
          <a:off x="3937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49184</xdr:rowOff>
    </xdr:from>
    <xdr:ext cx="736600" cy="259045"/>
    <xdr:sp macro="" textlink="">
      <xdr:nvSpPr>
        <xdr:cNvPr id="212" name="テキスト ボックス 211"/>
        <xdr:cNvSpPr txBox="1"/>
      </xdr:nvSpPr>
      <xdr:spPr>
        <a:xfrm>
          <a:off x="3606800" y="879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3" name="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157843</xdr:rowOff>
    </xdr:from>
    <xdr:to>
      <xdr:col>11</xdr:col>
      <xdr:colOff>60325</xdr:colOff>
      <xdr:row>53</xdr:row>
      <xdr:rowOff>87993</xdr:rowOff>
    </xdr:to>
    <xdr:sp macro="" textlink="">
      <xdr:nvSpPr>
        <xdr:cNvPr id="215" name="楕円 214"/>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98170</xdr:rowOff>
    </xdr:from>
    <xdr:ext cx="762000" cy="259045"/>
    <xdr:sp macro="" textlink="">
      <xdr:nvSpPr>
        <xdr:cNvPr id="216" name="テキスト ボックス 215"/>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7" name="楕円 216"/>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18" name="テキスト ボックス 217"/>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その他に係る経常収支比率は、介護保険事業会計や後期高齢者医療事業会計への繰出金が比較的大きいことなどから、類似団体平均をやや上回る数値となっている。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近年、介護保険事業会計などへの繰出金は増加傾向にあるが、継続して各事業の経費の見直しを行うとともに、適正な執行に努めていく。 </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6" name="直線コネクタ 245"/>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127000</xdr:rowOff>
    </xdr:to>
    <xdr:cxnSp macro="">
      <xdr:nvCxnSpPr>
        <xdr:cNvPr id="251" name="直線コネクタ 250"/>
        <xdr:cNvCxnSpPr/>
      </xdr:nvCxnSpPr>
      <xdr:spPr>
        <a:xfrm>
          <a:off x="15671800" y="9880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2"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3" name="フローチャート: 判断 252"/>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146050</xdr:rowOff>
    </xdr:to>
    <xdr:cxnSp macro="">
      <xdr:nvCxnSpPr>
        <xdr:cNvPr id="254" name="直線コネクタ 253"/>
        <xdr:cNvCxnSpPr/>
      </xdr:nvCxnSpPr>
      <xdr:spPr>
        <a:xfrm flipV="1">
          <a:off x="14782800" y="9880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5" name="フローチャート: 判断 254"/>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6" name="テキスト ボックス 255"/>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31750</xdr:rowOff>
    </xdr:from>
    <xdr:to>
      <xdr:col>73</xdr:col>
      <xdr:colOff>180975</xdr:colOff>
      <xdr:row>58</xdr:row>
      <xdr:rowOff>146050</xdr:rowOff>
    </xdr:to>
    <xdr:cxnSp macro="">
      <xdr:nvCxnSpPr>
        <xdr:cNvPr id="257" name="直線コネクタ 256"/>
        <xdr:cNvCxnSpPr/>
      </xdr:nvCxnSpPr>
      <xdr:spPr>
        <a:xfrm>
          <a:off x="13893800" y="9975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58" name="フローチャート: 判断 257"/>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59" name="テキスト ボックス 258"/>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31750</xdr:rowOff>
    </xdr:to>
    <xdr:cxnSp macro="">
      <xdr:nvCxnSpPr>
        <xdr:cNvPr id="260" name="直線コネクタ 259"/>
        <xdr:cNvCxnSpPr/>
      </xdr:nvCxnSpPr>
      <xdr:spPr>
        <a:xfrm>
          <a:off x="13004800" y="991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1" name="フローチャート: 判断 260"/>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2" name="テキスト ボックス 261"/>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3" name="フローチャート: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70" name="楕円 269"/>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48277</xdr:rowOff>
    </xdr:from>
    <xdr:ext cx="762000" cy="259045"/>
    <xdr:sp macro="" textlink="">
      <xdr:nvSpPr>
        <xdr:cNvPr id="271" name="その他該当値テキスト"/>
        <xdr:cNvSpPr txBox="1"/>
      </xdr:nvSpPr>
      <xdr:spPr>
        <a:xfrm>
          <a:off x="16598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3" name="テキスト ボックス 272"/>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95250</xdr:rowOff>
    </xdr:from>
    <xdr:to>
      <xdr:col>74</xdr:col>
      <xdr:colOff>31750</xdr:colOff>
      <xdr:row>59</xdr:row>
      <xdr:rowOff>25400</xdr:rowOff>
    </xdr:to>
    <xdr:sp macro="" textlink="">
      <xdr:nvSpPr>
        <xdr:cNvPr id="274" name="楕円 273"/>
        <xdr:cNvSpPr/>
      </xdr:nvSpPr>
      <xdr:spPr>
        <a:xfrm>
          <a:off x="14732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10177</xdr:rowOff>
    </xdr:from>
    <xdr:ext cx="762000" cy="259045"/>
    <xdr:sp macro="" textlink="">
      <xdr:nvSpPr>
        <xdr:cNvPr id="275" name="テキスト ボックス 274"/>
        <xdr:cNvSpPr txBox="1"/>
      </xdr:nvSpPr>
      <xdr:spPr>
        <a:xfrm>
          <a:off x="14401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152400</xdr:rowOff>
    </xdr:from>
    <xdr:to>
      <xdr:col>69</xdr:col>
      <xdr:colOff>142875</xdr:colOff>
      <xdr:row>58</xdr:row>
      <xdr:rowOff>82550</xdr:rowOff>
    </xdr:to>
    <xdr:sp macro="" textlink="">
      <xdr:nvSpPr>
        <xdr:cNvPr id="276" name="楕円 275"/>
        <xdr:cNvSpPr/>
      </xdr:nvSpPr>
      <xdr:spPr>
        <a:xfrm>
          <a:off x="13843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67327</xdr:rowOff>
    </xdr:from>
    <xdr:ext cx="762000" cy="259045"/>
    <xdr:sp macro="" textlink="">
      <xdr:nvSpPr>
        <xdr:cNvPr id="277" name="テキスト ボックス 276"/>
        <xdr:cNvSpPr txBox="1"/>
      </xdr:nvSpPr>
      <xdr:spPr>
        <a:xfrm>
          <a:off x="13512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8" name="楕円 277"/>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9" name="テキスト ボックス 278"/>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latin typeface="ＭＳ ゴシック" panose="020B0609070205080204" pitchFamily="49" charset="-128"/>
              <a:ea typeface="ＭＳ ゴシック" panose="020B0609070205080204" pitchFamily="49" charset="-128"/>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補助費等に係る経常収支比率は、本市に交通事業に対する繰出しがないことなどから、類似団体平均を下回る数値となっている。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年度は県費負担教職員関係事務の権限移譲に伴い</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人件費が大きく増加していることから、全体に占める割合が低下したことで、</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ポイントの減とな</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年度は私立幼稚園就園奨励費補助金などの減により</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ポイントの減となっている</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今後も補助金の見直し等を実施し、経費の削減に努めていく。 </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7" name="直線コネクタ 306"/>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0"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1" name="直線コネクタ 310"/>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107950</xdr:rowOff>
    </xdr:to>
    <xdr:cxnSp macro="">
      <xdr:nvCxnSpPr>
        <xdr:cNvPr id="312" name="直線コネクタ 311"/>
        <xdr:cNvCxnSpPr/>
      </xdr:nvCxnSpPr>
      <xdr:spPr>
        <a:xfrm flipV="1">
          <a:off x="15671800" y="607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48277</xdr:rowOff>
    </xdr:from>
    <xdr:ext cx="762000" cy="259045"/>
    <xdr:sp macro="" textlink="">
      <xdr:nvSpPr>
        <xdr:cNvPr id="313" name="補助費等平均値テキスト"/>
        <xdr:cNvSpPr txBox="1"/>
      </xdr:nvSpPr>
      <xdr:spPr>
        <a:xfrm>
          <a:off x="16598900" y="639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4" name="フローチャート: 判断 313"/>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36</xdr:row>
      <xdr:rowOff>146050</xdr:rowOff>
    </xdr:to>
    <xdr:cxnSp macro="">
      <xdr:nvCxnSpPr>
        <xdr:cNvPr id="315" name="直線コネクタ 314"/>
        <xdr:cNvCxnSpPr/>
      </xdr:nvCxnSpPr>
      <xdr:spPr>
        <a:xfrm flipV="1">
          <a:off x="14782800" y="6108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6" name="フローチャート: 判断 315"/>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7" name="テキスト ボックス 316"/>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36</xdr:row>
      <xdr:rowOff>146050</xdr:rowOff>
    </xdr:to>
    <xdr:cxnSp macro="">
      <xdr:nvCxnSpPr>
        <xdr:cNvPr id="318" name="直線コネクタ 317"/>
        <xdr:cNvCxnSpPr/>
      </xdr:nvCxnSpPr>
      <xdr:spPr>
        <a:xfrm>
          <a:off x="13893800" y="626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19" name="フローチャート: 判断 318"/>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86377</xdr:rowOff>
    </xdr:from>
    <xdr:ext cx="762000" cy="259045"/>
    <xdr:sp macro="" textlink="">
      <xdr:nvSpPr>
        <xdr:cNvPr id="320" name="テキスト ボックス 319"/>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37</xdr:row>
      <xdr:rowOff>31750</xdr:rowOff>
    </xdr:to>
    <xdr:cxnSp macro="">
      <xdr:nvCxnSpPr>
        <xdr:cNvPr id="321" name="直線コネクタ 320"/>
        <xdr:cNvCxnSpPr/>
      </xdr:nvCxnSpPr>
      <xdr:spPr>
        <a:xfrm flipV="1">
          <a:off x="13004800" y="626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2" name="フローチャート: 判断 321"/>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23" name="テキスト ボックス 322"/>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4" name="フローチャート: 判断 323"/>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5" name="テキスト ボックス 324"/>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1" name="楕円 330"/>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2"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3" name="楕円 332"/>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4" name="テキスト ボックス 333"/>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95250</xdr:rowOff>
    </xdr:from>
    <xdr:to>
      <xdr:col>74</xdr:col>
      <xdr:colOff>31750</xdr:colOff>
      <xdr:row>37</xdr:row>
      <xdr:rowOff>25400</xdr:rowOff>
    </xdr:to>
    <xdr:sp macro="" textlink="">
      <xdr:nvSpPr>
        <xdr:cNvPr id="335" name="楕円 334"/>
        <xdr:cNvSpPr/>
      </xdr:nvSpPr>
      <xdr:spPr>
        <a:xfrm>
          <a:off x="14732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35577</xdr:rowOff>
    </xdr:from>
    <xdr:ext cx="762000" cy="259045"/>
    <xdr:sp macro="" textlink="">
      <xdr:nvSpPr>
        <xdr:cNvPr id="336" name="テキスト ボックス 335"/>
        <xdr:cNvSpPr txBox="1"/>
      </xdr:nvSpPr>
      <xdr:spPr>
        <a:xfrm>
          <a:off x="14401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7" name="楕円 336"/>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38" name="テキスト ボックス 337"/>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39" name="楕円 338"/>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92727</xdr:rowOff>
    </xdr:from>
    <xdr:ext cx="762000" cy="259045"/>
    <xdr:sp macro="" textlink="">
      <xdr:nvSpPr>
        <xdr:cNvPr id="340" name="テキスト ボックス 339"/>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公債費に係る経常収支比率は、合併特例債や臨時財政対策債の発行による市債残高の累増の影響から、類似団体平均値をやや上回る数値で横ばいに推移している</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年度は近似値となっている</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今後も、フローとストックに留意し、市債発行額の抑制及び市債残高の適正な管理に努めていく。 </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81</xdr:row>
      <xdr:rowOff>135164</xdr:rowOff>
    </xdr:to>
    <xdr:cxnSp macro="">
      <xdr:nvCxnSpPr>
        <xdr:cNvPr id="370" name="直線コネクタ 369"/>
        <xdr:cNvCxnSpPr/>
      </xdr:nvCxnSpPr>
      <xdr:spPr>
        <a:xfrm flipV="1">
          <a:off x="4826000" y="12520385"/>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71" name="公債費最小値テキスト"/>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72" name="直線コネクタ 371"/>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3"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4" name="直線コネクタ 373"/>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4536</xdr:rowOff>
    </xdr:from>
    <xdr:to>
      <xdr:col>24</xdr:col>
      <xdr:colOff>25400</xdr:colOff>
      <xdr:row>77</xdr:row>
      <xdr:rowOff>102507</xdr:rowOff>
    </xdr:to>
    <xdr:cxnSp macro="">
      <xdr:nvCxnSpPr>
        <xdr:cNvPr id="375" name="直線コネクタ 374"/>
        <xdr:cNvCxnSpPr/>
      </xdr:nvCxnSpPr>
      <xdr:spPr>
        <a:xfrm flipV="1">
          <a:off x="3987800" y="132061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76" name="公債費平均値テキスト"/>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7" name="フローチャート: 判断 376"/>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102507</xdr:rowOff>
    </xdr:from>
    <xdr:to>
      <xdr:col>19</xdr:col>
      <xdr:colOff>187325</xdr:colOff>
      <xdr:row>80</xdr:row>
      <xdr:rowOff>110671</xdr:rowOff>
    </xdr:to>
    <xdr:cxnSp macro="">
      <xdr:nvCxnSpPr>
        <xdr:cNvPr id="378" name="直線コネクタ 377"/>
        <xdr:cNvCxnSpPr/>
      </xdr:nvCxnSpPr>
      <xdr:spPr>
        <a:xfrm flipV="1">
          <a:off x="3098800" y="13304157"/>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79" name="フローチャート: 判断 378"/>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147156</xdr:rowOff>
    </xdr:from>
    <xdr:ext cx="736600" cy="259045"/>
    <xdr:sp macro="" textlink="">
      <xdr:nvSpPr>
        <xdr:cNvPr id="380" name="テキスト ボックス 379"/>
        <xdr:cNvSpPr txBox="1"/>
      </xdr:nvSpPr>
      <xdr:spPr>
        <a:xfrm>
          <a:off x="3606800" y="1300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45357</xdr:rowOff>
    </xdr:from>
    <xdr:to>
      <xdr:col>15</xdr:col>
      <xdr:colOff>98425</xdr:colOff>
      <xdr:row>80</xdr:row>
      <xdr:rowOff>110671</xdr:rowOff>
    </xdr:to>
    <xdr:cxnSp macro="">
      <xdr:nvCxnSpPr>
        <xdr:cNvPr id="381" name="直線コネクタ 380"/>
        <xdr:cNvCxnSpPr/>
      </xdr:nvCxnSpPr>
      <xdr:spPr>
        <a:xfrm>
          <a:off x="2209800" y="13761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10886</xdr:rowOff>
    </xdr:from>
    <xdr:to>
      <xdr:col>15</xdr:col>
      <xdr:colOff>149225</xdr:colOff>
      <xdr:row>80</xdr:row>
      <xdr:rowOff>112486</xdr:rowOff>
    </xdr:to>
    <xdr:sp macro="" textlink="">
      <xdr:nvSpPr>
        <xdr:cNvPr id="382" name="フローチャート: 判断 381"/>
        <xdr:cNvSpPr/>
      </xdr:nvSpPr>
      <xdr:spPr>
        <a:xfrm>
          <a:off x="3048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122663</xdr:rowOff>
    </xdr:from>
    <xdr:ext cx="762000" cy="259045"/>
    <xdr:sp macro="" textlink="">
      <xdr:nvSpPr>
        <xdr:cNvPr id="383" name="テキスト ボックス 382"/>
        <xdr:cNvSpPr txBox="1"/>
      </xdr:nvSpPr>
      <xdr:spPr>
        <a:xfrm>
          <a:off x="2717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45357</xdr:rowOff>
    </xdr:from>
    <xdr:to>
      <xdr:col>11</xdr:col>
      <xdr:colOff>9525</xdr:colOff>
      <xdr:row>81</xdr:row>
      <xdr:rowOff>37193</xdr:rowOff>
    </xdr:to>
    <xdr:cxnSp macro="">
      <xdr:nvCxnSpPr>
        <xdr:cNvPr id="384" name="直線コネクタ 383"/>
        <xdr:cNvCxnSpPr/>
      </xdr:nvCxnSpPr>
      <xdr:spPr>
        <a:xfrm flipV="1">
          <a:off x="1320800" y="137613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5" name="フローチャート: 判断 384"/>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106334</xdr:rowOff>
    </xdr:from>
    <xdr:ext cx="762000" cy="259045"/>
    <xdr:sp macro="" textlink="">
      <xdr:nvSpPr>
        <xdr:cNvPr id="386" name="テキスト ボックス 385"/>
        <xdr:cNvSpPr txBox="1"/>
      </xdr:nvSpPr>
      <xdr:spPr>
        <a:xfrm>
          <a:off x="1828800" y="134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87" name="フローチャート: 判断 386"/>
        <xdr:cNvSpPr/>
      </xdr:nvSpPr>
      <xdr:spPr>
        <a:xfrm>
          <a:off x="1270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155320</xdr:rowOff>
    </xdr:from>
    <xdr:ext cx="762000" cy="259045"/>
    <xdr:sp macro="" textlink="">
      <xdr:nvSpPr>
        <xdr:cNvPr id="388" name="テキスト ボックス 387"/>
        <xdr:cNvSpPr txBox="1"/>
      </xdr:nvSpPr>
      <xdr:spPr>
        <a:xfrm>
          <a:off x="939800" y="1352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94" name="楕円 393"/>
        <xdr:cNvSpPr/>
      </xdr:nvSpPr>
      <xdr:spPr>
        <a:xfrm>
          <a:off x="47752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97263</xdr:rowOff>
    </xdr:from>
    <xdr:ext cx="762000" cy="259045"/>
    <xdr:sp macro="" textlink="">
      <xdr:nvSpPr>
        <xdr:cNvPr id="395" name="公債費該当値テキスト"/>
        <xdr:cNvSpPr txBox="1"/>
      </xdr:nvSpPr>
      <xdr:spPr>
        <a:xfrm>
          <a:off x="49149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51707</xdr:rowOff>
    </xdr:from>
    <xdr:to>
      <xdr:col>20</xdr:col>
      <xdr:colOff>38100</xdr:colOff>
      <xdr:row>77</xdr:row>
      <xdr:rowOff>153307</xdr:rowOff>
    </xdr:to>
    <xdr:sp macro="" textlink="">
      <xdr:nvSpPr>
        <xdr:cNvPr id="396" name="楕円 395"/>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97" name="テキスト ボックス 396"/>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59871</xdr:rowOff>
    </xdr:from>
    <xdr:to>
      <xdr:col>15</xdr:col>
      <xdr:colOff>149225</xdr:colOff>
      <xdr:row>80</xdr:row>
      <xdr:rowOff>161471</xdr:rowOff>
    </xdr:to>
    <xdr:sp macro="" textlink="">
      <xdr:nvSpPr>
        <xdr:cNvPr id="398" name="楕円 397"/>
        <xdr:cNvSpPr/>
      </xdr:nvSpPr>
      <xdr:spPr>
        <a:xfrm>
          <a:off x="3048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146248</xdr:rowOff>
    </xdr:from>
    <xdr:ext cx="762000" cy="259045"/>
    <xdr:sp macro="" textlink="">
      <xdr:nvSpPr>
        <xdr:cNvPr id="399" name="テキスト ボックス 398"/>
        <xdr:cNvSpPr txBox="1"/>
      </xdr:nvSpPr>
      <xdr:spPr>
        <a:xfrm>
          <a:off x="2717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166007</xdr:rowOff>
    </xdr:from>
    <xdr:to>
      <xdr:col>11</xdr:col>
      <xdr:colOff>60325</xdr:colOff>
      <xdr:row>80</xdr:row>
      <xdr:rowOff>96157</xdr:rowOff>
    </xdr:to>
    <xdr:sp macro="" textlink="">
      <xdr:nvSpPr>
        <xdr:cNvPr id="400" name="楕円 399"/>
        <xdr:cNvSpPr/>
      </xdr:nvSpPr>
      <xdr:spPr>
        <a:xfrm>
          <a:off x="2159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401" name="テキスト ボックス 400"/>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402" name="楕円 401"/>
        <xdr:cNvSpPr/>
      </xdr:nvSpPr>
      <xdr:spPr>
        <a:xfrm>
          <a:off x="1270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403" name="テキスト ボックス 402"/>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公債費以外の経常収支比率は、扶助費に係る経常収支比率が低いことなどが影響し、類似団体平均を下回っている。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しかし、扶助費や繰出金など社会保障関係経費は増加傾向にあることから、事務事業の見直し・統廃合など歳出の合理化等行財政改革や、公共資産の総資産量適正化・長寿命化のためのアセットマネジメントの取組などを推進し、経常的な事務事業に要する経費の抑制に努めていく。 </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133858</xdr:rowOff>
    </xdr:from>
    <xdr:to>
      <xdr:col>82</xdr:col>
      <xdr:colOff>107950</xdr:colOff>
      <xdr:row>80</xdr:row>
      <xdr:rowOff>168148</xdr:rowOff>
    </xdr:to>
    <xdr:cxnSp macro="">
      <xdr:nvCxnSpPr>
        <xdr:cNvPr id="429" name="直線コネクタ 428"/>
        <xdr:cNvCxnSpPr/>
      </xdr:nvCxnSpPr>
      <xdr:spPr>
        <a:xfrm flipV="1">
          <a:off x="16510000" y="1264970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30"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31" name="直線コネクタ 430"/>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48785</xdr:rowOff>
    </xdr:from>
    <xdr:ext cx="762000" cy="259045"/>
    <xdr:sp macro="" textlink="">
      <xdr:nvSpPr>
        <xdr:cNvPr id="432" name="公債費以外最大値テキスト"/>
        <xdr:cNvSpPr txBox="1"/>
      </xdr:nvSpPr>
      <xdr:spPr>
        <a:xfrm>
          <a:off x="16598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133858</xdr:rowOff>
    </xdr:from>
    <xdr:to>
      <xdr:col>82</xdr:col>
      <xdr:colOff>196850</xdr:colOff>
      <xdr:row>73</xdr:row>
      <xdr:rowOff>133858</xdr:rowOff>
    </xdr:to>
    <xdr:cxnSp macro="">
      <xdr:nvCxnSpPr>
        <xdr:cNvPr id="433" name="直線コネクタ 432"/>
        <xdr:cNvCxnSpPr/>
      </xdr:nvCxnSpPr>
      <xdr:spPr>
        <a:xfrm>
          <a:off x="16421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75</xdr:row>
      <xdr:rowOff>165863</xdr:rowOff>
    </xdr:to>
    <xdr:cxnSp macro="">
      <xdr:nvCxnSpPr>
        <xdr:cNvPr id="434" name="直線コネクタ 433"/>
        <xdr:cNvCxnSpPr/>
      </xdr:nvCxnSpPr>
      <xdr:spPr>
        <a:xfrm flipV="1">
          <a:off x="15671800" y="12951460"/>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5" name="公債費以外平均値テキスト"/>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6" name="フローチャート: 判断 435"/>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26416</xdr:rowOff>
    </xdr:from>
    <xdr:to>
      <xdr:col>78</xdr:col>
      <xdr:colOff>69850</xdr:colOff>
      <xdr:row>75</xdr:row>
      <xdr:rowOff>165863</xdr:rowOff>
    </xdr:to>
    <xdr:cxnSp macro="">
      <xdr:nvCxnSpPr>
        <xdr:cNvPr id="437" name="直線コネクタ 436"/>
        <xdr:cNvCxnSpPr/>
      </xdr:nvCxnSpPr>
      <xdr:spPr>
        <a:xfrm>
          <a:off x="14782800" y="12713716"/>
          <a:ext cx="889000" cy="3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8" name="フローチャート: 判断 437"/>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9" name="テキスト ボックス 438"/>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5842</xdr:rowOff>
    </xdr:from>
    <xdr:to>
      <xdr:col>73</xdr:col>
      <xdr:colOff>180975</xdr:colOff>
      <xdr:row>74</xdr:row>
      <xdr:rowOff>26416</xdr:rowOff>
    </xdr:to>
    <xdr:cxnSp macro="">
      <xdr:nvCxnSpPr>
        <xdr:cNvPr id="440" name="直線コネクタ 439"/>
        <xdr:cNvCxnSpPr/>
      </xdr:nvCxnSpPr>
      <xdr:spPr>
        <a:xfrm>
          <a:off x="13893800" y="1252169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41" name="フローチャート: 判断 440"/>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42" name="テキスト ボックス 441"/>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140716</xdr:rowOff>
    </xdr:from>
    <xdr:to>
      <xdr:col>69</xdr:col>
      <xdr:colOff>92075</xdr:colOff>
      <xdr:row>73</xdr:row>
      <xdr:rowOff>5842</xdr:rowOff>
    </xdr:to>
    <xdr:cxnSp macro="">
      <xdr:nvCxnSpPr>
        <xdr:cNvPr id="443" name="直線コネクタ 442"/>
        <xdr:cNvCxnSpPr/>
      </xdr:nvCxnSpPr>
      <xdr:spPr>
        <a:xfrm>
          <a:off x="13004800" y="124851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158496</xdr:rowOff>
    </xdr:from>
    <xdr:to>
      <xdr:col>69</xdr:col>
      <xdr:colOff>142875</xdr:colOff>
      <xdr:row>75</xdr:row>
      <xdr:rowOff>88646</xdr:rowOff>
    </xdr:to>
    <xdr:sp macro="" textlink="">
      <xdr:nvSpPr>
        <xdr:cNvPr id="444" name="フローチャート: 判断 443"/>
        <xdr:cNvSpPr/>
      </xdr:nvSpPr>
      <xdr:spPr>
        <a:xfrm>
          <a:off x="13843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73423</xdr:rowOff>
    </xdr:from>
    <xdr:ext cx="762000" cy="259045"/>
    <xdr:sp macro="" textlink="">
      <xdr:nvSpPr>
        <xdr:cNvPr id="445" name="テキスト ボックス 444"/>
        <xdr:cNvSpPr txBox="1"/>
      </xdr:nvSpPr>
      <xdr:spPr>
        <a:xfrm>
          <a:off x="13512800" y="1293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6" name="フローチャート: 判断 445"/>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155719</xdr:rowOff>
    </xdr:from>
    <xdr:ext cx="762000" cy="259045"/>
    <xdr:sp macro="" textlink="">
      <xdr:nvSpPr>
        <xdr:cNvPr id="447" name="テキスト ボックス 446"/>
        <xdr:cNvSpPr txBox="1"/>
      </xdr:nvSpPr>
      <xdr:spPr>
        <a:xfrm>
          <a:off x="12623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53" name="楕円 452"/>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54"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55" name="楕円 454"/>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56" name="テキスト ボックス 455"/>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147066</xdr:rowOff>
    </xdr:from>
    <xdr:to>
      <xdr:col>74</xdr:col>
      <xdr:colOff>31750</xdr:colOff>
      <xdr:row>74</xdr:row>
      <xdr:rowOff>77216</xdr:rowOff>
    </xdr:to>
    <xdr:sp macro="" textlink="">
      <xdr:nvSpPr>
        <xdr:cNvPr id="457" name="楕円 456"/>
        <xdr:cNvSpPr/>
      </xdr:nvSpPr>
      <xdr:spPr>
        <a:xfrm>
          <a:off x="14732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87393</xdr:rowOff>
    </xdr:from>
    <xdr:ext cx="762000" cy="259045"/>
    <xdr:sp macro="" textlink="">
      <xdr:nvSpPr>
        <xdr:cNvPr id="458" name="テキスト ボックス 457"/>
        <xdr:cNvSpPr txBox="1"/>
      </xdr:nvSpPr>
      <xdr:spPr>
        <a:xfrm>
          <a:off x="14401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126492</xdr:rowOff>
    </xdr:from>
    <xdr:to>
      <xdr:col>69</xdr:col>
      <xdr:colOff>142875</xdr:colOff>
      <xdr:row>73</xdr:row>
      <xdr:rowOff>56642</xdr:rowOff>
    </xdr:to>
    <xdr:sp macro="" textlink="">
      <xdr:nvSpPr>
        <xdr:cNvPr id="459" name="楕円 458"/>
        <xdr:cNvSpPr/>
      </xdr:nvSpPr>
      <xdr:spPr>
        <a:xfrm>
          <a:off x="13843000" y="124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66819</xdr:rowOff>
    </xdr:from>
    <xdr:ext cx="762000" cy="259045"/>
    <xdr:sp macro="" textlink="">
      <xdr:nvSpPr>
        <xdr:cNvPr id="460" name="テキスト ボックス 459"/>
        <xdr:cNvSpPr txBox="1"/>
      </xdr:nvSpPr>
      <xdr:spPr>
        <a:xfrm>
          <a:off x="13512800" y="1223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89916</xdr:rowOff>
    </xdr:from>
    <xdr:to>
      <xdr:col>65</xdr:col>
      <xdr:colOff>53975</xdr:colOff>
      <xdr:row>73</xdr:row>
      <xdr:rowOff>20066</xdr:rowOff>
    </xdr:to>
    <xdr:sp macro="" textlink="">
      <xdr:nvSpPr>
        <xdr:cNvPr id="461" name="楕円 460"/>
        <xdr:cNvSpPr/>
      </xdr:nvSpPr>
      <xdr:spPr>
        <a:xfrm>
          <a:off x="12954000" y="1243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30243</xdr:rowOff>
    </xdr:from>
    <xdr:ext cx="762000" cy="259045"/>
    <xdr:sp macro="" textlink="">
      <xdr:nvSpPr>
        <xdr:cNvPr id="462" name="テキスト ボックス 461"/>
        <xdr:cNvSpPr txBox="1"/>
      </xdr:nvSpPr>
      <xdr:spPr>
        <a:xfrm>
          <a:off x="12623800" y="1220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59296</xdr:rowOff>
    </xdr:from>
    <xdr:to>
      <xdr:col>29</xdr:col>
      <xdr:colOff>127000</xdr:colOff>
      <xdr:row>17</xdr:row>
      <xdr:rowOff>3975</xdr:rowOff>
    </xdr:to>
    <xdr:cxnSp macro="">
      <xdr:nvCxnSpPr>
        <xdr:cNvPr id="43" name="直線コネクタ 42"/>
        <xdr:cNvCxnSpPr/>
      </xdr:nvCxnSpPr>
      <xdr:spPr bwMode="auto">
        <a:xfrm flipV="1">
          <a:off x="5651500" y="2164321"/>
          <a:ext cx="0" cy="801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147502</xdr:rowOff>
    </xdr:from>
    <xdr:ext cx="762000" cy="259045"/>
    <xdr:sp macro="" textlink="">
      <xdr:nvSpPr>
        <xdr:cNvPr id="44" name="人口1人当たり決算額の推移最小値テキスト130"/>
        <xdr:cNvSpPr txBox="1"/>
      </xdr:nvSpPr>
      <xdr:spPr>
        <a:xfrm>
          <a:off x="5740400" y="29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3975</xdr:rowOff>
    </xdr:from>
    <xdr:to>
      <xdr:col>30</xdr:col>
      <xdr:colOff>25400</xdr:colOff>
      <xdr:row>17</xdr:row>
      <xdr:rowOff>3975</xdr:rowOff>
    </xdr:to>
    <xdr:cxnSp macro="">
      <xdr:nvCxnSpPr>
        <xdr:cNvPr id="45" name="直線コネクタ 44"/>
        <xdr:cNvCxnSpPr/>
      </xdr:nvCxnSpPr>
      <xdr:spPr bwMode="auto">
        <a:xfrm>
          <a:off x="5562600" y="2966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145673</xdr:rowOff>
    </xdr:from>
    <xdr:ext cx="762000" cy="259045"/>
    <xdr:sp macro="" textlink="">
      <xdr:nvSpPr>
        <xdr:cNvPr id="46" name="人口1人当たり決算額の推移最大値テキスト130"/>
        <xdr:cNvSpPr txBox="1"/>
      </xdr:nvSpPr>
      <xdr:spPr>
        <a:xfrm>
          <a:off x="5740400" y="19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59296</xdr:rowOff>
    </xdr:from>
    <xdr:to>
      <xdr:col>30</xdr:col>
      <xdr:colOff>25400</xdr:colOff>
      <xdr:row>12</xdr:row>
      <xdr:rowOff>59296</xdr:rowOff>
    </xdr:to>
    <xdr:cxnSp macro="">
      <xdr:nvCxnSpPr>
        <xdr:cNvPr id="47" name="直線コネクタ 46"/>
        <xdr:cNvCxnSpPr/>
      </xdr:nvCxnSpPr>
      <xdr:spPr bwMode="auto">
        <a:xfrm>
          <a:off x="5562600" y="2164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1826</xdr:rowOff>
    </xdr:from>
    <xdr:to>
      <xdr:col>29</xdr:col>
      <xdr:colOff>127000</xdr:colOff>
      <xdr:row>14</xdr:row>
      <xdr:rowOff>18674</xdr:rowOff>
    </xdr:to>
    <xdr:cxnSp macro="">
      <xdr:nvCxnSpPr>
        <xdr:cNvPr id="48" name="直線コネクタ 47"/>
        <xdr:cNvCxnSpPr/>
      </xdr:nvCxnSpPr>
      <xdr:spPr bwMode="auto">
        <a:xfrm>
          <a:off x="5003800" y="2449751"/>
          <a:ext cx="647700" cy="16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11069</xdr:rowOff>
    </xdr:from>
    <xdr:ext cx="762000" cy="259045"/>
    <xdr:sp macro="" textlink="">
      <xdr:nvSpPr>
        <xdr:cNvPr id="49" name="人口1人当たり決算額の推移平均値テキスト130"/>
        <xdr:cNvSpPr txBox="1"/>
      </xdr:nvSpPr>
      <xdr:spPr>
        <a:xfrm>
          <a:off x="5740400" y="245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38992</xdr:rowOff>
    </xdr:from>
    <xdr:to>
      <xdr:col>29</xdr:col>
      <xdr:colOff>177800</xdr:colOff>
      <xdr:row>14</xdr:row>
      <xdr:rowOff>140592</xdr:rowOff>
    </xdr:to>
    <xdr:sp macro="" textlink="">
      <xdr:nvSpPr>
        <xdr:cNvPr id="50" name="フローチャート: 判断 49"/>
        <xdr:cNvSpPr/>
      </xdr:nvSpPr>
      <xdr:spPr bwMode="auto">
        <a:xfrm>
          <a:off x="56007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1826</xdr:rowOff>
    </xdr:from>
    <xdr:to>
      <xdr:col>26</xdr:col>
      <xdr:colOff>50800</xdr:colOff>
      <xdr:row>18</xdr:row>
      <xdr:rowOff>112286</xdr:rowOff>
    </xdr:to>
    <xdr:cxnSp macro="">
      <xdr:nvCxnSpPr>
        <xdr:cNvPr id="51" name="直線コネクタ 50"/>
        <xdr:cNvCxnSpPr/>
      </xdr:nvCxnSpPr>
      <xdr:spPr bwMode="auto">
        <a:xfrm flipV="1">
          <a:off x="4305300" y="2449751"/>
          <a:ext cx="698500" cy="796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43769</xdr:rowOff>
    </xdr:from>
    <xdr:to>
      <xdr:col>26</xdr:col>
      <xdr:colOff>101600</xdr:colOff>
      <xdr:row>14</xdr:row>
      <xdr:rowOff>145369</xdr:rowOff>
    </xdr:to>
    <xdr:sp macro="" textlink="">
      <xdr:nvSpPr>
        <xdr:cNvPr id="52" name="フローチャート: 判断 51"/>
        <xdr:cNvSpPr/>
      </xdr:nvSpPr>
      <xdr:spPr bwMode="auto">
        <a:xfrm>
          <a:off x="4953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130146</xdr:rowOff>
    </xdr:from>
    <xdr:ext cx="736600" cy="259045"/>
    <xdr:sp macro="" textlink="">
      <xdr:nvSpPr>
        <xdr:cNvPr id="53" name="テキスト ボックス 52"/>
        <xdr:cNvSpPr txBox="1"/>
      </xdr:nvSpPr>
      <xdr:spPr>
        <a:xfrm>
          <a:off x="4622800" y="257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104582</xdr:rowOff>
    </xdr:from>
    <xdr:to>
      <xdr:col>22</xdr:col>
      <xdr:colOff>114300</xdr:colOff>
      <xdr:row>18</xdr:row>
      <xdr:rowOff>112286</xdr:rowOff>
    </xdr:to>
    <xdr:cxnSp macro="">
      <xdr:nvCxnSpPr>
        <xdr:cNvPr id="54" name="直線コネクタ 53"/>
        <xdr:cNvCxnSpPr/>
      </xdr:nvCxnSpPr>
      <xdr:spPr bwMode="auto">
        <a:xfrm>
          <a:off x="3606800" y="3238307"/>
          <a:ext cx="698500" cy="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42763</xdr:rowOff>
    </xdr:from>
    <xdr:to>
      <xdr:col>22</xdr:col>
      <xdr:colOff>165100</xdr:colOff>
      <xdr:row>19</xdr:row>
      <xdr:rowOff>144363</xdr:rowOff>
    </xdr:to>
    <xdr:sp macro="" textlink="">
      <xdr:nvSpPr>
        <xdr:cNvPr id="55" name="フローチャート: 判断 54"/>
        <xdr:cNvSpPr/>
      </xdr:nvSpPr>
      <xdr:spPr bwMode="auto">
        <a:xfrm>
          <a:off x="4254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129140</xdr:rowOff>
    </xdr:from>
    <xdr:ext cx="762000" cy="259045"/>
    <xdr:sp macro="" textlink="">
      <xdr:nvSpPr>
        <xdr:cNvPr id="56" name="テキスト ボックス 55"/>
        <xdr:cNvSpPr txBox="1"/>
      </xdr:nvSpPr>
      <xdr:spPr>
        <a:xfrm>
          <a:off x="3924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104582</xdr:rowOff>
    </xdr:from>
    <xdr:to>
      <xdr:col>18</xdr:col>
      <xdr:colOff>177800</xdr:colOff>
      <xdr:row>18</xdr:row>
      <xdr:rowOff>142141</xdr:rowOff>
    </xdr:to>
    <xdr:cxnSp macro="">
      <xdr:nvCxnSpPr>
        <xdr:cNvPr id="57" name="直線コネクタ 56"/>
        <xdr:cNvCxnSpPr/>
      </xdr:nvCxnSpPr>
      <xdr:spPr bwMode="auto">
        <a:xfrm flipV="1">
          <a:off x="2908300" y="3238307"/>
          <a:ext cx="698500" cy="37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34877</xdr:rowOff>
    </xdr:from>
    <xdr:to>
      <xdr:col>19</xdr:col>
      <xdr:colOff>38100</xdr:colOff>
      <xdr:row>19</xdr:row>
      <xdr:rowOff>136477</xdr:rowOff>
    </xdr:to>
    <xdr:sp macro="" textlink="">
      <xdr:nvSpPr>
        <xdr:cNvPr id="58" name="フローチャート: 判断 57"/>
        <xdr:cNvSpPr/>
      </xdr:nvSpPr>
      <xdr:spPr bwMode="auto">
        <a:xfrm>
          <a:off x="35560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121254</xdr:rowOff>
    </xdr:from>
    <xdr:ext cx="762000" cy="259045"/>
    <xdr:sp macro="" textlink="">
      <xdr:nvSpPr>
        <xdr:cNvPr id="59" name="テキスト ボックス 58"/>
        <xdr:cNvSpPr txBox="1"/>
      </xdr:nvSpPr>
      <xdr:spPr>
        <a:xfrm>
          <a:off x="32258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42604</xdr:rowOff>
    </xdr:from>
    <xdr:to>
      <xdr:col>15</xdr:col>
      <xdr:colOff>101600</xdr:colOff>
      <xdr:row>19</xdr:row>
      <xdr:rowOff>144204</xdr:rowOff>
    </xdr:to>
    <xdr:sp macro="" textlink="">
      <xdr:nvSpPr>
        <xdr:cNvPr id="60" name="フローチャート: 判断 59"/>
        <xdr:cNvSpPr/>
      </xdr:nvSpPr>
      <xdr:spPr bwMode="auto">
        <a:xfrm>
          <a:off x="28575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128981</xdr:rowOff>
    </xdr:from>
    <xdr:ext cx="762000" cy="259045"/>
    <xdr:sp macro="" textlink="">
      <xdr:nvSpPr>
        <xdr:cNvPr id="61" name="テキスト ボックス 60"/>
        <xdr:cNvSpPr txBox="1"/>
      </xdr:nvSpPr>
      <xdr:spPr>
        <a:xfrm>
          <a:off x="25273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139324</xdr:rowOff>
    </xdr:from>
    <xdr:to>
      <xdr:col>29</xdr:col>
      <xdr:colOff>177800</xdr:colOff>
      <xdr:row>14</xdr:row>
      <xdr:rowOff>69474</xdr:rowOff>
    </xdr:to>
    <xdr:sp macro="" textlink="">
      <xdr:nvSpPr>
        <xdr:cNvPr id="67" name="楕円 66"/>
        <xdr:cNvSpPr/>
      </xdr:nvSpPr>
      <xdr:spPr bwMode="auto">
        <a:xfrm>
          <a:off x="5600700" y="2415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155851</xdr:rowOff>
    </xdr:from>
    <xdr:ext cx="762000" cy="259045"/>
    <xdr:sp macro="" textlink="">
      <xdr:nvSpPr>
        <xdr:cNvPr id="68" name="人口1人当たり決算額の推移該当値テキスト130"/>
        <xdr:cNvSpPr txBox="1"/>
      </xdr:nvSpPr>
      <xdr:spPr>
        <a:xfrm>
          <a:off x="5740400" y="226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122476</xdr:rowOff>
    </xdr:from>
    <xdr:to>
      <xdr:col>26</xdr:col>
      <xdr:colOff>101600</xdr:colOff>
      <xdr:row>14</xdr:row>
      <xdr:rowOff>52626</xdr:rowOff>
    </xdr:to>
    <xdr:sp macro="" textlink="">
      <xdr:nvSpPr>
        <xdr:cNvPr id="69" name="楕円 68"/>
        <xdr:cNvSpPr/>
      </xdr:nvSpPr>
      <xdr:spPr bwMode="auto">
        <a:xfrm>
          <a:off x="4953000" y="2398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62803</xdr:rowOff>
    </xdr:from>
    <xdr:ext cx="736600" cy="259045"/>
    <xdr:sp macro="" textlink="">
      <xdr:nvSpPr>
        <xdr:cNvPr id="70" name="テキスト ボックス 69"/>
        <xdr:cNvSpPr txBox="1"/>
      </xdr:nvSpPr>
      <xdr:spPr>
        <a:xfrm>
          <a:off x="4622800" y="2167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61486</xdr:rowOff>
    </xdr:from>
    <xdr:to>
      <xdr:col>22</xdr:col>
      <xdr:colOff>165100</xdr:colOff>
      <xdr:row>18</xdr:row>
      <xdr:rowOff>163086</xdr:rowOff>
    </xdr:to>
    <xdr:sp macro="" textlink="">
      <xdr:nvSpPr>
        <xdr:cNvPr id="71" name="楕円 70"/>
        <xdr:cNvSpPr/>
      </xdr:nvSpPr>
      <xdr:spPr bwMode="auto">
        <a:xfrm>
          <a:off x="4254500" y="319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1813</xdr:rowOff>
    </xdr:from>
    <xdr:ext cx="762000" cy="259045"/>
    <xdr:sp macro="" textlink="">
      <xdr:nvSpPr>
        <xdr:cNvPr id="72" name="テキスト ボックス 71"/>
        <xdr:cNvSpPr txBox="1"/>
      </xdr:nvSpPr>
      <xdr:spPr>
        <a:xfrm>
          <a:off x="3924300" y="29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53782</xdr:rowOff>
    </xdr:from>
    <xdr:to>
      <xdr:col>19</xdr:col>
      <xdr:colOff>38100</xdr:colOff>
      <xdr:row>18</xdr:row>
      <xdr:rowOff>155382</xdr:rowOff>
    </xdr:to>
    <xdr:sp macro="" textlink="">
      <xdr:nvSpPr>
        <xdr:cNvPr id="73" name="楕円 72"/>
        <xdr:cNvSpPr/>
      </xdr:nvSpPr>
      <xdr:spPr bwMode="auto">
        <a:xfrm>
          <a:off x="3556000" y="318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165559</xdr:rowOff>
    </xdr:from>
    <xdr:ext cx="762000" cy="259045"/>
    <xdr:sp macro="" textlink="">
      <xdr:nvSpPr>
        <xdr:cNvPr id="74" name="テキスト ボックス 73"/>
        <xdr:cNvSpPr txBox="1"/>
      </xdr:nvSpPr>
      <xdr:spPr>
        <a:xfrm>
          <a:off x="3225800" y="295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91341</xdr:rowOff>
    </xdr:from>
    <xdr:to>
      <xdr:col>15</xdr:col>
      <xdr:colOff>101600</xdr:colOff>
      <xdr:row>19</xdr:row>
      <xdr:rowOff>21491</xdr:rowOff>
    </xdr:to>
    <xdr:sp macro="" textlink="">
      <xdr:nvSpPr>
        <xdr:cNvPr id="75" name="楕円 74"/>
        <xdr:cNvSpPr/>
      </xdr:nvSpPr>
      <xdr:spPr bwMode="auto">
        <a:xfrm>
          <a:off x="2857500" y="322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31668</xdr:rowOff>
    </xdr:from>
    <xdr:ext cx="762000" cy="259045"/>
    <xdr:sp macro="" textlink="">
      <xdr:nvSpPr>
        <xdr:cNvPr id="76" name="テキスト ボックス 75"/>
        <xdr:cNvSpPr txBox="1"/>
      </xdr:nvSpPr>
      <xdr:spPr>
        <a:xfrm>
          <a:off x="2527300" y="299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3" name="直線コネクタ 102"/>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4" name="人口1人当たり決算額の推移最小値テキスト445"/>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5" name="直線コネクタ 104"/>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6"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7" name="直線コネクタ 106"/>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174000</xdr:rowOff>
    </xdr:from>
    <xdr:to>
      <xdr:col>29</xdr:col>
      <xdr:colOff>127000</xdr:colOff>
      <xdr:row>35</xdr:row>
      <xdr:rowOff>191511</xdr:rowOff>
    </xdr:to>
    <xdr:cxnSp macro="">
      <xdr:nvCxnSpPr>
        <xdr:cNvPr id="108" name="直線コネクタ 107"/>
        <xdr:cNvCxnSpPr/>
      </xdr:nvCxnSpPr>
      <xdr:spPr bwMode="auto">
        <a:xfrm flipV="1">
          <a:off x="5003800" y="6784350"/>
          <a:ext cx="647700" cy="1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204695</xdr:rowOff>
    </xdr:from>
    <xdr:ext cx="762000" cy="259045"/>
    <xdr:sp macro="" textlink="">
      <xdr:nvSpPr>
        <xdr:cNvPr id="109" name="人口1人当たり決算額の推移平均値テキスト445"/>
        <xdr:cNvSpPr txBox="1"/>
      </xdr:nvSpPr>
      <xdr:spPr>
        <a:xfrm>
          <a:off x="5740400" y="647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0" name="フローチャート: 判断 109"/>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191511</xdr:rowOff>
    </xdr:from>
    <xdr:to>
      <xdr:col>26</xdr:col>
      <xdr:colOff>50800</xdr:colOff>
      <xdr:row>35</xdr:row>
      <xdr:rowOff>204175</xdr:rowOff>
    </xdr:to>
    <xdr:cxnSp macro="">
      <xdr:nvCxnSpPr>
        <xdr:cNvPr id="111" name="直線コネクタ 110"/>
        <xdr:cNvCxnSpPr/>
      </xdr:nvCxnSpPr>
      <xdr:spPr bwMode="auto">
        <a:xfrm flipV="1">
          <a:off x="4305300" y="6801861"/>
          <a:ext cx="698500" cy="1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2" name="フローチャート: 判断 111"/>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159859</xdr:rowOff>
    </xdr:from>
    <xdr:ext cx="736600" cy="259045"/>
    <xdr:sp macro="" textlink="">
      <xdr:nvSpPr>
        <xdr:cNvPr id="113" name="テキスト ボックス 112"/>
        <xdr:cNvSpPr txBox="1"/>
      </xdr:nvSpPr>
      <xdr:spPr>
        <a:xfrm>
          <a:off x="4622800" y="642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128783</xdr:rowOff>
    </xdr:from>
    <xdr:to>
      <xdr:col>22</xdr:col>
      <xdr:colOff>114300</xdr:colOff>
      <xdr:row>35</xdr:row>
      <xdr:rowOff>204175</xdr:rowOff>
    </xdr:to>
    <xdr:cxnSp macro="">
      <xdr:nvCxnSpPr>
        <xdr:cNvPr id="114" name="直線コネクタ 113"/>
        <xdr:cNvCxnSpPr/>
      </xdr:nvCxnSpPr>
      <xdr:spPr bwMode="auto">
        <a:xfrm>
          <a:off x="3606800" y="6739133"/>
          <a:ext cx="698500" cy="7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5" name="フローチャート: 判断 114"/>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61196</xdr:rowOff>
    </xdr:from>
    <xdr:ext cx="762000" cy="259045"/>
    <xdr:sp macro="" textlink="">
      <xdr:nvSpPr>
        <xdr:cNvPr id="116" name="テキスト ボックス 115"/>
        <xdr:cNvSpPr txBox="1"/>
      </xdr:nvSpPr>
      <xdr:spPr>
        <a:xfrm>
          <a:off x="3924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128783</xdr:rowOff>
    </xdr:from>
    <xdr:to>
      <xdr:col>18</xdr:col>
      <xdr:colOff>177800</xdr:colOff>
      <xdr:row>35</xdr:row>
      <xdr:rowOff>146386</xdr:rowOff>
    </xdr:to>
    <xdr:cxnSp macro="">
      <xdr:nvCxnSpPr>
        <xdr:cNvPr id="117" name="直線コネクタ 116"/>
        <xdr:cNvCxnSpPr/>
      </xdr:nvCxnSpPr>
      <xdr:spPr bwMode="auto">
        <a:xfrm flipV="1">
          <a:off x="2908300" y="6739133"/>
          <a:ext cx="698500" cy="17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18" name="フローチャート: 判断 117"/>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326646</xdr:rowOff>
    </xdr:from>
    <xdr:ext cx="762000" cy="259045"/>
    <xdr:sp macro="" textlink="">
      <xdr:nvSpPr>
        <xdr:cNvPr id="119" name="テキスト ボックス 118"/>
        <xdr:cNvSpPr txBox="1"/>
      </xdr:nvSpPr>
      <xdr:spPr>
        <a:xfrm>
          <a:off x="32258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0" name="フローチャート: 判断 119"/>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248007</xdr:rowOff>
    </xdr:from>
    <xdr:ext cx="762000" cy="259045"/>
    <xdr:sp macro="" textlink="">
      <xdr:nvSpPr>
        <xdr:cNvPr id="121" name="テキスト ボックス 120"/>
        <xdr:cNvSpPr txBox="1"/>
      </xdr:nvSpPr>
      <xdr:spPr>
        <a:xfrm>
          <a:off x="2527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123200</xdr:rowOff>
    </xdr:from>
    <xdr:to>
      <xdr:col>29</xdr:col>
      <xdr:colOff>177800</xdr:colOff>
      <xdr:row>35</xdr:row>
      <xdr:rowOff>224800</xdr:rowOff>
    </xdr:to>
    <xdr:sp macro="" textlink="">
      <xdr:nvSpPr>
        <xdr:cNvPr id="127" name="楕円 126"/>
        <xdr:cNvSpPr/>
      </xdr:nvSpPr>
      <xdr:spPr bwMode="auto">
        <a:xfrm>
          <a:off x="5600700" y="6733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95277</xdr:rowOff>
    </xdr:from>
    <xdr:ext cx="762000" cy="259045"/>
    <xdr:sp macro="" textlink="">
      <xdr:nvSpPr>
        <xdr:cNvPr id="128" name="人口1人当たり決算額の推移該当値テキスト445"/>
        <xdr:cNvSpPr txBox="1"/>
      </xdr:nvSpPr>
      <xdr:spPr>
        <a:xfrm>
          <a:off x="5740400" y="67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140711</xdr:rowOff>
    </xdr:from>
    <xdr:to>
      <xdr:col>26</xdr:col>
      <xdr:colOff>101600</xdr:colOff>
      <xdr:row>35</xdr:row>
      <xdr:rowOff>242311</xdr:rowOff>
    </xdr:to>
    <xdr:sp macro="" textlink="">
      <xdr:nvSpPr>
        <xdr:cNvPr id="129" name="楕円 128"/>
        <xdr:cNvSpPr/>
      </xdr:nvSpPr>
      <xdr:spPr bwMode="auto">
        <a:xfrm>
          <a:off x="4953000" y="6751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227088</xdr:rowOff>
    </xdr:from>
    <xdr:ext cx="736600" cy="259045"/>
    <xdr:sp macro="" textlink="">
      <xdr:nvSpPr>
        <xdr:cNvPr id="130" name="テキスト ボックス 129"/>
        <xdr:cNvSpPr txBox="1"/>
      </xdr:nvSpPr>
      <xdr:spPr>
        <a:xfrm>
          <a:off x="4622800" y="683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153375</xdr:rowOff>
    </xdr:from>
    <xdr:to>
      <xdr:col>22</xdr:col>
      <xdr:colOff>165100</xdr:colOff>
      <xdr:row>35</xdr:row>
      <xdr:rowOff>254975</xdr:rowOff>
    </xdr:to>
    <xdr:sp macro="" textlink="">
      <xdr:nvSpPr>
        <xdr:cNvPr id="131" name="楕円 130"/>
        <xdr:cNvSpPr/>
      </xdr:nvSpPr>
      <xdr:spPr bwMode="auto">
        <a:xfrm>
          <a:off x="4254500" y="676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239752</xdr:rowOff>
    </xdr:from>
    <xdr:ext cx="762000" cy="259045"/>
    <xdr:sp macro="" textlink="">
      <xdr:nvSpPr>
        <xdr:cNvPr id="132" name="テキスト ボックス 131"/>
        <xdr:cNvSpPr txBox="1"/>
      </xdr:nvSpPr>
      <xdr:spPr>
        <a:xfrm>
          <a:off x="3924300" y="685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77983</xdr:rowOff>
    </xdr:from>
    <xdr:to>
      <xdr:col>19</xdr:col>
      <xdr:colOff>38100</xdr:colOff>
      <xdr:row>35</xdr:row>
      <xdr:rowOff>179583</xdr:rowOff>
    </xdr:to>
    <xdr:sp macro="" textlink="">
      <xdr:nvSpPr>
        <xdr:cNvPr id="133" name="楕円 132"/>
        <xdr:cNvSpPr/>
      </xdr:nvSpPr>
      <xdr:spPr bwMode="auto">
        <a:xfrm>
          <a:off x="3556000" y="668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164360</xdr:rowOff>
    </xdr:from>
    <xdr:ext cx="762000" cy="259045"/>
    <xdr:sp macro="" textlink="">
      <xdr:nvSpPr>
        <xdr:cNvPr id="134" name="テキスト ボックス 133"/>
        <xdr:cNvSpPr txBox="1"/>
      </xdr:nvSpPr>
      <xdr:spPr>
        <a:xfrm>
          <a:off x="3225800" y="677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95586</xdr:rowOff>
    </xdr:from>
    <xdr:to>
      <xdr:col>15</xdr:col>
      <xdr:colOff>101600</xdr:colOff>
      <xdr:row>35</xdr:row>
      <xdr:rowOff>197186</xdr:rowOff>
    </xdr:to>
    <xdr:sp macro="" textlink="">
      <xdr:nvSpPr>
        <xdr:cNvPr id="135" name="楕円 134"/>
        <xdr:cNvSpPr/>
      </xdr:nvSpPr>
      <xdr:spPr bwMode="auto">
        <a:xfrm>
          <a:off x="2857500" y="6705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181963</xdr:rowOff>
    </xdr:from>
    <xdr:ext cx="762000" cy="259045"/>
    <xdr:sp macro="" textlink="">
      <xdr:nvSpPr>
        <xdr:cNvPr id="136" name="テキスト ボックス 135"/>
        <xdr:cNvSpPr txBox="1"/>
      </xdr:nvSpPr>
      <xdr:spPr>
        <a:xfrm>
          <a:off x="2527300" y="679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702,395
692,557
1,411.83
312,971,223
304,712,112
5,353,810
188,209,181
428,903,111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137163</xdr:rowOff>
    </xdr:from>
    <xdr:to>
      <xdr:col>24</xdr:col>
      <xdr:colOff>62865</xdr:colOff>
      <xdr:row>35</xdr:row>
      <xdr:rowOff>114508</xdr:rowOff>
    </xdr:to>
    <xdr:cxnSp macro="">
      <xdr:nvCxnSpPr>
        <xdr:cNvPr id="54" name="直線コネクタ 53"/>
        <xdr:cNvCxnSpPr/>
      </xdr:nvCxnSpPr>
      <xdr:spPr>
        <a:xfrm flipV="1">
          <a:off x="4633595" y="5280663"/>
          <a:ext cx="1270" cy="83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118335</xdr:rowOff>
    </xdr:from>
    <xdr:ext cx="534377" cy="259045"/>
    <xdr:sp macro="" textlink="">
      <xdr:nvSpPr>
        <xdr:cNvPr id="55" name="人件費最小値テキスト"/>
        <xdr:cNvSpPr txBox="1"/>
      </xdr:nvSpPr>
      <xdr:spPr>
        <a:xfrm>
          <a:off x="4686300" y="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114508</xdr:rowOff>
    </xdr:from>
    <xdr:to>
      <xdr:col>24</xdr:col>
      <xdr:colOff>152400</xdr:colOff>
      <xdr:row>35</xdr:row>
      <xdr:rowOff>114508</xdr:rowOff>
    </xdr:to>
    <xdr:cxnSp macro="">
      <xdr:nvCxnSpPr>
        <xdr:cNvPr id="56" name="直線コネクタ 55"/>
        <xdr:cNvCxnSpPr/>
      </xdr:nvCxnSpPr>
      <xdr:spPr>
        <a:xfrm>
          <a:off x="4546600" y="611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83840</xdr:rowOff>
    </xdr:from>
    <xdr:ext cx="599010" cy="259045"/>
    <xdr:sp macro="" textlink="">
      <xdr:nvSpPr>
        <xdr:cNvPr id="57" name="人件費最大値テキスト"/>
        <xdr:cNvSpPr txBox="1"/>
      </xdr:nvSpPr>
      <xdr:spPr>
        <a:xfrm>
          <a:off x="4686300" y="50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137163</xdr:rowOff>
    </xdr:from>
    <xdr:to>
      <xdr:col>24</xdr:col>
      <xdr:colOff>152400</xdr:colOff>
      <xdr:row>30</xdr:row>
      <xdr:rowOff>137163</xdr:rowOff>
    </xdr:to>
    <xdr:cxnSp macro="">
      <xdr:nvCxnSpPr>
        <xdr:cNvPr id="58" name="直線コネクタ 57"/>
        <xdr:cNvCxnSpPr/>
      </xdr:nvCxnSpPr>
      <xdr:spPr>
        <a:xfrm>
          <a:off x="4546600" y="52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144592</xdr:rowOff>
    </xdr:from>
    <xdr:to>
      <xdr:col>24</xdr:col>
      <xdr:colOff>63500</xdr:colOff>
      <xdr:row>32</xdr:row>
      <xdr:rowOff>163452</xdr:rowOff>
    </xdr:to>
    <xdr:cxnSp macro="">
      <xdr:nvCxnSpPr>
        <xdr:cNvPr id="59" name="直線コネクタ 58"/>
        <xdr:cNvCxnSpPr/>
      </xdr:nvCxnSpPr>
      <xdr:spPr>
        <a:xfrm>
          <a:off x="3797300" y="5630992"/>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110235</xdr:rowOff>
    </xdr:from>
    <xdr:ext cx="599010" cy="259045"/>
    <xdr:sp macro="" textlink="">
      <xdr:nvSpPr>
        <xdr:cNvPr id="60" name="人件費平均値テキスト"/>
        <xdr:cNvSpPr txBox="1"/>
      </xdr:nvSpPr>
      <xdr:spPr>
        <a:xfrm>
          <a:off x="4686300" y="5596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131808</xdr:rowOff>
    </xdr:from>
    <xdr:to>
      <xdr:col>24</xdr:col>
      <xdr:colOff>114300</xdr:colOff>
      <xdr:row>33</xdr:row>
      <xdr:rowOff>61958</xdr:rowOff>
    </xdr:to>
    <xdr:sp macro="" textlink="">
      <xdr:nvSpPr>
        <xdr:cNvPr id="61" name="フローチャート: 判断 60"/>
        <xdr:cNvSpPr/>
      </xdr:nvSpPr>
      <xdr:spPr>
        <a:xfrm>
          <a:off x="45847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144592</xdr:rowOff>
    </xdr:from>
    <xdr:to>
      <xdr:col>19</xdr:col>
      <xdr:colOff>177800</xdr:colOff>
      <xdr:row>38</xdr:row>
      <xdr:rowOff>27412</xdr:rowOff>
    </xdr:to>
    <xdr:cxnSp macro="">
      <xdr:nvCxnSpPr>
        <xdr:cNvPr id="62" name="直線コネクタ 61"/>
        <xdr:cNvCxnSpPr/>
      </xdr:nvCxnSpPr>
      <xdr:spPr>
        <a:xfrm flipV="1">
          <a:off x="2908300" y="5630992"/>
          <a:ext cx="889000" cy="9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129156</xdr:rowOff>
    </xdr:from>
    <xdr:to>
      <xdr:col>20</xdr:col>
      <xdr:colOff>38100</xdr:colOff>
      <xdr:row>33</xdr:row>
      <xdr:rowOff>59306</xdr:rowOff>
    </xdr:to>
    <xdr:sp macro="" textlink="">
      <xdr:nvSpPr>
        <xdr:cNvPr id="63" name="フローチャート: 判断 62"/>
        <xdr:cNvSpPr/>
      </xdr:nvSpPr>
      <xdr:spPr>
        <a:xfrm>
          <a:off x="3746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50433</xdr:rowOff>
    </xdr:from>
    <xdr:ext cx="599010" cy="259045"/>
    <xdr:sp macro="" textlink="">
      <xdr:nvSpPr>
        <xdr:cNvPr id="64" name="テキスト ボックス 63"/>
        <xdr:cNvSpPr txBox="1"/>
      </xdr:nvSpPr>
      <xdr:spPr>
        <a:xfrm>
          <a:off x="3497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27412</xdr:rowOff>
    </xdr:from>
    <xdr:to>
      <xdr:col>15</xdr:col>
      <xdr:colOff>50800</xdr:colOff>
      <xdr:row>38</xdr:row>
      <xdr:rowOff>71668</xdr:rowOff>
    </xdr:to>
    <xdr:cxnSp macro="">
      <xdr:nvCxnSpPr>
        <xdr:cNvPr id="65" name="直線コネクタ 64"/>
        <xdr:cNvCxnSpPr/>
      </xdr:nvCxnSpPr>
      <xdr:spPr>
        <a:xfrm flipV="1">
          <a:off x="2019300" y="6542512"/>
          <a:ext cx="889000" cy="4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32848</xdr:rowOff>
    </xdr:from>
    <xdr:to>
      <xdr:col>15</xdr:col>
      <xdr:colOff>101600</xdr:colOff>
      <xdr:row>38</xdr:row>
      <xdr:rowOff>134448</xdr:rowOff>
    </xdr:to>
    <xdr:sp macro="" textlink="">
      <xdr:nvSpPr>
        <xdr:cNvPr id="66" name="フローチャート: 判断 65"/>
        <xdr:cNvSpPr/>
      </xdr:nvSpPr>
      <xdr:spPr>
        <a:xfrm>
          <a:off x="2857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125575</xdr:rowOff>
    </xdr:from>
    <xdr:ext cx="534377" cy="259045"/>
    <xdr:sp macro="" textlink="">
      <xdr:nvSpPr>
        <xdr:cNvPr id="67" name="テキスト ボックス 66"/>
        <xdr:cNvSpPr txBox="1"/>
      </xdr:nvSpPr>
      <xdr:spPr>
        <a:xfrm>
          <a:off x="2641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71668</xdr:rowOff>
    </xdr:from>
    <xdr:to>
      <xdr:col>10</xdr:col>
      <xdr:colOff>114300</xdr:colOff>
      <xdr:row>38</xdr:row>
      <xdr:rowOff>94369</xdr:rowOff>
    </xdr:to>
    <xdr:cxnSp macro="">
      <xdr:nvCxnSpPr>
        <xdr:cNvPr id="68" name="直線コネクタ 67"/>
        <xdr:cNvCxnSpPr/>
      </xdr:nvCxnSpPr>
      <xdr:spPr>
        <a:xfrm flipV="1">
          <a:off x="1130300" y="6586768"/>
          <a:ext cx="889000" cy="2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14560</xdr:rowOff>
    </xdr:from>
    <xdr:to>
      <xdr:col>10</xdr:col>
      <xdr:colOff>165100</xdr:colOff>
      <xdr:row>38</xdr:row>
      <xdr:rowOff>116160</xdr:rowOff>
    </xdr:to>
    <xdr:sp macro="" textlink="">
      <xdr:nvSpPr>
        <xdr:cNvPr id="69" name="フローチャート: 判断 68"/>
        <xdr:cNvSpPr/>
      </xdr:nvSpPr>
      <xdr:spPr>
        <a:xfrm>
          <a:off x="1968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132686</xdr:rowOff>
    </xdr:from>
    <xdr:ext cx="534377" cy="259045"/>
    <xdr:sp macro="" textlink="">
      <xdr:nvSpPr>
        <xdr:cNvPr id="70" name="テキスト ボックス 69"/>
        <xdr:cNvSpPr txBox="1"/>
      </xdr:nvSpPr>
      <xdr:spPr>
        <a:xfrm>
          <a:off x="1752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17874</xdr:rowOff>
    </xdr:from>
    <xdr:to>
      <xdr:col>6</xdr:col>
      <xdr:colOff>38100</xdr:colOff>
      <xdr:row>38</xdr:row>
      <xdr:rowOff>119474</xdr:rowOff>
    </xdr:to>
    <xdr:sp macro="" textlink="">
      <xdr:nvSpPr>
        <xdr:cNvPr id="71" name="フローチャート: 判断 70"/>
        <xdr:cNvSpPr/>
      </xdr:nvSpPr>
      <xdr:spPr>
        <a:xfrm>
          <a:off x="1079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136001</xdr:rowOff>
    </xdr:from>
    <xdr:ext cx="534377" cy="259045"/>
    <xdr:sp macro="" textlink="">
      <xdr:nvSpPr>
        <xdr:cNvPr id="72" name="テキスト ボックス 71"/>
        <xdr:cNvSpPr txBox="1"/>
      </xdr:nvSpPr>
      <xdr:spPr>
        <a:xfrm>
          <a:off x="863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112652</xdr:rowOff>
    </xdr:from>
    <xdr:to>
      <xdr:col>24</xdr:col>
      <xdr:colOff>114300</xdr:colOff>
      <xdr:row>33</xdr:row>
      <xdr:rowOff>42802</xdr:rowOff>
    </xdr:to>
    <xdr:sp macro="" textlink="">
      <xdr:nvSpPr>
        <xdr:cNvPr id="78" name="楕円 77"/>
        <xdr:cNvSpPr/>
      </xdr:nvSpPr>
      <xdr:spPr>
        <a:xfrm>
          <a:off x="4584700" y="55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135529</xdr:rowOff>
    </xdr:from>
    <xdr:ext cx="599010" cy="259045"/>
    <xdr:sp macro="" textlink="">
      <xdr:nvSpPr>
        <xdr:cNvPr id="79" name="人件費該当値テキスト"/>
        <xdr:cNvSpPr txBox="1"/>
      </xdr:nvSpPr>
      <xdr:spPr>
        <a:xfrm>
          <a:off x="4686300" y="5450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93792</xdr:rowOff>
    </xdr:from>
    <xdr:to>
      <xdr:col>20</xdr:col>
      <xdr:colOff>38100</xdr:colOff>
      <xdr:row>33</xdr:row>
      <xdr:rowOff>23942</xdr:rowOff>
    </xdr:to>
    <xdr:sp macro="" textlink="">
      <xdr:nvSpPr>
        <xdr:cNvPr id="80" name="楕円 79"/>
        <xdr:cNvSpPr/>
      </xdr:nvSpPr>
      <xdr:spPr>
        <a:xfrm>
          <a:off x="3746500" y="55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40469</xdr:rowOff>
    </xdr:from>
    <xdr:ext cx="599010" cy="259045"/>
    <xdr:sp macro="" textlink="">
      <xdr:nvSpPr>
        <xdr:cNvPr id="81" name="テキスト ボックス 80"/>
        <xdr:cNvSpPr txBox="1"/>
      </xdr:nvSpPr>
      <xdr:spPr>
        <a:xfrm>
          <a:off x="3497795" y="535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148062</xdr:rowOff>
    </xdr:from>
    <xdr:to>
      <xdr:col>15</xdr:col>
      <xdr:colOff>101600</xdr:colOff>
      <xdr:row>38</xdr:row>
      <xdr:rowOff>78212</xdr:rowOff>
    </xdr:to>
    <xdr:sp macro="" textlink="">
      <xdr:nvSpPr>
        <xdr:cNvPr id="82" name="楕円 81"/>
        <xdr:cNvSpPr/>
      </xdr:nvSpPr>
      <xdr:spPr>
        <a:xfrm>
          <a:off x="2857500" y="64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94739</xdr:rowOff>
    </xdr:from>
    <xdr:ext cx="534377" cy="259045"/>
    <xdr:sp macro="" textlink="">
      <xdr:nvSpPr>
        <xdr:cNvPr id="83" name="テキスト ボックス 82"/>
        <xdr:cNvSpPr txBox="1"/>
      </xdr:nvSpPr>
      <xdr:spPr>
        <a:xfrm>
          <a:off x="2641111" y="626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20868</xdr:rowOff>
    </xdr:from>
    <xdr:to>
      <xdr:col>10</xdr:col>
      <xdr:colOff>165100</xdr:colOff>
      <xdr:row>38</xdr:row>
      <xdr:rowOff>122468</xdr:rowOff>
    </xdr:to>
    <xdr:sp macro="" textlink="">
      <xdr:nvSpPr>
        <xdr:cNvPr id="84" name="楕円 83"/>
        <xdr:cNvSpPr/>
      </xdr:nvSpPr>
      <xdr:spPr>
        <a:xfrm>
          <a:off x="1968500" y="65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113595</xdr:rowOff>
    </xdr:from>
    <xdr:ext cx="534377" cy="259045"/>
    <xdr:sp macro="" textlink="">
      <xdr:nvSpPr>
        <xdr:cNvPr id="85" name="テキスト ボックス 84"/>
        <xdr:cNvSpPr txBox="1"/>
      </xdr:nvSpPr>
      <xdr:spPr>
        <a:xfrm>
          <a:off x="1752111" y="66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43569</xdr:rowOff>
    </xdr:from>
    <xdr:to>
      <xdr:col>6</xdr:col>
      <xdr:colOff>38100</xdr:colOff>
      <xdr:row>38</xdr:row>
      <xdr:rowOff>145169</xdr:rowOff>
    </xdr:to>
    <xdr:sp macro="" textlink="">
      <xdr:nvSpPr>
        <xdr:cNvPr id="86" name="楕円 85"/>
        <xdr:cNvSpPr/>
      </xdr:nvSpPr>
      <xdr:spPr>
        <a:xfrm>
          <a:off x="1079500" y="655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136296</xdr:rowOff>
    </xdr:from>
    <xdr:ext cx="534377" cy="259045"/>
    <xdr:sp macro="" textlink="">
      <xdr:nvSpPr>
        <xdr:cNvPr id="87" name="テキスト ボックス 86"/>
        <xdr:cNvSpPr txBox="1"/>
      </xdr:nvSpPr>
      <xdr:spPr>
        <a:xfrm>
          <a:off x="863111" y="665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0" name="直線コネクタ 109"/>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1"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2" name="直線コネクタ 111"/>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3"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4" name="直線コネクタ 113"/>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6609</xdr:rowOff>
    </xdr:from>
    <xdr:to>
      <xdr:col>24</xdr:col>
      <xdr:colOff>63500</xdr:colOff>
      <xdr:row>54</xdr:row>
      <xdr:rowOff>55575</xdr:rowOff>
    </xdr:to>
    <xdr:cxnSp macro="">
      <xdr:nvCxnSpPr>
        <xdr:cNvPr id="115" name="直線コネクタ 114"/>
        <xdr:cNvCxnSpPr/>
      </xdr:nvCxnSpPr>
      <xdr:spPr>
        <a:xfrm flipV="1">
          <a:off x="3797300" y="9264909"/>
          <a:ext cx="8382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141302</xdr:rowOff>
    </xdr:from>
    <xdr:ext cx="534377" cy="259045"/>
    <xdr:sp macro="" textlink="">
      <xdr:nvSpPr>
        <xdr:cNvPr id="116" name="物件費平均値テキスト"/>
        <xdr:cNvSpPr txBox="1"/>
      </xdr:nvSpPr>
      <xdr:spPr>
        <a:xfrm>
          <a:off x="4686300" y="92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7" name="フローチャート: 判断 116"/>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55575</xdr:rowOff>
    </xdr:from>
    <xdr:to>
      <xdr:col>19</xdr:col>
      <xdr:colOff>177800</xdr:colOff>
      <xdr:row>54</xdr:row>
      <xdr:rowOff>72766</xdr:rowOff>
    </xdr:to>
    <xdr:cxnSp macro="">
      <xdr:nvCxnSpPr>
        <xdr:cNvPr id="118" name="直線コネクタ 117"/>
        <xdr:cNvCxnSpPr/>
      </xdr:nvCxnSpPr>
      <xdr:spPr>
        <a:xfrm flipV="1">
          <a:off x="2908300" y="9313875"/>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19" name="フローチャート: 判断 118"/>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81937</xdr:rowOff>
    </xdr:from>
    <xdr:ext cx="534377" cy="259045"/>
    <xdr:sp macro="" textlink="">
      <xdr:nvSpPr>
        <xdr:cNvPr id="120" name="テキスト ボックス 119"/>
        <xdr:cNvSpPr txBox="1"/>
      </xdr:nvSpPr>
      <xdr:spPr>
        <a:xfrm>
          <a:off x="3530111" y="89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26132</xdr:rowOff>
    </xdr:from>
    <xdr:to>
      <xdr:col>15</xdr:col>
      <xdr:colOff>50800</xdr:colOff>
      <xdr:row>54</xdr:row>
      <xdr:rowOff>72766</xdr:rowOff>
    </xdr:to>
    <xdr:cxnSp macro="">
      <xdr:nvCxnSpPr>
        <xdr:cNvPr id="121" name="直線コネクタ 120"/>
        <xdr:cNvCxnSpPr/>
      </xdr:nvCxnSpPr>
      <xdr:spPr>
        <a:xfrm>
          <a:off x="2019300" y="9284432"/>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2" name="フローチャート: 判断 121"/>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94693</xdr:rowOff>
    </xdr:from>
    <xdr:ext cx="534377" cy="259045"/>
    <xdr:sp macro="" textlink="">
      <xdr:nvSpPr>
        <xdr:cNvPr id="123" name="テキスト ボックス 122"/>
        <xdr:cNvSpPr txBox="1"/>
      </xdr:nvSpPr>
      <xdr:spPr>
        <a:xfrm>
          <a:off x="2641111" y="90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26132</xdr:rowOff>
    </xdr:from>
    <xdr:to>
      <xdr:col>10</xdr:col>
      <xdr:colOff>114300</xdr:colOff>
      <xdr:row>54</xdr:row>
      <xdr:rowOff>135586</xdr:rowOff>
    </xdr:to>
    <xdr:cxnSp macro="">
      <xdr:nvCxnSpPr>
        <xdr:cNvPr id="124" name="直線コネクタ 123"/>
        <xdr:cNvCxnSpPr/>
      </xdr:nvCxnSpPr>
      <xdr:spPr>
        <a:xfrm flipV="1">
          <a:off x="1130300" y="9284432"/>
          <a:ext cx="889000" cy="10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5" name="フローチャート: 判断 124"/>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144731</xdr:rowOff>
    </xdr:from>
    <xdr:ext cx="534377" cy="259045"/>
    <xdr:sp macro="" textlink="">
      <xdr:nvSpPr>
        <xdr:cNvPr id="126" name="テキスト ボックス 125"/>
        <xdr:cNvSpPr txBox="1"/>
      </xdr:nvSpPr>
      <xdr:spPr>
        <a:xfrm>
          <a:off x="1752111" y="94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7" name="フローチャート: 判断 126"/>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21952</xdr:rowOff>
    </xdr:from>
    <xdr:ext cx="534377" cy="259045"/>
    <xdr:sp macro="" textlink="">
      <xdr:nvSpPr>
        <xdr:cNvPr id="128" name="テキスト ボックス 127"/>
        <xdr:cNvSpPr txBox="1"/>
      </xdr:nvSpPr>
      <xdr:spPr>
        <a:xfrm>
          <a:off x="863111" y="91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127259</xdr:rowOff>
    </xdr:from>
    <xdr:to>
      <xdr:col>24</xdr:col>
      <xdr:colOff>114300</xdr:colOff>
      <xdr:row>54</xdr:row>
      <xdr:rowOff>57409</xdr:rowOff>
    </xdr:to>
    <xdr:sp macro="" textlink="">
      <xdr:nvSpPr>
        <xdr:cNvPr id="134" name="楕円 133"/>
        <xdr:cNvSpPr/>
      </xdr:nvSpPr>
      <xdr:spPr>
        <a:xfrm>
          <a:off x="4584700" y="92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150136</xdr:rowOff>
    </xdr:from>
    <xdr:ext cx="534377" cy="259045"/>
    <xdr:sp macro="" textlink="">
      <xdr:nvSpPr>
        <xdr:cNvPr id="135" name="物件費該当値テキスト"/>
        <xdr:cNvSpPr txBox="1"/>
      </xdr:nvSpPr>
      <xdr:spPr>
        <a:xfrm>
          <a:off x="4686300" y="90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4775</xdr:rowOff>
    </xdr:from>
    <xdr:to>
      <xdr:col>20</xdr:col>
      <xdr:colOff>38100</xdr:colOff>
      <xdr:row>54</xdr:row>
      <xdr:rowOff>106375</xdr:rowOff>
    </xdr:to>
    <xdr:sp macro="" textlink="">
      <xdr:nvSpPr>
        <xdr:cNvPr id="136" name="楕円 135"/>
        <xdr:cNvSpPr/>
      </xdr:nvSpPr>
      <xdr:spPr>
        <a:xfrm>
          <a:off x="3746500" y="92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97502</xdr:rowOff>
    </xdr:from>
    <xdr:ext cx="534377" cy="259045"/>
    <xdr:sp macro="" textlink="">
      <xdr:nvSpPr>
        <xdr:cNvPr id="137" name="テキスト ボックス 136"/>
        <xdr:cNvSpPr txBox="1"/>
      </xdr:nvSpPr>
      <xdr:spPr>
        <a:xfrm>
          <a:off x="3530111" y="935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21966</xdr:rowOff>
    </xdr:from>
    <xdr:to>
      <xdr:col>15</xdr:col>
      <xdr:colOff>101600</xdr:colOff>
      <xdr:row>54</xdr:row>
      <xdr:rowOff>123566</xdr:rowOff>
    </xdr:to>
    <xdr:sp macro="" textlink="">
      <xdr:nvSpPr>
        <xdr:cNvPr id="138" name="楕円 137"/>
        <xdr:cNvSpPr/>
      </xdr:nvSpPr>
      <xdr:spPr>
        <a:xfrm>
          <a:off x="2857500" y="92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114693</xdr:rowOff>
    </xdr:from>
    <xdr:ext cx="534377" cy="259045"/>
    <xdr:sp macro="" textlink="">
      <xdr:nvSpPr>
        <xdr:cNvPr id="139" name="テキスト ボックス 138"/>
        <xdr:cNvSpPr txBox="1"/>
      </xdr:nvSpPr>
      <xdr:spPr>
        <a:xfrm>
          <a:off x="2641111" y="937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146782</xdr:rowOff>
    </xdr:from>
    <xdr:to>
      <xdr:col>10</xdr:col>
      <xdr:colOff>165100</xdr:colOff>
      <xdr:row>54</xdr:row>
      <xdr:rowOff>76932</xdr:rowOff>
    </xdr:to>
    <xdr:sp macro="" textlink="">
      <xdr:nvSpPr>
        <xdr:cNvPr id="140" name="楕円 139"/>
        <xdr:cNvSpPr/>
      </xdr:nvSpPr>
      <xdr:spPr>
        <a:xfrm>
          <a:off x="1968500" y="92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93459</xdr:rowOff>
    </xdr:from>
    <xdr:ext cx="534377" cy="259045"/>
    <xdr:sp macro="" textlink="">
      <xdr:nvSpPr>
        <xdr:cNvPr id="141" name="テキスト ボックス 140"/>
        <xdr:cNvSpPr txBox="1"/>
      </xdr:nvSpPr>
      <xdr:spPr>
        <a:xfrm>
          <a:off x="1752111" y="90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84786</xdr:rowOff>
    </xdr:from>
    <xdr:to>
      <xdr:col>6</xdr:col>
      <xdr:colOff>38100</xdr:colOff>
      <xdr:row>55</xdr:row>
      <xdr:rowOff>14936</xdr:rowOff>
    </xdr:to>
    <xdr:sp macro="" textlink="">
      <xdr:nvSpPr>
        <xdr:cNvPr id="142" name="楕円 141"/>
        <xdr:cNvSpPr/>
      </xdr:nvSpPr>
      <xdr:spPr>
        <a:xfrm>
          <a:off x="1079500" y="934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6063</xdr:rowOff>
    </xdr:from>
    <xdr:ext cx="534377" cy="259045"/>
    <xdr:sp macro="" textlink="">
      <xdr:nvSpPr>
        <xdr:cNvPr id="143" name="テキスト ボックス 142"/>
        <xdr:cNvSpPr txBox="1"/>
      </xdr:nvSpPr>
      <xdr:spPr>
        <a:xfrm>
          <a:off x="863111" y="943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0" name="直線コネクタ 169"/>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1"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2" name="直線コネクタ 171"/>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3"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4" name="直線コネクタ 173"/>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108676</xdr:rowOff>
    </xdr:from>
    <xdr:to>
      <xdr:col>24</xdr:col>
      <xdr:colOff>63500</xdr:colOff>
      <xdr:row>76</xdr:row>
      <xdr:rowOff>148299</xdr:rowOff>
    </xdr:to>
    <xdr:cxnSp macro="">
      <xdr:nvCxnSpPr>
        <xdr:cNvPr id="175" name="直線コネクタ 174"/>
        <xdr:cNvCxnSpPr/>
      </xdr:nvCxnSpPr>
      <xdr:spPr>
        <a:xfrm flipV="1">
          <a:off x="3797300" y="13138876"/>
          <a:ext cx="838200" cy="3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96283</xdr:rowOff>
    </xdr:from>
    <xdr:ext cx="469744" cy="259045"/>
    <xdr:sp macro="" textlink="">
      <xdr:nvSpPr>
        <xdr:cNvPr id="176" name="維持補修費平均値テキスト"/>
        <xdr:cNvSpPr txBox="1"/>
      </xdr:nvSpPr>
      <xdr:spPr>
        <a:xfrm>
          <a:off x="4686300" y="13126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7" name="フローチャート: 判断 176"/>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148299</xdr:rowOff>
    </xdr:from>
    <xdr:to>
      <xdr:col>19</xdr:col>
      <xdr:colOff>177800</xdr:colOff>
      <xdr:row>77</xdr:row>
      <xdr:rowOff>5262</xdr:rowOff>
    </xdr:to>
    <xdr:cxnSp macro="">
      <xdr:nvCxnSpPr>
        <xdr:cNvPr id="178" name="直線コネクタ 177"/>
        <xdr:cNvCxnSpPr/>
      </xdr:nvCxnSpPr>
      <xdr:spPr>
        <a:xfrm flipV="1">
          <a:off x="2908300" y="13178499"/>
          <a:ext cx="8890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79" name="フローチャート: 判断 178"/>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79519</xdr:rowOff>
    </xdr:from>
    <xdr:ext cx="469744" cy="259045"/>
    <xdr:sp macro="" textlink="">
      <xdr:nvSpPr>
        <xdr:cNvPr id="180" name="テキスト ボックス 179"/>
        <xdr:cNvSpPr txBox="1"/>
      </xdr:nvSpPr>
      <xdr:spPr>
        <a:xfrm>
          <a:off x="3562428" y="132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5262</xdr:rowOff>
    </xdr:from>
    <xdr:to>
      <xdr:col>15</xdr:col>
      <xdr:colOff>50800</xdr:colOff>
      <xdr:row>77</xdr:row>
      <xdr:rowOff>12881</xdr:rowOff>
    </xdr:to>
    <xdr:cxnSp macro="">
      <xdr:nvCxnSpPr>
        <xdr:cNvPr id="181" name="直線コネクタ 180"/>
        <xdr:cNvCxnSpPr/>
      </xdr:nvCxnSpPr>
      <xdr:spPr>
        <a:xfrm flipV="1">
          <a:off x="2019300" y="13206912"/>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2" name="フローチャート: 判断 181"/>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109346</xdr:rowOff>
    </xdr:from>
    <xdr:ext cx="469744" cy="259045"/>
    <xdr:sp macro="" textlink="">
      <xdr:nvSpPr>
        <xdr:cNvPr id="183" name="テキスト ボックス 182"/>
        <xdr:cNvSpPr txBox="1"/>
      </xdr:nvSpPr>
      <xdr:spPr>
        <a:xfrm>
          <a:off x="2673428" y="133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12881</xdr:rowOff>
    </xdr:from>
    <xdr:to>
      <xdr:col>10</xdr:col>
      <xdr:colOff>114300</xdr:colOff>
      <xdr:row>77</xdr:row>
      <xdr:rowOff>27032</xdr:rowOff>
    </xdr:to>
    <xdr:cxnSp macro="">
      <xdr:nvCxnSpPr>
        <xdr:cNvPr id="184" name="直線コネクタ 183"/>
        <xdr:cNvCxnSpPr/>
      </xdr:nvCxnSpPr>
      <xdr:spPr>
        <a:xfrm flipV="1">
          <a:off x="1130300" y="13214531"/>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5" name="フローチャート: 判断 184"/>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125130</xdr:rowOff>
    </xdr:from>
    <xdr:ext cx="469744" cy="259045"/>
    <xdr:sp macro="" textlink="">
      <xdr:nvSpPr>
        <xdr:cNvPr id="186" name="テキスト ボックス 185"/>
        <xdr:cNvSpPr txBox="1"/>
      </xdr:nvSpPr>
      <xdr:spPr>
        <a:xfrm>
          <a:off x="1784428" y="1332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7" name="フローチャート: 判断 186"/>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95412</xdr:rowOff>
    </xdr:from>
    <xdr:ext cx="469744" cy="259045"/>
    <xdr:sp macro="" textlink="">
      <xdr:nvSpPr>
        <xdr:cNvPr id="188" name="テキスト ボックス 187"/>
        <xdr:cNvSpPr txBox="1"/>
      </xdr:nvSpPr>
      <xdr:spPr>
        <a:xfrm>
          <a:off x="895428" y="1329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57876</xdr:rowOff>
    </xdr:from>
    <xdr:to>
      <xdr:col>24</xdr:col>
      <xdr:colOff>114300</xdr:colOff>
      <xdr:row>76</xdr:row>
      <xdr:rowOff>159476</xdr:rowOff>
    </xdr:to>
    <xdr:sp macro="" textlink="">
      <xdr:nvSpPr>
        <xdr:cNvPr id="194" name="楕円 193"/>
        <xdr:cNvSpPr/>
      </xdr:nvSpPr>
      <xdr:spPr>
        <a:xfrm>
          <a:off x="4584700" y="130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80753</xdr:rowOff>
    </xdr:from>
    <xdr:ext cx="469744" cy="259045"/>
    <xdr:sp macro="" textlink="">
      <xdr:nvSpPr>
        <xdr:cNvPr id="195" name="維持補修費該当値テキスト"/>
        <xdr:cNvSpPr txBox="1"/>
      </xdr:nvSpPr>
      <xdr:spPr>
        <a:xfrm>
          <a:off x="4686300" y="1293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97499</xdr:rowOff>
    </xdr:from>
    <xdr:to>
      <xdr:col>20</xdr:col>
      <xdr:colOff>38100</xdr:colOff>
      <xdr:row>77</xdr:row>
      <xdr:rowOff>27649</xdr:rowOff>
    </xdr:to>
    <xdr:sp macro="" textlink="">
      <xdr:nvSpPr>
        <xdr:cNvPr id="196" name="楕円 195"/>
        <xdr:cNvSpPr/>
      </xdr:nvSpPr>
      <xdr:spPr>
        <a:xfrm>
          <a:off x="3746500" y="1312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44176</xdr:rowOff>
    </xdr:from>
    <xdr:ext cx="469744" cy="259045"/>
    <xdr:sp macro="" textlink="">
      <xdr:nvSpPr>
        <xdr:cNvPr id="197" name="テキスト ボックス 196"/>
        <xdr:cNvSpPr txBox="1"/>
      </xdr:nvSpPr>
      <xdr:spPr>
        <a:xfrm>
          <a:off x="3562428" y="129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125912</xdr:rowOff>
    </xdr:from>
    <xdr:to>
      <xdr:col>15</xdr:col>
      <xdr:colOff>101600</xdr:colOff>
      <xdr:row>77</xdr:row>
      <xdr:rowOff>56062</xdr:rowOff>
    </xdr:to>
    <xdr:sp macro="" textlink="">
      <xdr:nvSpPr>
        <xdr:cNvPr id="198" name="楕円 197"/>
        <xdr:cNvSpPr/>
      </xdr:nvSpPr>
      <xdr:spPr>
        <a:xfrm>
          <a:off x="2857500" y="131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72589</xdr:rowOff>
    </xdr:from>
    <xdr:ext cx="469744" cy="259045"/>
    <xdr:sp macro="" textlink="">
      <xdr:nvSpPr>
        <xdr:cNvPr id="199" name="テキスト ボックス 198"/>
        <xdr:cNvSpPr txBox="1"/>
      </xdr:nvSpPr>
      <xdr:spPr>
        <a:xfrm>
          <a:off x="2673428" y="1293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133531</xdr:rowOff>
    </xdr:from>
    <xdr:to>
      <xdr:col>10</xdr:col>
      <xdr:colOff>165100</xdr:colOff>
      <xdr:row>77</xdr:row>
      <xdr:rowOff>63681</xdr:rowOff>
    </xdr:to>
    <xdr:sp macro="" textlink="">
      <xdr:nvSpPr>
        <xdr:cNvPr id="200" name="楕円 199"/>
        <xdr:cNvSpPr/>
      </xdr:nvSpPr>
      <xdr:spPr>
        <a:xfrm>
          <a:off x="1968500" y="1316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80208</xdr:rowOff>
    </xdr:from>
    <xdr:ext cx="469744" cy="259045"/>
    <xdr:sp macro="" textlink="">
      <xdr:nvSpPr>
        <xdr:cNvPr id="201" name="テキスト ボックス 200"/>
        <xdr:cNvSpPr txBox="1"/>
      </xdr:nvSpPr>
      <xdr:spPr>
        <a:xfrm>
          <a:off x="1784428" y="1293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147682</xdr:rowOff>
    </xdr:from>
    <xdr:to>
      <xdr:col>6</xdr:col>
      <xdr:colOff>38100</xdr:colOff>
      <xdr:row>77</xdr:row>
      <xdr:rowOff>77832</xdr:rowOff>
    </xdr:to>
    <xdr:sp macro="" textlink="">
      <xdr:nvSpPr>
        <xdr:cNvPr id="202" name="楕円 201"/>
        <xdr:cNvSpPr/>
      </xdr:nvSpPr>
      <xdr:spPr>
        <a:xfrm>
          <a:off x="1079500" y="131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94360</xdr:rowOff>
    </xdr:from>
    <xdr:ext cx="469744" cy="259045"/>
    <xdr:sp macro="" textlink="">
      <xdr:nvSpPr>
        <xdr:cNvPr id="203" name="テキスト ボックス 202"/>
        <xdr:cNvSpPr txBox="1"/>
      </xdr:nvSpPr>
      <xdr:spPr>
        <a:xfrm>
          <a:off x="895428" y="1295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75256</xdr:rowOff>
    </xdr:from>
    <xdr:to>
      <xdr:col>24</xdr:col>
      <xdr:colOff>62865</xdr:colOff>
      <xdr:row>98</xdr:row>
      <xdr:rowOff>8375</xdr:rowOff>
    </xdr:to>
    <xdr:cxnSp macro="">
      <xdr:nvCxnSpPr>
        <xdr:cNvPr id="230" name="直線コネクタ 229"/>
        <xdr:cNvCxnSpPr/>
      </xdr:nvCxnSpPr>
      <xdr:spPr>
        <a:xfrm flipV="1">
          <a:off x="4633595" y="15505756"/>
          <a:ext cx="1270" cy="1304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12202</xdr:rowOff>
    </xdr:from>
    <xdr:ext cx="534377" cy="259045"/>
    <xdr:sp macro="" textlink="">
      <xdr:nvSpPr>
        <xdr:cNvPr id="231" name="扶助費最小値テキスト"/>
        <xdr:cNvSpPr txBox="1"/>
      </xdr:nvSpPr>
      <xdr:spPr>
        <a:xfrm>
          <a:off x="4686300" y="1681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8375</xdr:rowOff>
    </xdr:from>
    <xdr:to>
      <xdr:col>24</xdr:col>
      <xdr:colOff>152400</xdr:colOff>
      <xdr:row>98</xdr:row>
      <xdr:rowOff>8375</xdr:rowOff>
    </xdr:to>
    <xdr:cxnSp macro="">
      <xdr:nvCxnSpPr>
        <xdr:cNvPr id="232" name="直線コネクタ 231"/>
        <xdr:cNvCxnSpPr/>
      </xdr:nvCxnSpPr>
      <xdr:spPr>
        <a:xfrm>
          <a:off x="4546600" y="1681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21933</xdr:rowOff>
    </xdr:from>
    <xdr:ext cx="599010" cy="259045"/>
    <xdr:sp macro="" textlink="">
      <xdr:nvSpPr>
        <xdr:cNvPr id="233" name="扶助費最大値テキスト"/>
        <xdr:cNvSpPr txBox="1"/>
      </xdr:nvSpPr>
      <xdr:spPr>
        <a:xfrm>
          <a:off x="4686300" y="1528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75256</xdr:rowOff>
    </xdr:from>
    <xdr:to>
      <xdr:col>24</xdr:col>
      <xdr:colOff>152400</xdr:colOff>
      <xdr:row>90</xdr:row>
      <xdr:rowOff>75256</xdr:rowOff>
    </xdr:to>
    <xdr:cxnSp macro="">
      <xdr:nvCxnSpPr>
        <xdr:cNvPr id="234" name="直線コネクタ 233"/>
        <xdr:cNvCxnSpPr/>
      </xdr:nvCxnSpPr>
      <xdr:spPr>
        <a:xfrm>
          <a:off x="4546600" y="1550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118963</xdr:rowOff>
    </xdr:from>
    <xdr:to>
      <xdr:col>24</xdr:col>
      <xdr:colOff>63500</xdr:colOff>
      <xdr:row>97</xdr:row>
      <xdr:rowOff>141757</xdr:rowOff>
    </xdr:to>
    <xdr:cxnSp macro="">
      <xdr:nvCxnSpPr>
        <xdr:cNvPr id="235" name="直線コネクタ 234"/>
        <xdr:cNvCxnSpPr/>
      </xdr:nvCxnSpPr>
      <xdr:spPr>
        <a:xfrm flipV="1">
          <a:off x="3797300" y="16749613"/>
          <a:ext cx="8382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134681</xdr:rowOff>
    </xdr:from>
    <xdr:ext cx="599010" cy="259045"/>
    <xdr:sp macro="" textlink="">
      <xdr:nvSpPr>
        <xdr:cNvPr id="236" name="扶助費平均値テキスト"/>
        <xdr:cNvSpPr txBox="1"/>
      </xdr:nvSpPr>
      <xdr:spPr>
        <a:xfrm>
          <a:off x="4686300" y="16079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111804</xdr:rowOff>
    </xdr:from>
    <xdr:to>
      <xdr:col>24</xdr:col>
      <xdr:colOff>114300</xdr:colOff>
      <xdr:row>95</xdr:row>
      <xdr:rowOff>41954</xdr:rowOff>
    </xdr:to>
    <xdr:sp macro="" textlink="">
      <xdr:nvSpPr>
        <xdr:cNvPr id="237" name="フローチャート: 判断 236"/>
        <xdr:cNvSpPr/>
      </xdr:nvSpPr>
      <xdr:spPr>
        <a:xfrm>
          <a:off x="4584700" y="162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141757</xdr:rowOff>
    </xdr:from>
    <xdr:to>
      <xdr:col>19</xdr:col>
      <xdr:colOff>177800</xdr:colOff>
      <xdr:row>98</xdr:row>
      <xdr:rowOff>1691</xdr:rowOff>
    </xdr:to>
    <xdr:cxnSp macro="">
      <xdr:nvCxnSpPr>
        <xdr:cNvPr id="238" name="直線コネクタ 237"/>
        <xdr:cNvCxnSpPr/>
      </xdr:nvCxnSpPr>
      <xdr:spPr>
        <a:xfrm flipV="1">
          <a:off x="2908300" y="16772407"/>
          <a:ext cx="8890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129209</xdr:rowOff>
    </xdr:from>
    <xdr:to>
      <xdr:col>20</xdr:col>
      <xdr:colOff>38100</xdr:colOff>
      <xdr:row>95</xdr:row>
      <xdr:rowOff>59359</xdr:rowOff>
    </xdr:to>
    <xdr:sp macro="" textlink="">
      <xdr:nvSpPr>
        <xdr:cNvPr id="239" name="フローチャート: 判断 238"/>
        <xdr:cNvSpPr/>
      </xdr:nvSpPr>
      <xdr:spPr>
        <a:xfrm>
          <a:off x="3746500" y="1624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75886</xdr:rowOff>
    </xdr:from>
    <xdr:ext cx="599010" cy="259045"/>
    <xdr:sp macro="" textlink="">
      <xdr:nvSpPr>
        <xdr:cNvPr id="240" name="テキスト ボックス 239"/>
        <xdr:cNvSpPr txBox="1"/>
      </xdr:nvSpPr>
      <xdr:spPr>
        <a:xfrm>
          <a:off x="3497795" y="1602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1691</xdr:rowOff>
    </xdr:from>
    <xdr:to>
      <xdr:col>15</xdr:col>
      <xdr:colOff>50800</xdr:colOff>
      <xdr:row>98</xdr:row>
      <xdr:rowOff>56893</xdr:rowOff>
    </xdr:to>
    <xdr:cxnSp macro="">
      <xdr:nvCxnSpPr>
        <xdr:cNvPr id="241" name="直線コネクタ 240"/>
        <xdr:cNvCxnSpPr/>
      </xdr:nvCxnSpPr>
      <xdr:spPr>
        <a:xfrm flipV="1">
          <a:off x="2019300" y="16803791"/>
          <a:ext cx="889000" cy="5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156882</xdr:rowOff>
    </xdr:from>
    <xdr:to>
      <xdr:col>15</xdr:col>
      <xdr:colOff>101600</xdr:colOff>
      <xdr:row>95</xdr:row>
      <xdr:rowOff>87032</xdr:rowOff>
    </xdr:to>
    <xdr:sp macro="" textlink="">
      <xdr:nvSpPr>
        <xdr:cNvPr id="242" name="フローチャート: 判断 241"/>
        <xdr:cNvSpPr/>
      </xdr:nvSpPr>
      <xdr:spPr>
        <a:xfrm>
          <a:off x="28575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103559</xdr:rowOff>
    </xdr:from>
    <xdr:ext cx="599010" cy="259045"/>
    <xdr:sp macro="" textlink="">
      <xdr:nvSpPr>
        <xdr:cNvPr id="243" name="テキスト ボックス 242"/>
        <xdr:cNvSpPr txBox="1"/>
      </xdr:nvSpPr>
      <xdr:spPr>
        <a:xfrm>
          <a:off x="2608795" y="1604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56893</xdr:rowOff>
    </xdr:from>
    <xdr:to>
      <xdr:col>10</xdr:col>
      <xdr:colOff>114300</xdr:colOff>
      <xdr:row>98</xdr:row>
      <xdr:rowOff>95307</xdr:rowOff>
    </xdr:to>
    <xdr:cxnSp macro="">
      <xdr:nvCxnSpPr>
        <xdr:cNvPr id="244" name="直線コネクタ 243"/>
        <xdr:cNvCxnSpPr/>
      </xdr:nvCxnSpPr>
      <xdr:spPr>
        <a:xfrm flipV="1">
          <a:off x="1130300" y="16858993"/>
          <a:ext cx="889000" cy="3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42745</xdr:rowOff>
    </xdr:from>
    <xdr:to>
      <xdr:col>10</xdr:col>
      <xdr:colOff>165100</xdr:colOff>
      <xdr:row>95</xdr:row>
      <xdr:rowOff>144345</xdr:rowOff>
    </xdr:to>
    <xdr:sp macro="" textlink="">
      <xdr:nvSpPr>
        <xdr:cNvPr id="245" name="フローチャート: 判断 244"/>
        <xdr:cNvSpPr/>
      </xdr:nvSpPr>
      <xdr:spPr>
        <a:xfrm>
          <a:off x="1968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160872</xdr:rowOff>
    </xdr:from>
    <xdr:ext cx="599010" cy="259045"/>
    <xdr:sp macro="" textlink="">
      <xdr:nvSpPr>
        <xdr:cNvPr id="246" name="テキスト ボックス 245"/>
        <xdr:cNvSpPr txBox="1"/>
      </xdr:nvSpPr>
      <xdr:spPr>
        <a:xfrm>
          <a:off x="1719795"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83882</xdr:rowOff>
    </xdr:from>
    <xdr:to>
      <xdr:col>6</xdr:col>
      <xdr:colOff>38100</xdr:colOff>
      <xdr:row>96</xdr:row>
      <xdr:rowOff>14032</xdr:rowOff>
    </xdr:to>
    <xdr:sp macro="" textlink="">
      <xdr:nvSpPr>
        <xdr:cNvPr id="247" name="フローチャート: 判断 246"/>
        <xdr:cNvSpPr/>
      </xdr:nvSpPr>
      <xdr:spPr>
        <a:xfrm>
          <a:off x="1079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30559</xdr:rowOff>
    </xdr:from>
    <xdr:ext cx="599010" cy="259045"/>
    <xdr:sp macro="" textlink="">
      <xdr:nvSpPr>
        <xdr:cNvPr id="248" name="テキスト ボックス 247"/>
        <xdr:cNvSpPr txBox="1"/>
      </xdr:nvSpPr>
      <xdr:spPr>
        <a:xfrm>
          <a:off x="830795"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68163</xdr:rowOff>
    </xdr:from>
    <xdr:to>
      <xdr:col>24</xdr:col>
      <xdr:colOff>114300</xdr:colOff>
      <xdr:row>97</xdr:row>
      <xdr:rowOff>169763</xdr:rowOff>
    </xdr:to>
    <xdr:sp macro="" textlink="">
      <xdr:nvSpPr>
        <xdr:cNvPr id="254" name="楕円 253"/>
        <xdr:cNvSpPr/>
      </xdr:nvSpPr>
      <xdr:spPr>
        <a:xfrm>
          <a:off x="4584700" y="166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154540</xdr:rowOff>
    </xdr:from>
    <xdr:ext cx="534377" cy="259045"/>
    <xdr:sp macro="" textlink="">
      <xdr:nvSpPr>
        <xdr:cNvPr id="255" name="扶助費該当値テキスト"/>
        <xdr:cNvSpPr txBox="1"/>
      </xdr:nvSpPr>
      <xdr:spPr>
        <a:xfrm>
          <a:off x="4686300" y="1661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90957</xdr:rowOff>
    </xdr:from>
    <xdr:to>
      <xdr:col>20</xdr:col>
      <xdr:colOff>38100</xdr:colOff>
      <xdr:row>98</xdr:row>
      <xdr:rowOff>21107</xdr:rowOff>
    </xdr:to>
    <xdr:sp macro="" textlink="">
      <xdr:nvSpPr>
        <xdr:cNvPr id="256" name="楕円 255"/>
        <xdr:cNvSpPr/>
      </xdr:nvSpPr>
      <xdr:spPr>
        <a:xfrm>
          <a:off x="3746500" y="167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12234</xdr:rowOff>
    </xdr:from>
    <xdr:ext cx="534377" cy="259045"/>
    <xdr:sp macro="" textlink="">
      <xdr:nvSpPr>
        <xdr:cNvPr id="257" name="テキスト ボックス 256"/>
        <xdr:cNvSpPr txBox="1"/>
      </xdr:nvSpPr>
      <xdr:spPr>
        <a:xfrm>
          <a:off x="3530111" y="1681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122341</xdr:rowOff>
    </xdr:from>
    <xdr:to>
      <xdr:col>15</xdr:col>
      <xdr:colOff>101600</xdr:colOff>
      <xdr:row>98</xdr:row>
      <xdr:rowOff>52491</xdr:rowOff>
    </xdr:to>
    <xdr:sp macro="" textlink="">
      <xdr:nvSpPr>
        <xdr:cNvPr id="258" name="楕円 257"/>
        <xdr:cNvSpPr/>
      </xdr:nvSpPr>
      <xdr:spPr>
        <a:xfrm>
          <a:off x="2857500" y="1675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43618</xdr:rowOff>
    </xdr:from>
    <xdr:ext cx="534377" cy="259045"/>
    <xdr:sp macro="" textlink="">
      <xdr:nvSpPr>
        <xdr:cNvPr id="259" name="テキスト ボックス 258"/>
        <xdr:cNvSpPr txBox="1"/>
      </xdr:nvSpPr>
      <xdr:spPr>
        <a:xfrm>
          <a:off x="2641111" y="16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6093</xdr:rowOff>
    </xdr:from>
    <xdr:to>
      <xdr:col>10</xdr:col>
      <xdr:colOff>165100</xdr:colOff>
      <xdr:row>98</xdr:row>
      <xdr:rowOff>107693</xdr:rowOff>
    </xdr:to>
    <xdr:sp macro="" textlink="">
      <xdr:nvSpPr>
        <xdr:cNvPr id="260" name="楕円 259"/>
        <xdr:cNvSpPr/>
      </xdr:nvSpPr>
      <xdr:spPr>
        <a:xfrm>
          <a:off x="1968500" y="168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98820</xdr:rowOff>
    </xdr:from>
    <xdr:ext cx="534377" cy="259045"/>
    <xdr:sp macro="" textlink="">
      <xdr:nvSpPr>
        <xdr:cNvPr id="261" name="テキスト ボックス 260"/>
        <xdr:cNvSpPr txBox="1"/>
      </xdr:nvSpPr>
      <xdr:spPr>
        <a:xfrm>
          <a:off x="1752111" y="169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44507</xdr:rowOff>
    </xdr:from>
    <xdr:to>
      <xdr:col>6</xdr:col>
      <xdr:colOff>38100</xdr:colOff>
      <xdr:row>98</xdr:row>
      <xdr:rowOff>146107</xdr:rowOff>
    </xdr:to>
    <xdr:sp macro="" textlink="">
      <xdr:nvSpPr>
        <xdr:cNvPr id="262" name="楕円 261"/>
        <xdr:cNvSpPr/>
      </xdr:nvSpPr>
      <xdr:spPr>
        <a:xfrm>
          <a:off x="1079500" y="1684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137234</xdr:rowOff>
    </xdr:from>
    <xdr:ext cx="534377" cy="259045"/>
    <xdr:sp macro="" textlink="">
      <xdr:nvSpPr>
        <xdr:cNvPr id="263" name="テキスト ボックス 262"/>
        <xdr:cNvSpPr txBox="1"/>
      </xdr:nvSpPr>
      <xdr:spPr>
        <a:xfrm>
          <a:off x="863111" y="1693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8" name="直線コネクタ 287"/>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9"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90" name="直線コネクタ 289"/>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91"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2" name="直線コネクタ 291"/>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82550</xdr:rowOff>
    </xdr:from>
    <xdr:to>
      <xdr:col>55</xdr:col>
      <xdr:colOff>0</xdr:colOff>
      <xdr:row>33</xdr:row>
      <xdr:rowOff>89027</xdr:rowOff>
    </xdr:to>
    <xdr:cxnSp macro="">
      <xdr:nvCxnSpPr>
        <xdr:cNvPr id="293" name="直線コネクタ 292"/>
        <xdr:cNvCxnSpPr/>
      </xdr:nvCxnSpPr>
      <xdr:spPr>
        <a:xfrm flipV="1">
          <a:off x="9639300" y="5740400"/>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34523</xdr:rowOff>
    </xdr:from>
    <xdr:ext cx="534377" cy="259045"/>
    <xdr:sp macro="" textlink="">
      <xdr:nvSpPr>
        <xdr:cNvPr id="294" name="補助費等平均値テキスト"/>
        <xdr:cNvSpPr txBox="1"/>
      </xdr:nvSpPr>
      <xdr:spPr>
        <a:xfrm>
          <a:off x="10528300" y="5692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5" name="フローチャート: 判断 294"/>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89027</xdr:rowOff>
    </xdr:from>
    <xdr:to>
      <xdr:col>50</xdr:col>
      <xdr:colOff>114300</xdr:colOff>
      <xdr:row>33</xdr:row>
      <xdr:rowOff>137185</xdr:rowOff>
    </xdr:to>
    <xdr:cxnSp macro="">
      <xdr:nvCxnSpPr>
        <xdr:cNvPr id="296" name="直線コネクタ 295"/>
        <xdr:cNvCxnSpPr/>
      </xdr:nvCxnSpPr>
      <xdr:spPr>
        <a:xfrm flipV="1">
          <a:off x="8750300" y="5746877"/>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7" name="フローチャート: 判断 296"/>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163682</xdr:rowOff>
    </xdr:from>
    <xdr:ext cx="534377" cy="259045"/>
    <xdr:sp macro="" textlink="">
      <xdr:nvSpPr>
        <xdr:cNvPr id="298" name="テキスト ボックス 297"/>
        <xdr:cNvSpPr txBox="1"/>
      </xdr:nvSpPr>
      <xdr:spPr>
        <a:xfrm>
          <a:off x="9372111" y="58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40031</xdr:rowOff>
    </xdr:from>
    <xdr:to>
      <xdr:col>45</xdr:col>
      <xdr:colOff>177800</xdr:colOff>
      <xdr:row>33</xdr:row>
      <xdr:rowOff>137185</xdr:rowOff>
    </xdr:to>
    <xdr:cxnSp macro="">
      <xdr:nvCxnSpPr>
        <xdr:cNvPr id="299" name="直線コネクタ 298"/>
        <xdr:cNvCxnSpPr/>
      </xdr:nvCxnSpPr>
      <xdr:spPr>
        <a:xfrm>
          <a:off x="7861300" y="5697881"/>
          <a:ext cx="8890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300" name="フローチャート: 判断 299"/>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5745</xdr:rowOff>
    </xdr:from>
    <xdr:ext cx="534377" cy="259045"/>
    <xdr:sp macro="" textlink="">
      <xdr:nvSpPr>
        <xdr:cNvPr id="301" name="テキスト ボックス 300"/>
        <xdr:cNvSpPr txBox="1"/>
      </xdr:nvSpPr>
      <xdr:spPr>
        <a:xfrm>
          <a:off x="8483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40031</xdr:rowOff>
    </xdr:from>
    <xdr:to>
      <xdr:col>41</xdr:col>
      <xdr:colOff>50800</xdr:colOff>
      <xdr:row>33</xdr:row>
      <xdr:rowOff>116040</xdr:rowOff>
    </xdr:to>
    <xdr:cxnSp macro="">
      <xdr:nvCxnSpPr>
        <xdr:cNvPr id="302" name="直線コネクタ 301"/>
        <xdr:cNvCxnSpPr/>
      </xdr:nvCxnSpPr>
      <xdr:spPr>
        <a:xfrm flipV="1">
          <a:off x="6972300" y="5697881"/>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3" name="フローチャート: 判断 302"/>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128896</xdr:rowOff>
    </xdr:from>
    <xdr:ext cx="534377" cy="259045"/>
    <xdr:sp macro="" textlink="">
      <xdr:nvSpPr>
        <xdr:cNvPr id="304" name="テキスト ボックス 303"/>
        <xdr:cNvSpPr txBox="1"/>
      </xdr:nvSpPr>
      <xdr:spPr>
        <a:xfrm>
          <a:off x="7594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5" name="フローチャート: 判断 304"/>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10012</xdr:rowOff>
    </xdr:from>
    <xdr:ext cx="534377" cy="259045"/>
    <xdr:sp macro="" textlink="">
      <xdr:nvSpPr>
        <xdr:cNvPr id="306" name="テキスト ボックス 305"/>
        <xdr:cNvSpPr txBox="1"/>
      </xdr:nvSpPr>
      <xdr:spPr>
        <a:xfrm>
          <a:off x="6705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31750</xdr:rowOff>
    </xdr:from>
    <xdr:to>
      <xdr:col>55</xdr:col>
      <xdr:colOff>50800</xdr:colOff>
      <xdr:row>33</xdr:row>
      <xdr:rowOff>133350</xdr:rowOff>
    </xdr:to>
    <xdr:sp macro="" textlink="">
      <xdr:nvSpPr>
        <xdr:cNvPr id="312" name="楕円 311"/>
        <xdr:cNvSpPr/>
      </xdr:nvSpPr>
      <xdr:spPr>
        <a:xfrm>
          <a:off x="104267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54627</xdr:rowOff>
    </xdr:from>
    <xdr:ext cx="534377" cy="259045"/>
    <xdr:sp macro="" textlink="">
      <xdr:nvSpPr>
        <xdr:cNvPr id="313" name="補助費等該当値テキスト"/>
        <xdr:cNvSpPr txBox="1"/>
      </xdr:nvSpPr>
      <xdr:spPr>
        <a:xfrm>
          <a:off x="10528300" y="55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38227</xdr:rowOff>
    </xdr:from>
    <xdr:to>
      <xdr:col>50</xdr:col>
      <xdr:colOff>165100</xdr:colOff>
      <xdr:row>33</xdr:row>
      <xdr:rowOff>139827</xdr:rowOff>
    </xdr:to>
    <xdr:sp macro="" textlink="">
      <xdr:nvSpPr>
        <xdr:cNvPr id="314" name="楕円 313"/>
        <xdr:cNvSpPr/>
      </xdr:nvSpPr>
      <xdr:spPr>
        <a:xfrm>
          <a:off x="9588500" y="5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156354</xdr:rowOff>
    </xdr:from>
    <xdr:ext cx="534377" cy="259045"/>
    <xdr:sp macro="" textlink="">
      <xdr:nvSpPr>
        <xdr:cNvPr id="315" name="テキスト ボックス 314"/>
        <xdr:cNvSpPr txBox="1"/>
      </xdr:nvSpPr>
      <xdr:spPr>
        <a:xfrm>
          <a:off x="9372111" y="547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86385</xdr:rowOff>
    </xdr:from>
    <xdr:to>
      <xdr:col>46</xdr:col>
      <xdr:colOff>38100</xdr:colOff>
      <xdr:row>34</xdr:row>
      <xdr:rowOff>16535</xdr:rowOff>
    </xdr:to>
    <xdr:sp macro="" textlink="">
      <xdr:nvSpPr>
        <xdr:cNvPr id="316" name="楕円 315"/>
        <xdr:cNvSpPr/>
      </xdr:nvSpPr>
      <xdr:spPr>
        <a:xfrm>
          <a:off x="8699500" y="57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7662</xdr:rowOff>
    </xdr:from>
    <xdr:ext cx="534377" cy="259045"/>
    <xdr:sp macro="" textlink="">
      <xdr:nvSpPr>
        <xdr:cNvPr id="317" name="テキスト ボックス 316"/>
        <xdr:cNvSpPr txBox="1"/>
      </xdr:nvSpPr>
      <xdr:spPr>
        <a:xfrm>
          <a:off x="8483111" y="583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160681</xdr:rowOff>
    </xdr:from>
    <xdr:to>
      <xdr:col>41</xdr:col>
      <xdr:colOff>101600</xdr:colOff>
      <xdr:row>33</xdr:row>
      <xdr:rowOff>90831</xdr:rowOff>
    </xdr:to>
    <xdr:sp macro="" textlink="">
      <xdr:nvSpPr>
        <xdr:cNvPr id="318" name="楕円 317"/>
        <xdr:cNvSpPr/>
      </xdr:nvSpPr>
      <xdr:spPr>
        <a:xfrm>
          <a:off x="7810500" y="56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107358</xdr:rowOff>
    </xdr:from>
    <xdr:ext cx="534377" cy="259045"/>
    <xdr:sp macro="" textlink="">
      <xdr:nvSpPr>
        <xdr:cNvPr id="319" name="テキスト ボックス 318"/>
        <xdr:cNvSpPr txBox="1"/>
      </xdr:nvSpPr>
      <xdr:spPr>
        <a:xfrm>
          <a:off x="7594111" y="542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65240</xdr:rowOff>
    </xdr:from>
    <xdr:to>
      <xdr:col>36</xdr:col>
      <xdr:colOff>165100</xdr:colOff>
      <xdr:row>33</xdr:row>
      <xdr:rowOff>166840</xdr:rowOff>
    </xdr:to>
    <xdr:sp macro="" textlink="">
      <xdr:nvSpPr>
        <xdr:cNvPr id="320" name="楕円 319"/>
        <xdr:cNvSpPr/>
      </xdr:nvSpPr>
      <xdr:spPr>
        <a:xfrm>
          <a:off x="6921500" y="57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157967</xdr:rowOff>
    </xdr:from>
    <xdr:ext cx="534377" cy="259045"/>
    <xdr:sp macro="" textlink="">
      <xdr:nvSpPr>
        <xdr:cNvPr id="321" name="テキスト ボックス 320"/>
        <xdr:cNvSpPr txBox="1"/>
      </xdr:nvSpPr>
      <xdr:spPr>
        <a:xfrm>
          <a:off x="6705111" y="581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2" name="テキスト ボックス 33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48" name="直線コネクタ 347"/>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9" name="普通建設事業費最小値テキスト"/>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50" name="直線コネクタ 349"/>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51" name="普通建設事業費最大値テキスト"/>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2" name="直線コネクタ 351"/>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103026</xdr:rowOff>
    </xdr:from>
    <xdr:to>
      <xdr:col>55</xdr:col>
      <xdr:colOff>0</xdr:colOff>
      <xdr:row>55</xdr:row>
      <xdr:rowOff>27000</xdr:rowOff>
    </xdr:to>
    <xdr:cxnSp macro="">
      <xdr:nvCxnSpPr>
        <xdr:cNvPr id="353" name="直線コネクタ 352"/>
        <xdr:cNvCxnSpPr/>
      </xdr:nvCxnSpPr>
      <xdr:spPr>
        <a:xfrm>
          <a:off x="9639300" y="9189876"/>
          <a:ext cx="838200" cy="26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113573</xdr:rowOff>
    </xdr:from>
    <xdr:ext cx="534377" cy="259045"/>
    <xdr:sp macro="" textlink="">
      <xdr:nvSpPr>
        <xdr:cNvPr id="354" name="普通建設事業費平均値テキスト"/>
        <xdr:cNvSpPr txBox="1"/>
      </xdr:nvSpPr>
      <xdr:spPr>
        <a:xfrm>
          <a:off x="10528300" y="9200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5" name="フローチャート: 判断 354"/>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103026</xdr:rowOff>
    </xdr:from>
    <xdr:to>
      <xdr:col>50</xdr:col>
      <xdr:colOff>114300</xdr:colOff>
      <xdr:row>53</xdr:row>
      <xdr:rowOff>109590</xdr:rowOff>
    </xdr:to>
    <xdr:cxnSp macro="">
      <xdr:nvCxnSpPr>
        <xdr:cNvPr id="356" name="直線コネクタ 355"/>
        <xdr:cNvCxnSpPr/>
      </xdr:nvCxnSpPr>
      <xdr:spPr>
        <a:xfrm flipV="1">
          <a:off x="8750300" y="9189876"/>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7" name="フローチャート: 判断 356"/>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78855</xdr:rowOff>
    </xdr:from>
    <xdr:ext cx="534377" cy="259045"/>
    <xdr:sp macro="" textlink="">
      <xdr:nvSpPr>
        <xdr:cNvPr id="358" name="テキスト ボックス 357"/>
        <xdr:cNvSpPr txBox="1"/>
      </xdr:nvSpPr>
      <xdr:spPr>
        <a:xfrm>
          <a:off x="9372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109590</xdr:rowOff>
    </xdr:from>
    <xdr:to>
      <xdr:col>45</xdr:col>
      <xdr:colOff>177800</xdr:colOff>
      <xdr:row>54</xdr:row>
      <xdr:rowOff>7243</xdr:rowOff>
    </xdr:to>
    <xdr:cxnSp macro="">
      <xdr:nvCxnSpPr>
        <xdr:cNvPr id="359" name="直線コネクタ 358"/>
        <xdr:cNvCxnSpPr/>
      </xdr:nvCxnSpPr>
      <xdr:spPr>
        <a:xfrm flipV="1">
          <a:off x="7861300" y="9196440"/>
          <a:ext cx="889000" cy="6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60" name="フローチャート: 判断 359"/>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118468</xdr:rowOff>
    </xdr:from>
    <xdr:ext cx="534377" cy="259045"/>
    <xdr:sp macro="" textlink="">
      <xdr:nvSpPr>
        <xdr:cNvPr id="361" name="テキスト ボックス 360"/>
        <xdr:cNvSpPr txBox="1"/>
      </xdr:nvSpPr>
      <xdr:spPr>
        <a:xfrm>
          <a:off x="8483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133005</xdr:rowOff>
    </xdr:from>
    <xdr:to>
      <xdr:col>41</xdr:col>
      <xdr:colOff>50800</xdr:colOff>
      <xdr:row>54</xdr:row>
      <xdr:rowOff>7243</xdr:rowOff>
    </xdr:to>
    <xdr:cxnSp macro="">
      <xdr:nvCxnSpPr>
        <xdr:cNvPr id="362" name="直線コネクタ 361"/>
        <xdr:cNvCxnSpPr/>
      </xdr:nvCxnSpPr>
      <xdr:spPr>
        <a:xfrm>
          <a:off x="6972300" y="9219855"/>
          <a:ext cx="889000" cy="4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3" name="フローチャート: 判断 362"/>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111479</xdr:rowOff>
    </xdr:from>
    <xdr:ext cx="534377" cy="259045"/>
    <xdr:sp macro="" textlink="">
      <xdr:nvSpPr>
        <xdr:cNvPr id="364" name="テキスト ボックス 363"/>
        <xdr:cNvSpPr txBox="1"/>
      </xdr:nvSpPr>
      <xdr:spPr>
        <a:xfrm>
          <a:off x="7594111" y="95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5" name="フローチャート: 判断 364"/>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56811</xdr:rowOff>
    </xdr:from>
    <xdr:ext cx="534377" cy="259045"/>
    <xdr:sp macro="" textlink="">
      <xdr:nvSpPr>
        <xdr:cNvPr id="366" name="テキスト ボックス 365"/>
        <xdr:cNvSpPr txBox="1"/>
      </xdr:nvSpPr>
      <xdr:spPr>
        <a:xfrm>
          <a:off x="6705111" y="94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147650</xdr:rowOff>
    </xdr:from>
    <xdr:to>
      <xdr:col>55</xdr:col>
      <xdr:colOff>50800</xdr:colOff>
      <xdr:row>55</xdr:row>
      <xdr:rowOff>77800</xdr:rowOff>
    </xdr:to>
    <xdr:sp macro="" textlink="">
      <xdr:nvSpPr>
        <xdr:cNvPr id="372" name="楕円 371"/>
        <xdr:cNvSpPr/>
      </xdr:nvSpPr>
      <xdr:spPr>
        <a:xfrm>
          <a:off x="10426700" y="94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126077</xdr:rowOff>
    </xdr:from>
    <xdr:ext cx="534377" cy="259045"/>
    <xdr:sp macro="" textlink="">
      <xdr:nvSpPr>
        <xdr:cNvPr id="373" name="普通建設事業費該当値テキスト"/>
        <xdr:cNvSpPr txBox="1"/>
      </xdr:nvSpPr>
      <xdr:spPr>
        <a:xfrm>
          <a:off x="10528300" y="93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52226</xdr:rowOff>
    </xdr:from>
    <xdr:to>
      <xdr:col>50</xdr:col>
      <xdr:colOff>165100</xdr:colOff>
      <xdr:row>53</xdr:row>
      <xdr:rowOff>153826</xdr:rowOff>
    </xdr:to>
    <xdr:sp macro="" textlink="">
      <xdr:nvSpPr>
        <xdr:cNvPr id="374" name="楕円 373"/>
        <xdr:cNvSpPr/>
      </xdr:nvSpPr>
      <xdr:spPr>
        <a:xfrm>
          <a:off x="9588500" y="913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170353</xdr:rowOff>
    </xdr:from>
    <xdr:ext cx="534377" cy="259045"/>
    <xdr:sp macro="" textlink="">
      <xdr:nvSpPr>
        <xdr:cNvPr id="375" name="テキスト ボックス 374"/>
        <xdr:cNvSpPr txBox="1"/>
      </xdr:nvSpPr>
      <xdr:spPr>
        <a:xfrm>
          <a:off x="9372111" y="89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58790</xdr:rowOff>
    </xdr:from>
    <xdr:to>
      <xdr:col>46</xdr:col>
      <xdr:colOff>38100</xdr:colOff>
      <xdr:row>53</xdr:row>
      <xdr:rowOff>160390</xdr:rowOff>
    </xdr:to>
    <xdr:sp macro="" textlink="">
      <xdr:nvSpPr>
        <xdr:cNvPr id="376" name="楕円 375"/>
        <xdr:cNvSpPr/>
      </xdr:nvSpPr>
      <xdr:spPr>
        <a:xfrm>
          <a:off x="8699500" y="914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5467</xdr:rowOff>
    </xdr:from>
    <xdr:ext cx="534377" cy="259045"/>
    <xdr:sp macro="" textlink="">
      <xdr:nvSpPr>
        <xdr:cNvPr id="377" name="テキスト ボックス 376"/>
        <xdr:cNvSpPr txBox="1"/>
      </xdr:nvSpPr>
      <xdr:spPr>
        <a:xfrm>
          <a:off x="8483111" y="89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127893</xdr:rowOff>
    </xdr:from>
    <xdr:to>
      <xdr:col>41</xdr:col>
      <xdr:colOff>101600</xdr:colOff>
      <xdr:row>54</xdr:row>
      <xdr:rowOff>58043</xdr:rowOff>
    </xdr:to>
    <xdr:sp macro="" textlink="">
      <xdr:nvSpPr>
        <xdr:cNvPr id="378" name="楕円 377"/>
        <xdr:cNvSpPr/>
      </xdr:nvSpPr>
      <xdr:spPr>
        <a:xfrm>
          <a:off x="7810500" y="921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74570</xdr:rowOff>
    </xdr:from>
    <xdr:ext cx="534377" cy="259045"/>
    <xdr:sp macro="" textlink="">
      <xdr:nvSpPr>
        <xdr:cNvPr id="379" name="テキスト ボックス 378"/>
        <xdr:cNvSpPr txBox="1"/>
      </xdr:nvSpPr>
      <xdr:spPr>
        <a:xfrm>
          <a:off x="7594111" y="89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82205</xdr:rowOff>
    </xdr:from>
    <xdr:to>
      <xdr:col>36</xdr:col>
      <xdr:colOff>165100</xdr:colOff>
      <xdr:row>54</xdr:row>
      <xdr:rowOff>12355</xdr:rowOff>
    </xdr:to>
    <xdr:sp macro="" textlink="">
      <xdr:nvSpPr>
        <xdr:cNvPr id="380" name="楕円 379"/>
        <xdr:cNvSpPr/>
      </xdr:nvSpPr>
      <xdr:spPr>
        <a:xfrm>
          <a:off x="6921500" y="916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28882</xdr:rowOff>
    </xdr:from>
    <xdr:ext cx="534377" cy="259045"/>
    <xdr:sp macro="" textlink="">
      <xdr:nvSpPr>
        <xdr:cNvPr id="381" name="テキスト ボックス 380"/>
        <xdr:cNvSpPr txBox="1"/>
      </xdr:nvSpPr>
      <xdr:spPr>
        <a:xfrm>
          <a:off x="6705111" y="894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5" name="直線コネクタ 404"/>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6"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7" name="直線コネクタ 406"/>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8"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9" name="直線コネクタ 408"/>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46089</xdr:rowOff>
    </xdr:from>
    <xdr:to>
      <xdr:col>55</xdr:col>
      <xdr:colOff>0</xdr:colOff>
      <xdr:row>75</xdr:row>
      <xdr:rowOff>146520</xdr:rowOff>
    </xdr:to>
    <xdr:cxnSp macro="">
      <xdr:nvCxnSpPr>
        <xdr:cNvPr id="410" name="直線コネクタ 409"/>
        <xdr:cNvCxnSpPr/>
      </xdr:nvCxnSpPr>
      <xdr:spPr>
        <a:xfrm flipV="1">
          <a:off x="9639300" y="12904839"/>
          <a:ext cx="838200" cy="10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5325</xdr:rowOff>
    </xdr:from>
    <xdr:ext cx="534377" cy="259045"/>
    <xdr:sp macro="" textlink="">
      <xdr:nvSpPr>
        <xdr:cNvPr id="411" name="普通建設事業費 （ うち新規整備　）平均値テキスト"/>
        <xdr:cNvSpPr txBox="1"/>
      </xdr:nvSpPr>
      <xdr:spPr>
        <a:xfrm>
          <a:off x="10528300" y="1269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2" name="フローチャート: 判断 411"/>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146520</xdr:rowOff>
    </xdr:from>
    <xdr:to>
      <xdr:col>50</xdr:col>
      <xdr:colOff>114300</xdr:colOff>
      <xdr:row>76</xdr:row>
      <xdr:rowOff>22733</xdr:rowOff>
    </xdr:to>
    <xdr:cxnSp macro="">
      <xdr:nvCxnSpPr>
        <xdr:cNvPr id="413" name="直線コネクタ 412"/>
        <xdr:cNvCxnSpPr/>
      </xdr:nvCxnSpPr>
      <xdr:spPr>
        <a:xfrm flipV="1">
          <a:off x="8750300" y="13005270"/>
          <a:ext cx="8890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4" name="フローチャート: 判断 413"/>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147782</xdr:rowOff>
    </xdr:from>
    <xdr:ext cx="534377" cy="259045"/>
    <xdr:sp macro="" textlink="">
      <xdr:nvSpPr>
        <xdr:cNvPr id="415" name="テキスト ボックス 414"/>
        <xdr:cNvSpPr txBox="1"/>
      </xdr:nvSpPr>
      <xdr:spPr>
        <a:xfrm>
          <a:off x="9372111" y="126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94399</xdr:rowOff>
    </xdr:from>
    <xdr:to>
      <xdr:col>45</xdr:col>
      <xdr:colOff>177800</xdr:colOff>
      <xdr:row>76</xdr:row>
      <xdr:rowOff>22733</xdr:rowOff>
    </xdr:to>
    <xdr:cxnSp macro="">
      <xdr:nvCxnSpPr>
        <xdr:cNvPr id="416" name="直線コネクタ 415"/>
        <xdr:cNvCxnSpPr/>
      </xdr:nvCxnSpPr>
      <xdr:spPr>
        <a:xfrm>
          <a:off x="7861300" y="12610249"/>
          <a:ext cx="889000" cy="4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7" name="フローチャート: 判断 416"/>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31538</xdr:rowOff>
    </xdr:from>
    <xdr:ext cx="534377" cy="259045"/>
    <xdr:sp macro="" textlink="">
      <xdr:nvSpPr>
        <xdr:cNvPr id="418" name="テキスト ボックス 417"/>
        <xdr:cNvSpPr txBox="1"/>
      </xdr:nvSpPr>
      <xdr:spPr>
        <a:xfrm>
          <a:off x="8483111" y="127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73558</xdr:rowOff>
    </xdr:from>
    <xdr:to>
      <xdr:col>41</xdr:col>
      <xdr:colOff>50800</xdr:colOff>
      <xdr:row>73</xdr:row>
      <xdr:rowOff>94399</xdr:rowOff>
    </xdr:to>
    <xdr:cxnSp macro="">
      <xdr:nvCxnSpPr>
        <xdr:cNvPr id="419" name="直線コネクタ 418"/>
        <xdr:cNvCxnSpPr/>
      </xdr:nvCxnSpPr>
      <xdr:spPr>
        <a:xfrm>
          <a:off x="6972300" y="12417958"/>
          <a:ext cx="889000" cy="19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20" name="フローチャート: 判断 419"/>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151871</xdr:rowOff>
    </xdr:from>
    <xdr:ext cx="534377" cy="259045"/>
    <xdr:sp macro="" textlink="">
      <xdr:nvSpPr>
        <xdr:cNvPr id="421" name="テキスト ボックス 420"/>
        <xdr:cNvSpPr txBox="1"/>
      </xdr:nvSpPr>
      <xdr:spPr>
        <a:xfrm>
          <a:off x="7594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2" name="フローチャート: 判断 421"/>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120667</xdr:rowOff>
    </xdr:from>
    <xdr:ext cx="534377" cy="259045"/>
    <xdr:sp macro="" textlink="">
      <xdr:nvSpPr>
        <xdr:cNvPr id="423" name="テキスト ボックス 422"/>
        <xdr:cNvSpPr txBox="1"/>
      </xdr:nvSpPr>
      <xdr:spPr>
        <a:xfrm>
          <a:off x="6705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166739</xdr:rowOff>
    </xdr:from>
    <xdr:to>
      <xdr:col>55</xdr:col>
      <xdr:colOff>50800</xdr:colOff>
      <xdr:row>75</xdr:row>
      <xdr:rowOff>96889</xdr:rowOff>
    </xdr:to>
    <xdr:sp macro="" textlink="">
      <xdr:nvSpPr>
        <xdr:cNvPr id="429" name="楕円 428"/>
        <xdr:cNvSpPr/>
      </xdr:nvSpPr>
      <xdr:spPr>
        <a:xfrm>
          <a:off x="10426700" y="128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145166</xdr:rowOff>
    </xdr:from>
    <xdr:ext cx="534377" cy="259045"/>
    <xdr:sp macro="" textlink="">
      <xdr:nvSpPr>
        <xdr:cNvPr id="430" name="普通建設事業費 （ うち新規整備　）該当値テキスト"/>
        <xdr:cNvSpPr txBox="1"/>
      </xdr:nvSpPr>
      <xdr:spPr>
        <a:xfrm>
          <a:off x="10528300" y="1283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95720</xdr:rowOff>
    </xdr:from>
    <xdr:to>
      <xdr:col>50</xdr:col>
      <xdr:colOff>165100</xdr:colOff>
      <xdr:row>76</xdr:row>
      <xdr:rowOff>25870</xdr:rowOff>
    </xdr:to>
    <xdr:sp macro="" textlink="">
      <xdr:nvSpPr>
        <xdr:cNvPr id="431" name="楕円 430"/>
        <xdr:cNvSpPr/>
      </xdr:nvSpPr>
      <xdr:spPr>
        <a:xfrm>
          <a:off x="9588500" y="129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16997</xdr:rowOff>
    </xdr:from>
    <xdr:ext cx="534377" cy="259045"/>
    <xdr:sp macro="" textlink="">
      <xdr:nvSpPr>
        <xdr:cNvPr id="432" name="テキスト ボックス 431"/>
        <xdr:cNvSpPr txBox="1"/>
      </xdr:nvSpPr>
      <xdr:spPr>
        <a:xfrm>
          <a:off x="9372111" y="130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143383</xdr:rowOff>
    </xdr:from>
    <xdr:to>
      <xdr:col>46</xdr:col>
      <xdr:colOff>38100</xdr:colOff>
      <xdr:row>76</xdr:row>
      <xdr:rowOff>73533</xdr:rowOff>
    </xdr:to>
    <xdr:sp macro="" textlink="">
      <xdr:nvSpPr>
        <xdr:cNvPr id="433" name="楕円 432"/>
        <xdr:cNvSpPr/>
      </xdr:nvSpPr>
      <xdr:spPr>
        <a:xfrm>
          <a:off x="8699500" y="1300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64660</xdr:rowOff>
    </xdr:from>
    <xdr:ext cx="534377" cy="259045"/>
    <xdr:sp macro="" textlink="">
      <xdr:nvSpPr>
        <xdr:cNvPr id="434" name="テキスト ボックス 433"/>
        <xdr:cNvSpPr txBox="1"/>
      </xdr:nvSpPr>
      <xdr:spPr>
        <a:xfrm>
          <a:off x="8483111" y="130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43599</xdr:rowOff>
    </xdr:from>
    <xdr:to>
      <xdr:col>41</xdr:col>
      <xdr:colOff>101600</xdr:colOff>
      <xdr:row>73</xdr:row>
      <xdr:rowOff>145199</xdr:rowOff>
    </xdr:to>
    <xdr:sp macro="" textlink="">
      <xdr:nvSpPr>
        <xdr:cNvPr id="435" name="楕円 434"/>
        <xdr:cNvSpPr/>
      </xdr:nvSpPr>
      <xdr:spPr>
        <a:xfrm>
          <a:off x="7810500" y="125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161726</xdr:rowOff>
    </xdr:from>
    <xdr:ext cx="534377" cy="259045"/>
    <xdr:sp macro="" textlink="">
      <xdr:nvSpPr>
        <xdr:cNvPr id="436" name="テキスト ボックス 435"/>
        <xdr:cNvSpPr txBox="1"/>
      </xdr:nvSpPr>
      <xdr:spPr>
        <a:xfrm>
          <a:off x="7594111" y="123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22758</xdr:rowOff>
    </xdr:from>
    <xdr:to>
      <xdr:col>36</xdr:col>
      <xdr:colOff>165100</xdr:colOff>
      <xdr:row>72</xdr:row>
      <xdr:rowOff>124358</xdr:rowOff>
    </xdr:to>
    <xdr:sp macro="" textlink="">
      <xdr:nvSpPr>
        <xdr:cNvPr id="437" name="楕円 436"/>
        <xdr:cNvSpPr/>
      </xdr:nvSpPr>
      <xdr:spPr>
        <a:xfrm>
          <a:off x="6921500" y="123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140885</xdr:rowOff>
    </xdr:from>
    <xdr:ext cx="534377" cy="259045"/>
    <xdr:sp macro="" textlink="">
      <xdr:nvSpPr>
        <xdr:cNvPr id="438" name="テキスト ボックス 437"/>
        <xdr:cNvSpPr txBox="1"/>
      </xdr:nvSpPr>
      <xdr:spPr>
        <a:xfrm>
          <a:off x="6705111" y="121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1" name="テキスト ボックス 45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7" name="テキスト ボックス 45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61" name="直線コネクタ 460"/>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2"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3" name="直線コネクタ 462"/>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4"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5" name="直線コネクタ 464"/>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134807</xdr:rowOff>
    </xdr:from>
    <xdr:to>
      <xdr:col>55</xdr:col>
      <xdr:colOff>0</xdr:colOff>
      <xdr:row>95</xdr:row>
      <xdr:rowOff>23845</xdr:rowOff>
    </xdr:to>
    <xdr:cxnSp macro="">
      <xdr:nvCxnSpPr>
        <xdr:cNvPr id="466" name="直線コネクタ 465"/>
        <xdr:cNvCxnSpPr/>
      </xdr:nvCxnSpPr>
      <xdr:spPr>
        <a:xfrm>
          <a:off x="9639300" y="15908207"/>
          <a:ext cx="838200" cy="40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101170</xdr:rowOff>
    </xdr:from>
    <xdr:ext cx="534377" cy="259045"/>
    <xdr:sp macro="" textlink="">
      <xdr:nvSpPr>
        <xdr:cNvPr id="467" name="普通建設事業費 （ うち更新整備　）平均値テキスト"/>
        <xdr:cNvSpPr txBox="1"/>
      </xdr:nvSpPr>
      <xdr:spPr>
        <a:xfrm>
          <a:off x="10528300" y="16046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8" name="フローチャート: 判断 467"/>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134807</xdr:rowOff>
    </xdr:from>
    <xdr:to>
      <xdr:col>50</xdr:col>
      <xdr:colOff>114300</xdr:colOff>
      <xdr:row>93</xdr:row>
      <xdr:rowOff>15387</xdr:rowOff>
    </xdr:to>
    <xdr:cxnSp macro="">
      <xdr:nvCxnSpPr>
        <xdr:cNvPr id="469" name="直線コネクタ 468"/>
        <xdr:cNvCxnSpPr/>
      </xdr:nvCxnSpPr>
      <xdr:spPr>
        <a:xfrm flipV="1">
          <a:off x="8750300" y="15908207"/>
          <a:ext cx="889000" cy="5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70" name="フローチャート: 判断 469"/>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80038</xdr:rowOff>
    </xdr:from>
    <xdr:ext cx="534377" cy="259045"/>
    <xdr:sp macro="" textlink="">
      <xdr:nvSpPr>
        <xdr:cNvPr id="471" name="テキスト ボックス 470"/>
        <xdr:cNvSpPr txBox="1"/>
      </xdr:nvSpPr>
      <xdr:spPr>
        <a:xfrm>
          <a:off x="9372111" y="163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15387</xdr:rowOff>
    </xdr:from>
    <xdr:to>
      <xdr:col>45</xdr:col>
      <xdr:colOff>177800</xdr:colOff>
      <xdr:row>97</xdr:row>
      <xdr:rowOff>59964</xdr:rowOff>
    </xdr:to>
    <xdr:cxnSp macro="">
      <xdr:nvCxnSpPr>
        <xdr:cNvPr id="472" name="直線コネクタ 471"/>
        <xdr:cNvCxnSpPr/>
      </xdr:nvCxnSpPr>
      <xdr:spPr>
        <a:xfrm flipV="1">
          <a:off x="7861300" y="15960237"/>
          <a:ext cx="889000" cy="73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3" name="フローチャート: 判断 472"/>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119584</xdr:rowOff>
    </xdr:from>
    <xdr:ext cx="534377" cy="259045"/>
    <xdr:sp macro="" textlink="">
      <xdr:nvSpPr>
        <xdr:cNvPr id="474" name="テキスト ボックス 473"/>
        <xdr:cNvSpPr txBox="1"/>
      </xdr:nvSpPr>
      <xdr:spPr>
        <a:xfrm>
          <a:off x="8483111" y="1640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59964</xdr:rowOff>
    </xdr:from>
    <xdr:to>
      <xdr:col>41</xdr:col>
      <xdr:colOff>50800</xdr:colOff>
      <xdr:row>97</xdr:row>
      <xdr:rowOff>167315</xdr:rowOff>
    </xdr:to>
    <xdr:cxnSp macro="">
      <xdr:nvCxnSpPr>
        <xdr:cNvPr id="475" name="直線コネクタ 474"/>
        <xdr:cNvCxnSpPr/>
      </xdr:nvCxnSpPr>
      <xdr:spPr>
        <a:xfrm flipV="1">
          <a:off x="6972300" y="16690614"/>
          <a:ext cx="889000" cy="10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6" name="フローチャート: 判断 475"/>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156598</xdr:rowOff>
    </xdr:from>
    <xdr:ext cx="534377" cy="259045"/>
    <xdr:sp macro="" textlink="">
      <xdr:nvSpPr>
        <xdr:cNvPr id="477" name="テキスト ボックス 476"/>
        <xdr:cNvSpPr txBox="1"/>
      </xdr:nvSpPr>
      <xdr:spPr>
        <a:xfrm>
          <a:off x="7594111" y="162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8" name="フローチャート: 判断 477"/>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142699</xdr:rowOff>
    </xdr:from>
    <xdr:ext cx="534377" cy="259045"/>
    <xdr:sp macro="" textlink="">
      <xdr:nvSpPr>
        <xdr:cNvPr id="479" name="テキスト ボックス 478"/>
        <xdr:cNvSpPr txBox="1"/>
      </xdr:nvSpPr>
      <xdr:spPr>
        <a:xfrm>
          <a:off x="6705111" y="162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144495</xdr:rowOff>
    </xdr:from>
    <xdr:to>
      <xdr:col>55</xdr:col>
      <xdr:colOff>50800</xdr:colOff>
      <xdr:row>95</xdr:row>
      <xdr:rowOff>74645</xdr:rowOff>
    </xdr:to>
    <xdr:sp macro="" textlink="">
      <xdr:nvSpPr>
        <xdr:cNvPr id="485" name="楕円 484"/>
        <xdr:cNvSpPr/>
      </xdr:nvSpPr>
      <xdr:spPr>
        <a:xfrm>
          <a:off x="10426700" y="16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122922</xdr:rowOff>
    </xdr:from>
    <xdr:ext cx="534377" cy="259045"/>
    <xdr:sp macro="" textlink="">
      <xdr:nvSpPr>
        <xdr:cNvPr id="486" name="普通建設事業費 （ うち更新整備　）該当値テキスト"/>
        <xdr:cNvSpPr txBox="1"/>
      </xdr:nvSpPr>
      <xdr:spPr>
        <a:xfrm>
          <a:off x="10528300" y="162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84007</xdr:rowOff>
    </xdr:from>
    <xdr:to>
      <xdr:col>50</xdr:col>
      <xdr:colOff>165100</xdr:colOff>
      <xdr:row>93</xdr:row>
      <xdr:rowOff>14157</xdr:rowOff>
    </xdr:to>
    <xdr:sp macro="" textlink="">
      <xdr:nvSpPr>
        <xdr:cNvPr id="487" name="楕円 486"/>
        <xdr:cNvSpPr/>
      </xdr:nvSpPr>
      <xdr:spPr>
        <a:xfrm>
          <a:off x="9588500" y="1585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30684</xdr:rowOff>
    </xdr:from>
    <xdr:ext cx="534377" cy="259045"/>
    <xdr:sp macro="" textlink="">
      <xdr:nvSpPr>
        <xdr:cNvPr id="488" name="テキスト ボックス 487"/>
        <xdr:cNvSpPr txBox="1"/>
      </xdr:nvSpPr>
      <xdr:spPr>
        <a:xfrm>
          <a:off x="9372111" y="1563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136037</xdr:rowOff>
    </xdr:from>
    <xdr:to>
      <xdr:col>46</xdr:col>
      <xdr:colOff>38100</xdr:colOff>
      <xdr:row>93</xdr:row>
      <xdr:rowOff>66187</xdr:rowOff>
    </xdr:to>
    <xdr:sp macro="" textlink="">
      <xdr:nvSpPr>
        <xdr:cNvPr id="489" name="楕円 488"/>
        <xdr:cNvSpPr/>
      </xdr:nvSpPr>
      <xdr:spPr>
        <a:xfrm>
          <a:off x="8699500" y="159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82714</xdr:rowOff>
    </xdr:from>
    <xdr:ext cx="534377" cy="259045"/>
    <xdr:sp macro="" textlink="">
      <xdr:nvSpPr>
        <xdr:cNvPr id="490" name="テキスト ボックス 489"/>
        <xdr:cNvSpPr txBox="1"/>
      </xdr:nvSpPr>
      <xdr:spPr>
        <a:xfrm>
          <a:off x="8483111" y="156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9164</xdr:rowOff>
    </xdr:from>
    <xdr:to>
      <xdr:col>41</xdr:col>
      <xdr:colOff>101600</xdr:colOff>
      <xdr:row>97</xdr:row>
      <xdr:rowOff>110764</xdr:rowOff>
    </xdr:to>
    <xdr:sp macro="" textlink="">
      <xdr:nvSpPr>
        <xdr:cNvPr id="491" name="楕円 490"/>
        <xdr:cNvSpPr/>
      </xdr:nvSpPr>
      <xdr:spPr>
        <a:xfrm>
          <a:off x="7810500" y="1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101891</xdr:rowOff>
    </xdr:from>
    <xdr:ext cx="534377" cy="259045"/>
    <xdr:sp macro="" textlink="">
      <xdr:nvSpPr>
        <xdr:cNvPr id="492" name="テキスト ボックス 491"/>
        <xdr:cNvSpPr txBox="1"/>
      </xdr:nvSpPr>
      <xdr:spPr>
        <a:xfrm>
          <a:off x="7594111" y="167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116515</xdr:rowOff>
    </xdr:from>
    <xdr:to>
      <xdr:col>36</xdr:col>
      <xdr:colOff>165100</xdr:colOff>
      <xdr:row>98</xdr:row>
      <xdr:rowOff>46665</xdr:rowOff>
    </xdr:to>
    <xdr:sp macro="" textlink="">
      <xdr:nvSpPr>
        <xdr:cNvPr id="493" name="楕円 492"/>
        <xdr:cNvSpPr/>
      </xdr:nvSpPr>
      <xdr:spPr>
        <a:xfrm>
          <a:off x="6921500" y="167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37792</xdr:rowOff>
    </xdr:from>
    <xdr:ext cx="534377" cy="259045"/>
    <xdr:sp macro="" textlink="">
      <xdr:nvSpPr>
        <xdr:cNvPr id="494" name="テキスト ボックス 493"/>
        <xdr:cNvSpPr txBox="1"/>
      </xdr:nvSpPr>
      <xdr:spPr>
        <a:xfrm>
          <a:off x="6705111" y="1683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8" name="直線コネクタ 517"/>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21"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22" name="直線コネクタ 521"/>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124003</xdr:rowOff>
    </xdr:from>
    <xdr:to>
      <xdr:col>85</xdr:col>
      <xdr:colOff>127000</xdr:colOff>
      <xdr:row>38</xdr:row>
      <xdr:rowOff>154407</xdr:rowOff>
    </xdr:to>
    <xdr:cxnSp macro="">
      <xdr:nvCxnSpPr>
        <xdr:cNvPr id="523" name="直線コネクタ 522"/>
        <xdr:cNvCxnSpPr/>
      </xdr:nvCxnSpPr>
      <xdr:spPr>
        <a:xfrm flipV="1">
          <a:off x="15481300" y="6639103"/>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77640</xdr:rowOff>
    </xdr:from>
    <xdr:ext cx="469744" cy="259045"/>
    <xdr:sp macro="" textlink="">
      <xdr:nvSpPr>
        <xdr:cNvPr id="524" name="災害復旧事業費平均値テキスト"/>
        <xdr:cNvSpPr txBox="1"/>
      </xdr:nvSpPr>
      <xdr:spPr>
        <a:xfrm>
          <a:off x="16370300" y="6421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5" name="フローチャート: 判断 524"/>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154407</xdr:rowOff>
    </xdr:from>
    <xdr:to>
      <xdr:col>81</xdr:col>
      <xdr:colOff>50800</xdr:colOff>
      <xdr:row>39</xdr:row>
      <xdr:rowOff>18771</xdr:rowOff>
    </xdr:to>
    <xdr:cxnSp macro="">
      <xdr:nvCxnSpPr>
        <xdr:cNvPr id="526" name="直線コネクタ 525"/>
        <xdr:cNvCxnSpPr/>
      </xdr:nvCxnSpPr>
      <xdr:spPr>
        <a:xfrm flipV="1">
          <a:off x="14592300" y="6669507"/>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7" name="フローチャート: 判断 526"/>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8" name="テキスト ボックス 527"/>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97713</xdr:rowOff>
    </xdr:from>
    <xdr:to>
      <xdr:col>76</xdr:col>
      <xdr:colOff>114300</xdr:colOff>
      <xdr:row>39</xdr:row>
      <xdr:rowOff>18771</xdr:rowOff>
    </xdr:to>
    <xdr:cxnSp macro="">
      <xdr:nvCxnSpPr>
        <xdr:cNvPr id="529" name="直線コネクタ 528"/>
        <xdr:cNvCxnSpPr/>
      </xdr:nvCxnSpPr>
      <xdr:spPr>
        <a:xfrm>
          <a:off x="13703300" y="6612813"/>
          <a:ext cx="889000" cy="9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30" name="フローチャート: 判断 529"/>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50131</xdr:rowOff>
    </xdr:from>
    <xdr:ext cx="378565" cy="259045"/>
    <xdr:sp macro="" textlink="">
      <xdr:nvSpPr>
        <xdr:cNvPr id="531" name="テキスト ボックス 530"/>
        <xdr:cNvSpPr txBox="1"/>
      </xdr:nvSpPr>
      <xdr:spPr>
        <a:xfrm>
          <a:off x="14403017" y="63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162484</xdr:rowOff>
    </xdr:from>
    <xdr:to>
      <xdr:col>71</xdr:col>
      <xdr:colOff>177800</xdr:colOff>
      <xdr:row>38</xdr:row>
      <xdr:rowOff>97713</xdr:rowOff>
    </xdr:to>
    <xdr:cxnSp macro="">
      <xdr:nvCxnSpPr>
        <xdr:cNvPr id="532" name="直線コネクタ 531"/>
        <xdr:cNvCxnSpPr/>
      </xdr:nvCxnSpPr>
      <xdr:spPr>
        <a:xfrm>
          <a:off x="12814300" y="6506134"/>
          <a:ext cx="8890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33" name="フローチャート: 判断 532"/>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41495</xdr:rowOff>
    </xdr:from>
    <xdr:ext cx="378565" cy="259045"/>
    <xdr:sp macro="" textlink="">
      <xdr:nvSpPr>
        <xdr:cNvPr id="534" name="テキスト ボックス 533"/>
        <xdr:cNvSpPr txBox="1"/>
      </xdr:nvSpPr>
      <xdr:spPr>
        <a:xfrm>
          <a:off x="13514017" y="6728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5" name="フローチャート: 判断 534"/>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33037</xdr:rowOff>
    </xdr:from>
    <xdr:ext cx="378565" cy="259045"/>
    <xdr:sp macro="" textlink="">
      <xdr:nvSpPr>
        <xdr:cNvPr id="536" name="テキスト ボックス 535"/>
        <xdr:cNvSpPr txBox="1"/>
      </xdr:nvSpPr>
      <xdr:spPr>
        <a:xfrm>
          <a:off x="12625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73203</xdr:rowOff>
    </xdr:from>
    <xdr:to>
      <xdr:col>85</xdr:col>
      <xdr:colOff>177800</xdr:colOff>
      <xdr:row>39</xdr:row>
      <xdr:rowOff>3353</xdr:rowOff>
    </xdr:to>
    <xdr:sp macro="" textlink="">
      <xdr:nvSpPr>
        <xdr:cNvPr id="542" name="楕円 541"/>
        <xdr:cNvSpPr/>
      </xdr:nvSpPr>
      <xdr:spPr>
        <a:xfrm>
          <a:off x="16268700" y="658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33190</xdr:rowOff>
    </xdr:from>
    <xdr:ext cx="469744" cy="259045"/>
    <xdr:sp macro="" textlink="">
      <xdr:nvSpPr>
        <xdr:cNvPr id="543" name="災害復旧事業費該当値テキスト"/>
        <xdr:cNvSpPr txBox="1"/>
      </xdr:nvSpPr>
      <xdr:spPr>
        <a:xfrm>
          <a:off x="16370300" y="654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103607</xdr:rowOff>
    </xdr:from>
    <xdr:to>
      <xdr:col>81</xdr:col>
      <xdr:colOff>101600</xdr:colOff>
      <xdr:row>39</xdr:row>
      <xdr:rowOff>33757</xdr:rowOff>
    </xdr:to>
    <xdr:sp macro="" textlink="">
      <xdr:nvSpPr>
        <xdr:cNvPr id="544" name="楕円 543"/>
        <xdr:cNvSpPr/>
      </xdr:nvSpPr>
      <xdr:spPr>
        <a:xfrm>
          <a:off x="15430500" y="66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24884</xdr:rowOff>
    </xdr:from>
    <xdr:ext cx="378565" cy="259045"/>
    <xdr:sp macro="" textlink="">
      <xdr:nvSpPr>
        <xdr:cNvPr id="545" name="テキスト ボックス 544"/>
        <xdr:cNvSpPr txBox="1"/>
      </xdr:nvSpPr>
      <xdr:spPr>
        <a:xfrm>
          <a:off x="15292017" y="6711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139421</xdr:rowOff>
    </xdr:from>
    <xdr:to>
      <xdr:col>76</xdr:col>
      <xdr:colOff>165100</xdr:colOff>
      <xdr:row>39</xdr:row>
      <xdr:rowOff>69571</xdr:rowOff>
    </xdr:to>
    <xdr:sp macro="" textlink="">
      <xdr:nvSpPr>
        <xdr:cNvPr id="546" name="楕円 545"/>
        <xdr:cNvSpPr/>
      </xdr:nvSpPr>
      <xdr:spPr>
        <a:xfrm>
          <a:off x="14541500" y="66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60698</xdr:rowOff>
    </xdr:from>
    <xdr:ext cx="378565" cy="259045"/>
    <xdr:sp macro="" textlink="">
      <xdr:nvSpPr>
        <xdr:cNvPr id="547" name="テキスト ボックス 546"/>
        <xdr:cNvSpPr txBox="1"/>
      </xdr:nvSpPr>
      <xdr:spPr>
        <a:xfrm>
          <a:off x="14403017" y="6747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46913</xdr:rowOff>
    </xdr:from>
    <xdr:to>
      <xdr:col>72</xdr:col>
      <xdr:colOff>38100</xdr:colOff>
      <xdr:row>38</xdr:row>
      <xdr:rowOff>148513</xdr:rowOff>
    </xdr:to>
    <xdr:sp macro="" textlink="">
      <xdr:nvSpPr>
        <xdr:cNvPr id="548" name="楕円 547"/>
        <xdr:cNvSpPr/>
      </xdr:nvSpPr>
      <xdr:spPr>
        <a:xfrm>
          <a:off x="13652500" y="65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165041</xdr:rowOff>
    </xdr:from>
    <xdr:ext cx="469744" cy="259045"/>
    <xdr:sp macro="" textlink="">
      <xdr:nvSpPr>
        <xdr:cNvPr id="549" name="テキスト ボックス 548"/>
        <xdr:cNvSpPr txBox="1"/>
      </xdr:nvSpPr>
      <xdr:spPr>
        <a:xfrm>
          <a:off x="13468428" y="63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111684</xdr:rowOff>
    </xdr:from>
    <xdr:to>
      <xdr:col>67</xdr:col>
      <xdr:colOff>101600</xdr:colOff>
      <xdr:row>38</xdr:row>
      <xdr:rowOff>41834</xdr:rowOff>
    </xdr:to>
    <xdr:sp macro="" textlink="">
      <xdr:nvSpPr>
        <xdr:cNvPr id="550" name="楕円 549"/>
        <xdr:cNvSpPr/>
      </xdr:nvSpPr>
      <xdr:spPr>
        <a:xfrm>
          <a:off x="12763500" y="64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58361</xdr:rowOff>
    </xdr:from>
    <xdr:ext cx="469744" cy="259045"/>
    <xdr:sp macro="" textlink="">
      <xdr:nvSpPr>
        <xdr:cNvPr id="551" name="テキスト ボックス 550"/>
        <xdr:cNvSpPr txBox="1"/>
      </xdr:nvSpPr>
      <xdr:spPr>
        <a:xfrm>
          <a:off x="12579428" y="62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5" name="直線コネクタ 624"/>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6"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7" name="直線コネクタ 626"/>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8"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9" name="直線コネクタ 628"/>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123126</xdr:rowOff>
    </xdr:from>
    <xdr:to>
      <xdr:col>85</xdr:col>
      <xdr:colOff>127000</xdr:colOff>
      <xdr:row>77</xdr:row>
      <xdr:rowOff>132195</xdr:rowOff>
    </xdr:to>
    <xdr:cxnSp macro="">
      <xdr:nvCxnSpPr>
        <xdr:cNvPr id="630" name="直線コネクタ 629"/>
        <xdr:cNvCxnSpPr/>
      </xdr:nvCxnSpPr>
      <xdr:spPr>
        <a:xfrm>
          <a:off x="15481300" y="13324776"/>
          <a:ext cx="838200" cy="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5783</xdr:rowOff>
    </xdr:from>
    <xdr:ext cx="534377" cy="259045"/>
    <xdr:sp macro="" textlink="">
      <xdr:nvSpPr>
        <xdr:cNvPr id="631" name="公債費平均値テキスト"/>
        <xdr:cNvSpPr txBox="1"/>
      </xdr:nvSpPr>
      <xdr:spPr>
        <a:xfrm>
          <a:off x="16370300" y="13035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32" name="フローチャート: 判断 631"/>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112516</xdr:rowOff>
    </xdr:from>
    <xdr:to>
      <xdr:col>81</xdr:col>
      <xdr:colOff>50800</xdr:colOff>
      <xdr:row>77</xdr:row>
      <xdr:rowOff>123126</xdr:rowOff>
    </xdr:to>
    <xdr:cxnSp macro="">
      <xdr:nvCxnSpPr>
        <xdr:cNvPr id="633" name="直線コネクタ 632"/>
        <xdr:cNvCxnSpPr/>
      </xdr:nvCxnSpPr>
      <xdr:spPr>
        <a:xfrm>
          <a:off x="14592300" y="13314166"/>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4" name="フローチャート: 判断 633"/>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112005</xdr:rowOff>
    </xdr:from>
    <xdr:ext cx="534377" cy="259045"/>
    <xdr:sp macro="" textlink="">
      <xdr:nvSpPr>
        <xdr:cNvPr id="635" name="テキスト ボックス 634"/>
        <xdr:cNvSpPr txBox="1"/>
      </xdr:nvSpPr>
      <xdr:spPr>
        <a:xfrm>
          <a:off x="15214111" y="129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95371</xdr:rowOff>
    </xdr:from>
    <xdr:to>
      <xdr:col>76</xdr:col>
      <xdr:colOff>114300</xdr:colOff>
      <xdr:row>77</xdr:row>
      <xdr:rowOff>112516</xdr:rowOff>
    </xdr:to>
    <xdr:cxnSp macro="">
      <xdr:nvCxnSpPr>
        <xdr:cNvPr id="636" name="直線コネクタ 635"/>
        <xdr:cNvCxnSpPr/>
      </xdr:nvCxnSpPr>
      <xdr:spPr>
        <a:xfrm>
          <a:off x="13703300" y="1329702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7" name="フローチャート: 判断 636"/>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99757</xdr:rowOff>
    </xdr:from>
    <xdr:ext cx="534377" cy="259045"/>
    <xdr:sp macro="" textlink="">
      <xdr:nvSpPr>
        <xdr:cNvPr id="638" name="テキスト ボックス 637"/>
        <xdr:cNvSpPr txBox="1"/>
      </xdr:nvSpPr>
      <xdr:spPr>
        <a:xfrm>
          <a:off x="14325111" y="129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90856</xdr:rowOff>
    </xdr:from>
    <xdr:to>
      <xdr:col>71</xdr:col>
      <xdr:colOff>177800</xdr:colOff>
      <xdr:row>77</xdr:row>
      <xdr:rowOff>95371</xdr:rowOff>
    </xdr:to>
    <xdr:cxnSp macro="">
      <xdr:nvCxnSpPr>
        <xdr:cNvPr id="639" name="直線コネクタ 638"/>
        <xdr:cNvCxnSpPr/>
      </xdr:nvCxnSpPr>
      <xdr:spPr>
        <a:xfrm>
          <a:off x="12814300" y="13292506"/>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40" name="フローチャート: 判断 639"/>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89241</xdr:rowOff>
    </xdr:from>
    <xdr:ext cx="534377" cy="259045"/>
    <xdr:sp macro="" textlink="">
      <xdr:nvSpPr>
        <xdr:cNvPr id="641" name="テキスト ボックス 640"/>
        <xdr:cNvSpPr txBox="1"/>
      </xdr:nvSpPr>
      <xdr:spPr>
        <a:xfrm>
          <a:off x="13436111" y="129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42" name="フローチャート: 判断 641"/>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95775</xdr:rowOff>
    </xdr:from>
    <xdr:ext cx="534377" cy="259045"/>
    <xdr:sp macro="" textlink="">
      <xdr:nvSpPr>
        <xdr:cNvPr id="643" name="テキスト ボックス 642"/>
        <xdr:cNvSpPr txBox="1"/>
      </xdr:nvSpPr>
      <xdr:spPr>
        <a:xfrm>
          <a:off x="12547111" y="129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81395</xdr:rowOff>
    </xdr:from>
    <xdr:to>
      <xdr:col>85</xdr:col>
      <xdr:colOff>177800</xdr:colOff>
      <xdr:row>78</xdr:row>
      <xdr:rowOff>11545</xdr:rowOff>
    </xdr:to>
    <xdr:sp macro="" textlink="">
      <xdr:nvSpPr>
        <xdr:cNvPr id="649" name="楕円 648"/>
        <xdr:cNvSpPr/>
      </xdr:nvSpPr>
      <xdr:spPr>
        <a:xfrm>
          <a:off x="16268700" y="132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59822</xdr:rowOff>
    </xdr:from>
    <xdr:ext cx="534377" cy="259045"/>
    <xdr:sp macro="" textlink="">
      <xdr:nvSpPr>
        <xdr:cNvPr id="650" name="公債費該当値テキスト"/>
        <xdr:cNvSpPr txBox="1"/>
      </xdr:nvSpPr>
      <xdr:spPr>
        <a:xfrm>
          <a:off x="16370300" y="132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72326</xdr:rowOff>
    </xdr:from>
    <xdr:to>
      <xdr:col>81</xdr:col>
      <xdr:colOff>101600</xdr:colOff>
      <xdr:row>78</xdr:row>
      <xdr:rowOff>2476</xdr:rowOff>
    </xdr:to>
    <xdr:sp macro="" textlink="">
      <xdr:nvSpPr>
        <xdr:cNvPr id="651" name="楕円 650"/>
        <xdr:cNvSpPr/>
      </xdr:nvSpPr>
      <xdr:spPr>
        <a:xfrm>
          <a:off x="15430500" y="132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165053</xdr:rowOff>
    </xdr:from>
    <xdr:ext cx="534377" cy="259045"/>
    <xdr:sp macro="" textlink="">
      <xdr:nvSpPr>
        <xdr:cNvPr id="652" name="テキスト ボックス 651"/>
        <xdr:cNvSpPr txBox="1"/>
      </xdr:nvSpPr>
      <xdr:spPr>
        <a:xfrm>
          <a:off x="15214111" y="1336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61716</xdr:rowOff>
    </xdr:from>
    <xdr:to>
      <xdr:col>76</xdr:col>
      <xdr:colOff>165100</xdr:colOff>
      <xdr:row>77</xdr:row>
      <xdr:rowOff>163316</xdr:rowOff>
    </xdr:to>
    <xdr:sp macro="" textlink="">
      <xdr:nvSpPr>
        <xdr:cNvPr id="653" name="楕円 652"/>
        <xdr:cNvSpPr/>
      </xdr:nvSpPr>
      <xdr:spPr>
        <a:xfrm>
          <a:off x="14541500" y="132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154443</xdr:rowOff>
    </xdr:from>
    <xdr:ext cx="534377" cy="259045"/>
    <xdr:sp macro="" textlink="">
      <xdr:nvSpPr>
        <xdr:cNvPr id="654" name="テキスト ボックス 653"/>
        <xdr:cNvSpPr txBox="1"/>
      </xdr:nvSpPr>
      <xdr:spPr>
        <a:xfrm>
          <a:off x="14325111" y="133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44571</xdr:rowOff>
    </xdr:from>
    <xdr:to>
      <xdr:col>72</xdr:col>
      <xdr:colOff>38100</xdr:colOff>
      <xdr:row>77</xdr:row>
      <xdr:rowOff>146171</xdr:rowOff>
    </xdr:to>
    <xdr:sp macro="" textlink="">
      <xdr:nvSpPr>
        <xdr:cNvPr id="655" name="楕円 654"/>
        <xdr:cNvSpPr/>
      </xdr:nvSpPr>
      <xdr:spPr>
        <a:xfrm>
          <a:off x="13652500" y="132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137298</xdr:rowOff>
    </xdr:from>
    <xdr:ext cx="534377" cy="259045"/>
    <xdr:sp macro="" textlink="">
      <xdr:nvSpPr>
        <xdr:cNvPr id="656" name="テキスト ボックス 655"/>
        <xdr:cNvSpPr txBox="1"/>
      </xdr:nvSpPr>
      <xdr:spPr>
        <a:xfrm>
          <a:off x="13436111" y="133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40056</xdr:rowOff>
    </xdr:from>
    <xdr:to>
      <xdr:col>67</xdr:col>
      <xdr:colOff>101600</xdr:colOff>
      <xdr:row>77</xdr:row>
      <xdr:rowOff>141656</xdr:rowOff>
    </xdr:to>
    <xdr:sp macro="" textlink="">
      <xdr:nvSpPr>
        <xdr:cNvPr id="657" name="楕円 656"/>
        <xdr:cNvSpPr/>
      </xdr:nvSpPr>
      <xdr:spPr>
        <a:xfrm>
          <a:off x="12763500" y="132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132783</xdr:rowOff>
    </xdr:from>
    <xdr:ext cx="534377" cy="259045"/>
    <xdr:sp macro="" textlink="">
      <xdr:nvSpPr>
        <xdr:cNvPr id="658" name="テキスト ボックス 657"/>
        <xdr:cNvSpPr txBox="1"/>
      </xdr:nvSpPr>
      <xdr:spPr>
        <a:xfrm>
          <a:off x="12547111" y="1333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2" name="テキスト ボックス 671"/>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4" name="テキスト ボックス 673"/>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6" name="テキスト ボックス 675"/>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82" name="直線コネクタ 681"/>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3"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4" name="直線コネクタ 683"/>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5"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6" name="直線コネクタ 685"/>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121286</xdr:rowOff>
    </xdr:from>
    <xdr:to>
      <xdr:col>85</xdr:col>
      <xdr:colOff>127000</xdr:colOff>
      <xdr:row>96</xdr:row>
      <xdr:rowOff>164464</xdr:rowOff>
    </xdr:to>
    <xdr:cxnSp macro="">
      <xdr:nvCxnSpPr>
        <xdr:cNvPr id="687" name="直線コネクタ 686"/>
        <xdr:cNvCxnSpPr/>
      </xdr:nvCxnSpPr>
      <xdr:spPr>
        <a:xfrm flipV="1">
          <a:off x="15481300" y="16409036"/>
          <a:ext cx="838200" cy="21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103267</xdr:rowOff>
    </xdr:from>
    <xdr:ext cx="469744" cy="259045"/>
    <xdr:sp macro="" textlink="">
      <xdr:nvSpPr>
        <xdr:cNvPr id="688" name="積立金平均値テキスト"/>
        <xdr:cNvSpPr txBox="1"/>
      </xdr:nvSpPr>
      <xdr:spPr>
        <a:xfrm>
          <a:off x="16370300" y="16391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9" name="フローチャート: 判断 688"/>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111379</xdr:rowOff>
    </xdr:from>
    <xdr:to>
      <xdr:col>81</xdr:col>
      <xdr:colOff>50800</xdr:colOff>
      <xdr:row>96</xdr:row>
      <xdr:rowOff>164464</xdr:rowOff>
    </xdr:to>
    <xdr:cxnSp macro="">
      <xdr:nvCxnSpPr>
        <xdr:cNvPr id="690" name="直線コネクタ 689"/>
        <xdr:cNvCxnSpPr/>
      </xdr:nvCxnSpPr>
      <xdr:spPr>
        <a:xfrm>
          <a:off x="14592300" y="16570579"/>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91" name="フローチャート: 判断 690"/>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66439</xdr:rowOff>
    </xdr:from>
    <xdr:ext cx="469744" cy="259045"/>
    <xdr:sp macro="" textlink="">
      <xdr:nvSpPr>
        <xdr:cNvPr id="692" name="テキスト ボックス 691"/>
        <xdr:cNvSpPr txBox="1"/>
      </xdr:nvSpPr>
      <xdr:spPr>
        <a:xfrm>
          <a:off x="15246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39115</xdr:rowOff>
    </xdr:from>
    <xdr:to>
      <xdr:col>76</xdr:col>
      <xdr:colOff>114300</xdr:colOff>
      <xdr:row>96</xdr:row>
      <xdr:rowOff>111379</xdr:rowOff>
    </xdr:to>
    <xdr:cxnSp macro="">
      <xdr:nvCxnSpPr>
        <xdr:cNvPr id="693" name="直線コネクタ 692"/>
        <xdr:cNvCxnSpPr/>
      </xdr:nvCxnSpPr>
      <xdr:spPr>
        <a:xfrm>
          <a:off x="13703300" y="16498315"/>
          <a:ext cx="889000" cy="7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4" name="フローチャート: 判断 693"/>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123969</xdr:rowOff>
    </xdr:from>
    <xdr:ext cx="469744" cy="259045"/>
    <xdr:sp macro="" textlink="">
      <xdr:nvSpPr>
        <xdr:cNvPr id="695" name="テキスト ボックス 694"/>
        <xdr:cNvSpPr txBox="1"/>
      </xdr:nvSpPr>
      <xdr:spPr>
        <a:xfrm>
          <a:off x="14357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111761</xdr:rowOff>
    </xdr:from>
    <xdr:to>
      <xdr:col>71</xdr:col>
      <xdr:colOff>177800</xdr:colOff>
      <xdr:row>96</xdr:row>
      <xdr:rowOff>39115</xdr:rowOff>
    </xdr:to>
    <xdr:cxnSp macro="">
      <xdr:nvCxnSpPr>
        <xdr:cNvPr id="696" name="直線コネクタ 695"/>
        <xdr:cNvCxnSpPr/>
      </xdr:nvCxnSpPr>
      <xdr:spPr>
        <a:xfrm>
          <a:off x="12814300" y="16399511"/>
          <a:ext cx="889000" cy="9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7" name="フローチャート: 判断 696"/>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8" name="テキスト ボックス 697"/>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9" name="フローチャート: 判断 698"/>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149496</xdr:rowOff>
    </xdr:from>
    <xdr:ext cx="469744" cy="259045"/>
    <xdr:sp macro="" textlink="">
      <xdr:nvSpPr>
        <xdr:cNvPr id="700" name="テキスト ボックス 699"/>
        <xdr:cNvSpPr txBox="1"/>
      </xdr:nvSpPr>
      <xdr:spPr>
        <a:xfrm>
          <a:off x="12579428" y="160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70486</xdr:rowOff>
    </xdr:from>
    <xdr:to>
      <xdr:col>85</xdr:col>
      <xdr:colOff>177800</xdr:colOff>
      <xdr:row>96</xdr:row>
      <xdr:rowOff>636</xdr:rowOff>
    </xdr:to>
    <xdr:sp macro="" textlink="">
      <xdr:nvSpPr>
        <xdr:cNvPr id="706" name="楕円 705"/>
        <xdr:cNvSpPr/>
      </xdr:nvSpPr>
      <xdr:spPr>
        <a:xfrm>
          <a:off x="16268700" y="1635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93363</xdr:rowOff>
    </xdr:from>
    <xdr:ext cx="469744" cy="259045"/>
    <xdr:sp macro="" textlink="">
      <xdr:nvSpPr>
        <xdr:cNvPr id="707" name="積立金該当値テキスト"/>
        <xdr:cNvSpPr txBox="1"/>
      </xdr:nvSpPr>
      <xdr:spPr>
        <a:xfrm>
          <a:off x="16370300" y="1620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113664</xdr:rowOff>
    </xdr:from>
    <xdr:to>
      <xdr:col>81</xdr:col>
      <xdr:colOff>101600</xdr:colOff>
      <xdr:row>97</xdr:row>
      <xdr:rowOff>43814</xdr:rowOff>
    </xdr:to>
    <xdr:sp macro="" textlink="">
      <xdr:nvSpPr>
        <xdr:cNvPr id="708" name="楕円 707"/>
        <xdr:cNvSpPr/>
      </xdr:nvSpPr>
      <xdr:spPr>
        <a:xfrm>
          <a:off x="15430500" y="1657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34941</xdr:rowOff>
    </xdr:from>
    <xdr:ext cx="469744" cy="259045"/>
    <xdr:sp macro="" textlink="">
      <xdr:nvSpPr>
        <xdr:cNvPr id="709" name="テキスト ボックス 708"/>
        <xdr:cNvSpPr txBox="1"/>
      </xdr:nvSpPr>
      <xdr:spPr>
        <a:xfrm>
          <a:off x="15246428" y="1666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60579</xdr:rowOff>
    </xdr:from>
    <xdr:to>
      <xdr:col>76</xdr:col>
      <xdr:colOff>165100</xdr:colOff>
      <xdr:row>96</xdr:row>
      <xdr:rowOff>162179</xdr:rowOff>
    </xdr:to>
    <xdr:sp macro="" textlink="">
      <xdr:nvSpPr>
        <xdr:cNvPr id="710" name="楕円 709"/>
        <xdr:cNvSpPr/>
      </xdr:nvSpPr>
      <xdr:spPr>
        <a:xfrm>
          <a:off x="14541500" y="165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153306</xdr:rowOff>
    </xdr:from>
    <xdr:ext cx="469744" cy="259045"/>
    <xdr:sp macro="" textlink="">
      <xdr:nvSpPr>
        <xdr:cNvPr id="711" name="テキスト ボックス 710"/>
        <xdr:cNvSpPr txBox="1"/>
      </xdr:nvSpPr>
      <xdr:spPr>
        <a:xfrm>
          <a:off x="14357428" y="1661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159765</xdr:rowOff>
    </xdr:from>
    <xdr:to>
      <xdr:col>72</xdr:col>
      <xdr:colOff>38100</xdr:colOff>
      <xdr:row>96</xdr:row>
      <xdr:rowOff>89915</xdr:rowOff>
    </xdr:to>
    <xdr:sp macro="" textlink="">
      <xdr:nvSpPr>
        <xdr:cNvPr id="712" name="楕円 711"/>
        <xdr:cNvSpPr/>
      </xdr:nvSpPr>
      <xdr:spPr>
        <a:xfrm>
          <a:off x="13652500" y="164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81042</xdr:rowOff>
    </xdr:from>
    <xdr:ext cx="469744" cy="259045"/>
    <xdr:sp macro="" textlink="">
      <xdr:nvSpPr>
        <xdr:cNvPr id="713" name="テキスト ボックス 712"/>
        <xdr:cNvSpPr txBox="1"/>
      </xdr:nvSpPr>
      <xdr:spPr>
        <a:xfrm>
          <a:off x="13468428" y="1654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60961</xdr:rowOff>
    </xdr:from>
    <xdr:to>
      <xdr:col>67</xdr:col>
      <xdr:colOff>101600</xdr:colOff>
      <xdr:row>95</xdr:row>
      <xdr:rowOff>162561</xdr:rowOff>
    </xdr:to>
    <xdr:sp macro="" textlink="">
      <xdr:nvSpPr>
        <xdr:cNvPr id="714" name="楕円 713"/>
        <xdr:cNvSpPr/>
      </xdr:nvSpPr>
      <xdr:spPr>
        <a:xfrm>
          <a:off x="12763500" y="163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153688</xdr:rowOff>
    </xdr:from>
    <xdr:ext cx="469744" cy="259045"/>
    <xdr:sp macro="" textlink="">
      <xdr:nvSpPr>
        <xdr:cNvPr id="715" name="テキスト ボックス 714"/>
        <xdr:cNvSpPr txBox="1"/>
      </xdr:nvSpPr>
      <xdr:spPr>
        <a:xfrm>
          <a:off x="12579428" y="1644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41" name="直線コネクタ 740"/>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4"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5" name="直線コネクタ 744"/>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66548</xdr:rowOff>
    </xdr:from>
    <xdr:to>
      <xdr:col>116</xdr:col>
      <xdr:colOff>63500</xdr:colOff>
      <xdr:row>37</xdr:row>
      <xdr:rowOff>66875</xdr:rowOff>
    </xdr:to>
    <xdr:cxnSp macro="">
      <xdr:nvCxnSpPr>
        <xdr:cNvPr id="746" name="直線コネクタ 745"/>
        <xdr:cNvCxnSpPr/>
      </xdr:nvCxnSpPr>
      <xdr:spPr>
        <a:xfrm>
          <a:off x="21323300" y="6410198"/>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96428</xdr:rowOff>
    </xdr:from>
    <xdr:ext cx="469744" cy="259045"/>
    <xdr:sp macro="" textlink="">
      <xdr:nvSpPr>
        <xdr:cNvPr id="747" name="投資及び出資金平均値テキスト"/>
        <xdr:cNvSpPr txBox="1"/>
      </xdr:nvSpPr>
      <xdr:spPr>
        <a:xfrm>
          <a:off x="22212300" y="592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8" name="フローチャート: 判断 747"/>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66548</xdr:rowOff>
    </xdr:from>
    <xdr:to>
      <xdr:col>111</xdr:col>
      <xdr:colOff>177800</xdr:colOff>
      <xdr:row>37</xdr:row>
      <xdr:rowOff>90714</xdr:rowOff>
    </xdr:to>
    <xdr:cxnSp macro="">
      <xdr:nvCxnSpPr>
        <xdr:cNvPr id="749" name="直線コネクタ 748"/>
        <xdr:cNvCxnSpPr/>
      </xdr:nvCxnSpPr>
      <xdr:spPr>
        <a:xfrm flipV="1">
          <a:off x="20434300" y="6410198"/>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50" name="フローチャート: 判断 749"/>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124078</xdr:rowOff>
    </xdr:from>
    <xdr:ext cx="469744" cy="259045"/>
    <xdr:sp macro="" textlink="">
      <xdr:nvSpPr>
        <xdr:cNvPr id="751" name="テキスト ボックス 750"/>
        <xdr:cNvSpPr txBox="1"/>
      </xdr:nvSpPr>
      <xdr:spPr>
        <a:xfrm>
          <a:off x="21088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119779</xdr:rowOff>
    </xdr:from>
    <xdr:to>
      <xdr:col>107</xdr:col>
      <xdr:colOff>50800</xdr:colOff>
      <xdr:row>37</xdr:row>
      <xdr:rowOff>90714</xdr:rowOff>
    </xdr:to>
    <xdr:cxnSp macro="">
      <xdr:nvCxnSpPr>
        <xdr:cNvPr id="752" name="直線コネクタ 751"/>
        <xdr:cNvCxnSpPr/>
      </xdr:nvCxnSpPr>
      <xdr:spPr>
        <a:xfrm>
          <a:off x="19545300" y="6291979"/>
          <a:ext cx="889000" cy="1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53" name="フローチャート: 判断 752"/>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65622</xdr:rowOff>
    </xdr:from>
    <xdr:ext cx="469744" cy="259045"/>
    <xdr:sp macro="" textlink="">
      <xdr:nvSpPr>
        <xdr:cNvPr id="754" name="テキスト ボックス 753"/>
        <xdr:cNvSpPr txBox="1"/>
      </xdr:nvSpPr>
      <xdr:spPr>
        <a:xfrm>
          <a:off x="20199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18542</xdr:rowOff>
    </xdr:from>
    <xdr:to>
      <xdr:col>102</xdr:col>
      <xdr:colOff>114300</xdr:colOff>
      <xdr:row>36</xdr:row>
      <xdr:rowOff>119779</xdr:rowOff>
    </xdr:to>
    <xdr:cxnSp macro="">
      <xdr:nvCxnSpPr>
        <xdr:cNvPr id="755" name="直線コネクタ 754"/>
        <xdr:cNvCxnSpPr/>
      </xdr:nvCxnSpPr>
      <xdr:spPr>
        <a:xfrm>
          <a:off x="18656300" y="619074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6" name="フローチャート: 判断 755"/>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7" name="テキスト ボックス 756"/>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8" name="フローチャート: 判断 757"/>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9" name="テキスト ボックス 758"/>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16075</xdr:rowOff>
    </xdr:from>
    <xdr:to>
      <xdr:col>116</xdr:col>
      <xdr:colOff>114300</xdr:colOff>
      <xdr:row>37</xdr:row>
      <xdr:rowOff>117675</xdr:rowOff>
    </xdr:to>
    <xdr:sp macro="" textlink="">
      <xdr:nvSpPr>
        <xdr:cNvPr id="765" name="楕円 764"/>
        <xdr:cNvSpPr/>
      </xdr:nvSpPr>
      <xdr:spPr>
        <a:xfrm>
          <a:off x="22110700" y="63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165952</xdr:rowOff>
    </xdr:from>
    <xdr:ext cx="469744" cy="259045"/>
    <xdr:sp macro="" textlink="">
      <xdr:nvSpPr>
        <xdr:cNvPr id="766" name="投資及び出資金該当値テキスト"/>
        <xdr:cNvSpPr txBox="1"/>
      </xdr:nvSpPr>
      <xdr:spPr>
        <a:xfrm>
          <a:off x="22212300" y="633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15748</xdr:rowOff>
    </xdr:from>
    <xdr:to>
      <xdr:col>112</xdr:col>
      <xdr:colOff>38100</xdr:colOff>
      <xdr:row>37</xdr:row>
      <xdr:rowOff>117348</xdr:rowOff>
    </xdr:to>
    <xdr:sp macro="" textlink="">
      <xdr:nvSpPr>
        <xdr:cNvPr id="767" name="楕円 766"/>
        <xdr:cNvSpPr/>
      </xdr:nvSpPr>
      <xdr:spPr>
        <a:xfrm>
          <a:off x="21272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108475</xdr:rowOff>
    </xdr:from>
    <xdr:ext cx="469744" cy="259045"/>
    <xdr:sp macro="" textlink="">
      <xdr:nvSpPr>
        <xdr:cNvPr id="768" name="テキスト ボックス 767"/>
        <xdr:cNvSpPr txBox="1"/>
      </xdr:nvSpPr>
      <xdr:spPr>
        <a:xfrm>
          <a:off x="21088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39914</xdr:rowOff>
    </xdr:from>
    <xdr:to>
      <xdr:col>107</xdr:col>
      <xdr:colOff>101600</xdr:colOff>
      <xdr:row>37</xdr:row>
      <xdr:rowOff>141514</xdr:rowOff>
    </xdr:to>
    <xdr:sp macro="" textlink="">
      <xdr:nvSpPr>
        <xdr:cNvPr id="769" name="楕円 768"/>
        <xdr:cNvSpPr/>
      </xdr:nvSpPr>
      <xdr:spPr>
        <a:xfrm>
          <a:off x="20383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132642</xdr:rowOff>
    </xdr:from>
    <xdr:ext cx="469744" cy="259045"/>
    <xdr:sp macro="" textlink="">
      <xdr:nvSpPr>
        <xdr:cNvPr id="770" name="テキスト ボックス 769"/>
        <xdr:cNvSpPr txBox="1"/>
      </xdr:nvSpPr>
      <xdr:spPr>
        <a:xfrm>
          <a:off x="20199428"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68979</xdr:rowOff>
    </xdr:from>
    <xdr:to>
      <xdr:col>102</xdr:col>
      <xdr:colOff>165100</xdr:colOff>
      <xdr:row>36</xdr:row>
      <xdr:rowOff>170579</xdr:rowOff>
    </xdr:to>
    <xdr:sp macro="" textlink="">
      <xdr:nvSpPr>
        <xdr:cNvPr id="771" name="楕円 770"/>
        <xdr:cNvSpPr/>
      </xdr:nvSpPr>
      <xdr:spPr>
        <a:xfrm>
          <a:off x="19494500" y="62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161706</xdr:rowOff>
    </xdr:from>
    <xdr:ext cx="469744" cy="259045"/>
    <xdr:sp macro="" textlink="">
      <xdr:nvSpPr>
        <xdr:cNvPr id="772" name="テキスト ボックス 771"/>
        <xdr:cNvSpPr txBox="1"/>
      </xdr:nvSpPr>
      <xdr:spPr>
        <a:xfrm>
          <a:off x="19310428" y="633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139192</xdr:rowOff>
    </xdr:from>
    <xdr:to>
      <xdr:col>98</xdr:col>
      <xdr:colOff>38100</xdr:colOff>
      <xdr:row>36</xdr:row>
      <xdr:rowOff>69342</xdr:rowOff>
    </xdr:to>
    <xdr:sp macro="" textlink="">
      <xdr:nvSpPr>
        <xdr:cNvPr id="773" name="楕円 772"/>
        <xdr:cNvSpPr/>
      </xdr:nvSpPr>
      <xdr:spPr>
        <a:xfrm>
          <a:off x="18605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60469</xdr:rowOff>
    </xdr:from>
    <xdr:ext cx="469744" cy="259045"/>
    <xdr:sp macro="" textlink="">
      <xdr:nvSpPr>
        <xdr:cNvPr id="774" name="テキスト ボックス 773"/>
        <xdr:cNvSpPr txBox="1"/>
      </xdr:nvSpPr>
      <xdr:spPr>
        <a:xfrm>
          <a:off x="18421428"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6" name="直線コネクタ 795"/>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7"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8" name="直線コネクタ 797"/>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9"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800" name="直線コネクタ 799"/>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113868</xdr:rowOff>
    </xdr:from>
    <xdr:to>
      <xdr:col>116</xdr:col>
      <xdr:colOff>63500</xdr:colOff>
      <xdr:row>58</xdr:row>
      <xdr:rowOff>114188</xdr:rowOff>
    </xdr:to>
    <xdr:cxnSp macro="">
      <xdr:nvCxnSpPr>
        <xdr:cNvPr id="801" name="直線コネクタ 800"/>
        <xdr:cNvCxnSpPr/>
      </xdr:nvCxnSpPr>
      <xdr:spPr>
        <a:xfrm flipV="1">
          <a:off x="21323300" y="10057968"/>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148490</xdr:rowOff>
    </xdr:from>
    <xdr:ext cx="534377" cy="259045"/>
    <xdr:sp macro="" textlink="">
      <xdr:nvSpPr>
        <xdr:cNvPr id="802" name="貸付金平均値テキスト"/>
        <xdr:cNvSpPr txBox="1"/>
      </xdr:nvSpPr>
      <xdr:spPr>
        <a:xfrm>
          <a:off x="22212300" y="9406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803" name="フローチャート: 判断 802"/>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114188</xdr:rowOff>
    </xdr:from>
    <xdr:to>
      <xdr:col>111</xdr:col>
      <xdr:colOff>177800</xdr:colOff>
      <xdr:row>58</xdr:row>
      <xdr:rowOff>114577</xdr:rowOff>
    </xdr:to>
    <xdr:cxnSp macro="">
      <xdr:nvCxnSpPr>
        <xdr:cNvPr id="804" name="直線コネクタ 803"/>
        <xdr:cNvCxnSpPr/>
      </xdr:nvCxnSpPr>
      <xdr:spPr>
        <a:xfrm flipV="1">
          <a:off x="20434300" y="10058288"/>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5" name="フローチャート: 判断 804"/>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21541</xdr:rowOff>
    </xdr:from>
    <xdr:ext cx="534377" cy="259045"/>
    <xdr:sp macro="" textlink="">
      <xdr:nvSpPr>
        <xdr:cNvPr id="806" name="テキスト ボックス 805"/>
        <xdr:cNvSpPr txBox="1"/>
      </xdr:nvSpPr>
      <xdr:spPr>
        <a:xfrm>
          <a:off x="21056111" y="92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114577</xdr:rowOff>
    </xdr:from>
    <xdr:to>
      <xdr:col>107</xdr:col>
      <xdr:colOff>50800</xdr:colOff>
      <xdr:row>58</xdr:row>
      <xdr:rowOff>125504</xdr:rowOff>
    </xdr:to>
    <xdr:cxnSp macro="">
      <xdr:nvCxnSpPr>
        <xdr:cNvPr id="807" name="直線コネクタ 806"/>
        <xdr:cNvCxnSpPr/>
      </xdr:nvCxnSpPr>
      <xdr:spPr>
        <a:xfrm flipV="1">
          <a:off x="19545300" y="10058677"/>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8" name="フローチャート: 判断 807"/>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163365</xdr:rowOff>
    </xdr:from>
    <xdr:ext cx="534377" cy="259045"/>
    <xdr:sp macro="" textlink="">
      <xdr:nvSpPr>
        <xdr:cNvPr id="809" name="テキスト ボックス 808"/>
        <xdr:cNvSpPr txBox="1"/>
      </xdr:nvSpPr>
      <xdr:spPr>
        <a:xfrm>
          <a:off x="20167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125344</xdr:rowOff>
    </xdr:from>
    <xdr:to>
      <xdr:col>102</xdr:col>
      <xdr:colOff>114300</xdr:colOff>
      <xdr:row>58</xdr:row>
      <xdr:rowOff>125504</xdr:rowOff>
    </xdr:to>
    <xdr:cxnSp macro="">
      <xdr:nvCxnSpPr>
        <xdr:cNvPr id="810" name="直線コネクタ 809"/>
        <xdr:cNvCxnSpPr/>
      </xdr:nvCxnSpPr>
      <xdr:spPr>
        <a:xfrm>
          <a:off x="18656300" y="10069444"/>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11" name="フローチャート: 判断 810"/>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125074</xdr:rowOff>
    </xdr:from>
    <xdr:ext cx="534377" cy="259045"/>
    <xdr:sp macro="" textlink="">
      <xdr:nvSpPr>
        <xdr:cNvPr id="812" name="テキスト ボックス 811"/>
        <xdr:cNvSpPr txBox="1"/>
      </xdr:nvSpPr>
      <xdr:spPr>
        <a:xfrm>
          <a:off x="19278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13" name="フローチャート: 判断 812"/>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64312</xdr:rowOff>
    </xdr:from>
    <xdr:ext cx="534377" cy="259045"/>
    <xdr:sp macro="" textlink="">
      <xdr:nvSpPr>
        <xdr:cNvPr id="814" name="テキスト ボックス 813"/>
        <xdr:cNvSpPr txBox="1"/>
      </xdr:nvSpPr>
      <xdr:spPr>
        <a:xfrm>
          <a:off x="18389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63068</xdr:rowOff>
    </xdr:from>
    <xdr:to>
      <xdr:col>116</xdr:col>
      <xdr:colOff>114300</xdr:colOff>
      <xdr:row>58</xdr:row>
      <xdr:rowOff>164668</xdr:rowOff>
    </xdr:to>
    <xdr:sp macro="" textlink="">
      <xdr:nvSpPr>
        <xdr:cNvPr id="820" name="楕円 819"/>
        <xdr:cNvSpPr/>
      </xdr:nvSpPr>
      <xdr:spPr>
        <a:xfrm>
          <a:off x="22110700" y="100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149445</xdr:rowOff>
    </xdr:from>
    <xdr:ext cx="469744" cy="259045"/>
    <xdr:sp macro="" textlink="">
      <xdr:nvSpPr>
        <xdr:cNvPr id="821" name="貸付金該当値テキスト"/>
        <xdr:cNvSpPr txBox="1"/>
      </xdr:nvSpPr>
      <xdr:spPr>
        <a:xfrm>
          <a:off x="22212300" y="992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63388</xdr:rowOff>
    </xdr:from>
    <xdr:to>
      <xdr:col>112</xdr:col>
      <xdr:colOff>38100</xdr:colOff>
      <xdr:row>58</xdr:row>
      <xdr:rowOff>164988</xdr:rowOff>
    </xdr:to>
    <xdr:sp macro="" textlink="">
      <xdr:nvSpPr>
        <xdr:cNvPr id="822" name="楕円 821"/>
        <xdr:cNvSpPr/>
      </xdr:nvSpPr>
      <xdr:spPr>
        <a:xfrm>
          <a:off x="21272500" y="1000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156115</xdr:rowOff>
    </xdr:from>
    <xdr:ext cx="469744" cy="259045"/>
    <xdr:sp macro="" textlink="">
      <xdr:nvSpPr>
        <xdr:cNvPr id="823" name="テキスト ボックス 822"/>
        <xdr:cNvSpPr txBox="1"/>
      </xdr:nvSpPr>
      <xdr:spPr>
        <a:xfrm>
          <a:off x="21088428" y="1010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63777</xdr:rowOff>
    </xdr:from>
    <xdr:to>
      <xdr:col>107</xdr:col>
      <xdr:colOff>101600</xdr:colOff>
      <xdr:row>58</xdr:row>
      <xdr:rowOff>165377</xdr:rowOff>
    </xdr:to>
    <xdr:sp macro="" textlink="">
      <xdr:nvSpPr>
        <xdr:cNvPr id="824" name="楕円 823"/>
        <xdr:cNvSpPr/>
      </xdr:nvSpPr>
      <xdr:spPr>
        <a:xfrm>
          <a:off x="20383500" y="100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156504</xdr:rowOff>
    </xdr:from>
    <xdr:ext cx="469744" cy="259045"/>
    <xdr:sp macro="" textlink="">
      <xdr:nvSpPr>
        <xdr:cNvPr id="825" name="テキスト ボックス 824"/>
        <xdr:cNvSpPr txBox="1"/>
      </xdr:nvSpPr>
      <xdr:spPr>
        <a:xfrm>
          <a:off x="20199428" y="1010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74704</xdr:rowOff>
    </xdr:from>
    <xdr:to>
      <xdr:col>102</xdr:col>
      <xdr:colOff>165100</xdr:colOff>
      <xdr:row>59</xdr:row>
      <xdr:rowOff>4854</xdr:rowOff>
    </xdr:to>
    <xdr:sp macro="" textlink="">
      <xdr:nvSpPr>
        <xdr:cNvPr id="826" name="楕円 825"/>
        <xdr:cNvSpPr/>
      </xdr:nvSpPr>
      <xdr:spPr>
        <a:xfrm>
          <a:off x="19494500" y="1001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167431</xdr:rowOff>
    </xdr:from>
    <xdr:ext cx="378565" cy="259045"/>
    <xdr:sp macro="" textlink="">
      <xdr:nvSpPr>
        <xdr:cNvPr id="827" name="テキスト ボックス 826"/>
        <xdr:cNvSpPr txBox="1"/>
      </xdr:nvSpPr>
      <xdr:spPr>
        <a:xfrm>
          <a:off x="19356017" y="1011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74544</xdr:rowOff>
    </xdr:from>
    <xdr:to>
      <xdr:col>98</xdr:col>
      <xdr:colOff>38100</xdr:colOff>
      <xdr:row>59</xdr:row>
      <xdr:rowOff>4694</xdr:rowOff>
    </xdr:to>
    <xdr:sp macro="" textlink="">
      <xdr:nvSpPr>
        <xdr:cNvPr id="828" name="楕円 827"/>
        <xdr:cNvSpPr/>
      </xdr:nvSpPr>
      <xdr:spPr>
        <a:xfrm>
          <a:off x="18605500" y="100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167271</xdr:rowOff>
    </xdr:from>
    <xdr:ext cx="378565" cy="259045"/>
    <xdr:sp macro="" textlink="">
      <xdr:nvSpPr>
        <xdr:cNvPr id="829" name="テキスト ボックス 828"/>
        <xdr:cNvSpPr txBox="1"/>
      </xdr:nvSpPr>
      <xdr:spPr>
        <a:xfrm>
          <a:off x="18467017" y="10111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52" name="直線コネクタ 851"/>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53"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54" name="直線コネクタ 853"/>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55"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6" name="直線コネクタ 855"/>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23892</xdr:rowOff>
    </xdr:from>
    <xdr:to>
      <xdr:col>116</xdr:col>
      <xdr:colOff>63500</xdr:colOff>
      <xdr:row>75</xdr:row>
      <xdr:rowOff>80859</xdr:rowOff>
    </xdr:to>
    <xdr:cxnSp macro="">
      <xdr:nvCxnSpPr>
        <xdr:cNvPr id="857" name="直線コネクタ 856"/>
        <xdr:cNvCxnSpPr/>
      </xdr:nvCxnSpPr>
      <xdr:spPr>
        <a:xfrm flipV="1">
          <a:off x="21323300" y="12882642"/>
          <a:ext cx="8382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108165</xdr:rowOff>
    </xdr:from>
    <xdr:ext cx="534377" cy="259045"/>
    <xdr:sp macro="" textlink="">
      <xdr:nvSpPr>
        <xdr:cNvPr id="858" name="繰出金平均値テキスト"/>
        <xdr:cNvSpPr txBox="1"/>
      </xdr:nvSpPr>
      <xdr:spPr>
        <a:xfrm>
          <a:off x="22212300" y="1262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59" name="フローチャート: 判断 858"/>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80859</xdr:rowOff>
    </xdr:from>
    <xdr:to>
      <xdr:col>111</xdr:col>
      <xdr:colOff>177800</xdr:colOff>
      <xdr:row>75</xdr:row>
      <xdr:rowOff>131150</xdr:rowOff>
    </xdr:to>
    <xdr:cxnSp macro="">
      <xdr:nvCxnSpPr>
        <xdr:cNvPr id="860" name="直線コネクタ 859"/>
        <xdr:cNvCxnSpPr/>
      </xdr:nvCxnSpPr>
      <xdr:spPr>
        <a:xfrm flipV="1">
          <a:off x="20434300" y="12939609"/>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61" name="フローチャート: 判断 860"/>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46733</xdr:rowOff>
    </xdr:from>
    <xdr:ext cx="534377" cy="259045"/>
    <xdr:sp macro="" textlink="">
      <xdr:nvSpPr>
        <xdr:cNvPr id="862" name="テキスト ボックス 861"/>
        <xdr:cNvSpPr txBox="1"/>
      </xdr:nvSpPr>
      <xdr:spPr>
        <a:xfrm>
          <a:off x="21056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86573</xdr:rowOff>
    </xdr:from>
    <xdr:to>
      <xdr:col>107</xdr:col>
      <xdr:colOff>50800</xdr:colOff>
      <xdr:row>75</xdr:row>
      <xdr:rowOff>131150</xdr:rowOff>
    </xdr:to>
    <xdr:cxnSp macro="">
      <xdr:nvCxnSpPr>
        <xdr:cNvPr id="863" name="直線コネクタ 862"/>
        <xdr:cNvCxnSpPr/>
      </xdr:nvCxnSpPr>
      <xdr:spPr>
        <a:xfrm>
          <a:off x="19545300" y="1294532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64" name="フローチャート: 判断 863"/>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58894</xdr:rowOff>
    </xdr:from>
    <xdr:ext cx="534377" cy="259045"/>
    <xdr:sp macro="" textlink="">
      <xdr:nvSpPr>
        <xdr:cNvPr id="865" name="テキスト ボックス 864"/>
        <xdr:cNvSpPr txBox="1"/>
      </xdr:nvSpPr>
      <xdr:spPr>
        <a:xfrm>
          <a:off x="20167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86573</xdr:rowOff>
    </xdr:from>
    <xdr:to>
      <xdr:col>102</xdr:col>
      <xdr:colOff>114300</xdr:colOff>
      <xdr:row>75</xdr:row>
      <xdr:rowOff>123058</xdr:rowOff>
    </xdr:to>
    <xdr:cxnSp macro="">
      <xdr:nvCxnSpPr>
        <xdr:cNvPr id="866" name="直線コネクタ 865"/>
        <xdr:cNvCxnSpPr/>
      </xdr:nvCxnSpPr>
      <xdr:spPr>
        <a:xfrm flipV="1">
          <a:off x="18656300" y="12945323"/>
          <a:ext cx="889000" cy="3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7" name="フローチャート: 判断 866"/>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68" name="テキスト ボックス 867"/>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69" name="フローチャート: 判断 868"/>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117279</xdr:rowOff>
    </xdr:from>
    <xdr:ext cx="534377" cy="259045"/>
    <xdr:sp macro="" textlink="">
      <xdr:nvSpPr>
        <xdr:cNvPr id="870" name="テキスト ボックス 869"/>
        <xdr:cNvSpPr txBox="1"/>
      </xdr:nvSpPr>
      <xdr:spPr>
        <a:xfrm>
          <a:off x="18389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144542</xdr:rowOff>
    </xdr:from>
    <xdr:to>
      <xdr:col>116</xdr:col>
      <xdr:colOff>114300</xdr:colOff>
      <xdr:row>75</xdr:row>
      <xdr:rowOff>74692</xdr:rowOff>
    </xdr:to>
    <xdr:sp macro="" textlink="">
      <xdr:nvSpPr>
        <xdr:cNvPr id="876" name="楕円 875"/>
        <xdr:cNvSpPr/>
      </xdr:nvSpPr>
      <xdr:spPr>
        <a:xfrm>
          <a:off x="22110700" y="1283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122969</xdr:rowOff>
    </xdr:from>
    <xdr:ext cx="534377" cy="259045"/>
    <xdr:sp macro="" textlink="">
      <xdr:nvSpPr>
        <xdr:cNvPr id="877" name="繰出金該当値テキスト"/>
        <xdr:cNvSpPr txBox="1"/>
      </xdr:nvSpPr>
      <xdr:spPr>
        <a:xfrm>
          <a:off x="22212300" y="1281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30059</xdr:rowOff>
    </xdr:from>
    <xdr:to>
      <xdr:col>112</xdr:col>
      <xdr:colOff>38100</xdr:colOff>
      <xdr:row>75</xdr:row>
      <xdr:rowOff>131659</xdr:rowOff>
    </xdr:to>
    <xdr:sp macro="" textlink="">
      <xdr:nvSpPr>
        <xdr:cNvPr id="878" name="楕円 877"/>
        <xdr:cNvSpPr/>
      </xdr:nvSpPr>
      <xdr:spPr>
        <a:xfrm>
          <a:off x="21272500" y="128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122786</xdr:rowOff>
    </xdr:from>
    <xdr:ext cx="534377" cy="259045"/>
    <xdr:sp macro="" textlink="">
      <xdr:nvSpPr>
        <xdr:cNvPr id="879" name="テキスト ボックス 878"/>
        <xdr:cNvSpPr txBox="1"/>
      </xdr:nvSpPr>
      <xdr:spPr>
        <a:xfrm>
          <a:off x="21056111" y="1298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80350</xdr:rowOff>
    </xdr:from>
    <xdr:to>
      <xdr:col>107</xdr:col>
      <xdr:colOff>101600</xdr:colOff>
      <xdr:row>76</xdr:row>
      <xdr:rowOff>10500</xdr:rowOff>
    </xdr:to>
    <xdr:sp macro="" textlink="">
      <xdr:nvSpPr>
        <xdr:cNvPr id="880" name="楕円 879"/>
        <xdr:cNvSpPr/>
      </xdr:nvSpPr>
      <xdr:spPr>
        <a:xfrm>
          <a:off x="20383500" y="1293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1627</xdr:rowOff>
    </xdr:from>
    <xdr:ext cx="534377" cy="259045"/>
    <xdr:sp macro="" textlink="">
      <xdr:nvSpPr>
        <xdr:cNvPr id="881" name="テキスト ボックス 880"/>
        <xdr:cNvSpPr txBox="1"/>
      </xdr:nvSpPr>
      <xdr:spPr>
        <a:xfrm>
          <a:off x="20167111" y="1303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35773</xdr:rowOff>
    </xdr:from>
    <xdr:to>
      <xdr:col>102</xdr:col>
      <xdr:colOff>165100</xdr:colOff>
      <xdr:row>75</xdr:row>
      <xdr:rowOff>137373</xdr:rowOff>
    </xdr:to>
    <xdr:sp macro="" textlink="">
      <xdr:nvSpPr>
        <xdr:cNvPr id="882" name="楕円 881"/>
        <xdr:cNvSpPr/>
      </xdr:nvSpPr>
      <xdr:spPr>
        <a:xfrm>
          <a:off x="19494500" y="1289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128500</xdr:rowOff>
    </xdr:from>
    <xdr:ext cx="534377" cy="259045"/>
    <xdr:sp macro="" textlink="">
      <xdr:nvSpPr>
        <xdr:cNvPr id="883" name="テキスト ボックス 882"/>
        <xdr:cNvSpPr txBox="1"/>
      </xdr:nvSpPr>
      <xdr:spPr>
        <a:xfrm>
          <a:off x="19278111" y="1298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72258</xdr:rowOff>
    </xdr:from>
    <xdr:to>
      <xdr:col>98</xdr:col>
      <xdr:colOff>38100</xdr:colOff>
      <xdr:row>76</xdr:row>
      <xdr:rowOff>2408</xdr:rowOff>
    </xdr:to>
    <xdr:sp macro="" textlink="">
      <xdr:nvSpPr>
        <xdr:cNvPr id="884" name="楕円 883"/>
        <xdr:cNvSpPr/>
      </xdr:nvSpPr>
      <xdr:spPr>
        <a:xfrm>
          <a:off x="18605500" y="129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164985</xdr:rowOff>
    </xdr:from>
    <xdr:ext cx="534377" cy="259045"/>
    <xdr:sp macro="" textlink="">
      <xdr:nvSpPr>
        <xdr:cNvPr id="885" name="テキスト ボックス 884"/>
        <xdr:cNvSpPr txBox="1"/>
      </xdr:nvSpPr>
      <xdr:spPr>
        <a:xfrm>
          <a:off x="18389111" y="1302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物件費は、類似団体平均値に近い数値で推移して</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いる</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類似団体平均値を下回る数値で推移してい</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たが、</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小中学校校務支援システム整備などに係る物件費の増など</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類似団体平均値を下回る数値</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扶助費は、類似団体と比べ、生活保護費が少ないことなどにより、低い数値となっている。自立支援給付費や障害児施設給付費の増などが例年増加傾向となっているが、</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年度が増加したの</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は保育定員の増による私立こども園や保育所等への給付費の増などによるものである。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普通建設事業費は、合併に伴う建設計画に基づく事業などを実施してきたことから類似団体より高い数値で推移してい</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道路整備事業費が減少したことにより類似団体より低い数値となった</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貸付金は、類似団体中、低い数値となっている。　これは、中小企業などに対する事業資金貸付について、本市は利子補給事業（補助費等）で対応していることなどが影響している。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702,395
692,557
1,411.83
312,971,223
304,712,112
5,353,810
188,209,181
428,903,111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160927</xdr:rowOff>
    </xdr:from>
    <xdr:to>
      <xdr:col>24</xdr:col>
      <xdr:colOff>63500</xdr:colOff>
      <xdr:row>32</xdr:row>
      <xdr:rowOff>170724</xdr:rowOff>
    </xdr:to>
    <xdr:cxnSp macro="">
      <xdr:nvCxnSpPr>
        <xdr:cNvPr id="63" name="直線コネクタ 62"/>
        <xdr:cNvCxnSpPr/>
      </xdr:nvCxnSpPr>
      <xdr:spPr>
        <a:xfrm flipV="1">
          <a:off x="3797300" y="564732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119578</xdr:rowOff>
    </xdr:from>
    <xdr:ext cx="469744" cy="259045"/>
    <xdr:sp macro="" textlink="">
      <xdr:nvSpPr>
        <xdr:cNvPr id="64" name="議会費平均値テキスト"/>
        <xdr:cNvSpPr txBox="1"/>
      </xdr:nvSpPr>
      <xdr:spPr>
        <a:xfrm>
          <a:off x="4686300" y="6120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170724</xdr:rowOff>
    </xdr:from>
    <xdr:to>
      <xdr:col>19</xdr:col>
      <xdr:colOff>177800</xdr:colOff>
      <xdr:row>33</xdr:row>
      <xdr:rowOff>17236</xdr:rowOff>
    </xdr:to>
    <xdr:cxnSp macro="">
      <xdr:nvCxnSpPr>
        <xdr:cNvPr id="66" name="直線コネクタ 65"/>
        <xdr:cNvCxnSpPr/>
      </xdr:nvCxnSpPr>
      <xdr:spPr>
        <a:xfrm flipV="1">
          <a:off x="2908300" y="565712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49366</xdr:rowOff>
    </xdr:from>
    <xdr:ext cx="469744" cy="259045"/>
    <xdr:sp macro="" textlink="">
      <xdr:nvSpPr>
        <xdr:cNvPr id="68" name="テキスト ボックス 67"/>
        <xdr:cNvSpPr txBox="1"/>
      </xdr:nvSpPr>
      <xdr:spPr>
        <a:xfrm>
          <a:off x="3562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138067</xdr:rowOff>
    </xdr:from>
    <xdr:to>
      <xdr:col>15</xdr:col>
      <xdr:colOff>50800</xdr:colOff>
      <xdr:row>33</xdr:row>
      <xdr:rowOff>17236</xdr:rowOff>
    </xdr:to>
    <xdr:cxnSp macro="">
      <xdr:nvCxnSpPr>
        <xdr:cNvPr id="69" name="直線コネクタ 68"/>
        <xdr:cNvCxnSpPr/>
      </xdr:nvCxnSpPr>
      <xdr:spPr>
        <a:xfrm>
          <a:off x="2019300" y="5453017"/>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39569</xdr:rowOff>
    </xdr:from>
    <xdr:ext cx="469744" cy="259045"/>
    <xdr:sp macro="" textlink="">
      <xdr:nvSpPr>
        <xdr:cNvPr id="71" name="テキスト ボックス 70"/>
        <xdr:cNvSpPr txBox="1"/>
      </xdr:nvSpPr>
      <xdr:spPr>
        <a:xfrm>
          <a:off x="2673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138067</xdr:rowOff>
    </xdr:from>
    <xdr:to>
      <xdr:col>10</xdr:col>
      <xdr:colOff>114300</xdr:colOff>
      <xdr:row>32</xdr:row>
      <xdr:rowOff>93980</xdr:rowOff>
    </xdr:to>
    <xdr:cxnSp macro="">
      <xdr:nvCxnSpPr>
        <xdr:cNvPr id="72" name="直線コネクタ 71"/>
        <xdr:cNvCxnSpPr/>
      </xdr:nvCxnSpPr>
      <xdr:spPr>
        <a:xfrm flipV="1">
          <a:off x="1130300" y="5453017"/>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132641</xdr:rowOff>
    </xdr:from>
    <xdr:ext cx="469744" cy="259045"/>
    <xdr:sp macro="" textlink="">
      <xdr:nvSpPr>
        <xdr:cNvPr id="74" name="テキスト ボックス 73"/>
        <xdr:cNvSpPr txBox="1"/>
      </xdr:nvSpPr>
      <xdr:spPr>
        <a:xfrm>
          <a:off x="1784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16708</xdr:rowOff>
    </xdr:from>
    <xdr:ext cx="469744" cy="259045"/>
    <xdr:sp macro="" textlink="">
      <xdr:nvSpPr>
        <xdr:cNvPr id="76" name="テキスト ボックス 75"/>
        <xdr:cNvSpPr txBox="1"/>
      </xdr:nvSpPr>
      <xdr:spPr>
        <a:xfrm>
          <a:off x="895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110127</xdr:rowOff>
    </xdr:from>
    <xdr:to>
      <xdr:col>24</xdr:col>
      <xdr:colOff>114300</xdr:colOff>
      <xdr:row>33</xdr:row>
      <xdr:rowOff>40277</xdr:rowOff>
    </xdr:to>
    <xdr:sp macro="" textlink="">
      <xdr:nvSpPr>
        <xdr:cNvPr id="82" name="楕円 81"/>
        <xdr:cNvSpPr/>
      </xdr:nvSpPr>
      <xdr:spPr>
        <a:xfrm>
          <a:off x="4584700" y="55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133004</xdr:rowOff>
    </xdr:from>
    <xdr:ext cx="469744" cy="259045"/>
    <xdr:sp macro="" textlink="">
      <xdr:nvSpPr>
        <xdr:cNvPr id="83" name="議会費該当値テキスト"/>
        <xdr:cNvSpPr txBox="1"/>
      </xdr:nvSpPr>
      <xdr:spPr>
        <a:xfrm>
          <a:off x="4686300" y="544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119924</xdr:rowOff>
    </xdr:from>
    <xdr:to>
      <xdr:col>20</xdr:col>
      <xdr:colOff>38100</xdr:colOff>
      <xdr:row>33</xdr:row>
      <xdr:rowOff>50074</xdr:rowOff>
    </xdr:to>
    <xdr:sp macro="" textlink="">
      <xdr:nvSpPr>
        <xdr:cNvPr id="84" name="楕円 83"/>
        <xdr:cNvSpPr/>
      </xdr:nvSpPr>
      <xdr:spPr>
        <a:xfrm>
          <a:off x="37465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66601</xdr:rowOff>
    </xdr:from>
    <xdr:ext cx="469744" cy="259045"/>
    <xdr:sp macro="" textlink="">
      <xdr:nvSpPr>
        <xdr:cNvPr id="85" name="テキスト ボックス 84"/>
        <xdr:cNvSpPr txBox="1"/>
      </xdr:nvSpPr>
      <xdr:spPr>
        <a:xfrm>
          <a:off x="3562428" y="53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137886</xdr:rowOff>
    </xdr:from>
    <xdr:to>
      <xdr:col>15</xdr:col>
      <xdr:colOff>101600</xdr:colOff>
      <xdr:row>33</xdr:row>
      <xdr:rowOff>68036</xdr:rowOff>
    </xdr:to>
    <xdr:sp macro="" textlink="">
      <xdr:nvSpPr>
        <xdr:cNvPr id="86" name="楕円 85"/>
        <xdr:cNvSpPr/>
      </xdr:nvSpPr>
      <xdr:spPr>
        <a:xfrm>
          <a:off x="2857500" y="56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84563</xdr:rowOff>
    </xdr:from>
    <xdr:ext cx="469744" cy="259045"/>
    <xdr:sp macro="" textlink="">
      <xdr:nvSpPr>
        <xdr:cNvPr id="87" name="テキスト ボックス 86"/>
        <xdr:cNvSpPr txBox="1"/>
      </xdr:nvSpPr>
      <xdr:spPr>
        <a:xfrm>
          <a:off x="2673428" y="539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87267</xdr:rowOff>
    </xdr:from>
    <xdr:to>
      <xdr:col>10</xdr:col>
      <xdr:colOff>165100</xdr:colOff>
      <xdr:row>32</xdr:row>
      <xdr:rowOff>17417</xdr:rowOff>
    </xdr:to>
    <xdr:sp macro="" textlink="">
      <xdr:nvSpPr>
        <xdr:cNvPr id="88" name="楕円 87"/>
        <xdr:cNvSpPr/>
      </xdr:nvSpPr>
      <xdr:spPr>
        <a:xfrm>
          <a:off x="1968500" y="54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33944</xdr:rowOff>
    </xdr:from>
    <xdr:ext cx="469744" cy="259045"/>
    <xdr:sp macro="" textlink="">
      <xdr:nvSpPr>
        <xdr:cNvPr id="89" name="テキスト ボックス 88"/>
        <xdr:cNvSpPr txBox="1"/>
      </xdr:nvSpPr>
      <xdr:spPr>
        <a:xfrm>
          <a:off x="1784428" y="517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43180</xdr:rowOff>
    </xdr:from>
    <xdr:to>
      <xdr:col>6</xdr:col>
      <xdr:colOff>38100</xdr:colOff>
      <xdr:row>32</xdr:row>
      <xdr:rowOff>144780</xdr:rowOff>
    </xdr:to>
    <xdr:sp macro="" textlink="">
      <xdr:nvSpPr>
        <xdr:cNvPr id="90" name="楕円 89"/>
        <xdr:cNvSpPr/>
      </xdr:nvSpPr>
      <xdr:spPr>
        <a:xfrm>
          <a:off x="1079500" y="55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161307</xdr:rowOff>
    </xdr:from>
    <xdr:ext cx="469744" cy="259045"/>
    <xdr:sp macro="" textlink="">
      <xdr:nvSpPr>
        <xdr:cNvPr id="91" name="テキスト ボックス 90"/>
        <xdr:cNvSpPr txBox="1"/>
      </xdr:nvSpPr>
      <xdr:spPr>
        <a:xfrm>
          <a:off x="895428" y="53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11090</xdr:rowOff>
    </xdr:from>
    <xdr:to>
      <xdr:col>24</xdr:col>
      <xdr:colOff>63500</xdr:colOff>
      <xdr:row>56</xdr:row>
      <xdr:rowOff>81315</xdr:rowOff>
    </xdr:to>
    <xdr:cxnSp macro="">
      <xdr:nvCxnSpPr>
        <xdr:cNvPr id="119" name="直線コネクタ 118"/>
        <xdr:cNvCxnSpPr/>
      </xdr:nvCxnSpPr>
      <xdr:spPr>
        <a:xfrm flipV="1">
          <a:off x="3797300" y="9612290"/>
          <a:ext cx="838200" cy="7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23995</xdr:rowOff>
    </xdr:from>
    <xdr:ext cx="534377" cy="259045"/>
    <xdr:sp macro="" textlink="">
      <xdr:nvSpPr>
        <xdr:cNvPr id="120" name="総務費平均値テキスト"/>
        <xdr:cNvSpPr txBox="1"/>
      </xdr:nvSpPr>
      <xdr:spPr>
        <a:xfrm>
          <a:off x="4686300" y="9282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48077</xdr:rowOff>
    </xdr:from>
    <xdr:to>
      <xdr:col>19</xdr:col>
      <xdr:colOff>177800</xdr:colOff>
      <xdr:row>56</xdr:row>
      <xdr:rowOff>81315</xdr:rowOff>
    </xdr:to>
    <xdr:cxnSp macro="">
      <xdr:nvCxnSpPr>
        <xdr:cNvPr id="122" name="直線コネクタ 121"/>
        <xdr:cNvCxnSpPr/>
      </xdr:nvCxnSpPr>
      <xdr:spPr>
        <a:xfrm>
          <a:off x="2908300" y="9649277"/>
          <a:ext cx="889000" cy="3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36766</xdr:rowOff>
    </xdr:from>
    <xdr:ext cx="534377" cy="259045"/>
    <xdr:sp macro="" textlink="">
      <xdr:nvSpPr>
        <xdr:cNvPr id="124" name="テキスト ボックス 123"/>
        <xdr:cNvSpPr txBox="1"/>
      </xdr:nvSpPr>
      <xdr:spPr>
        <a:xfrm>
          <a:off x="3530111" y="929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117297</xdr:rowOff>
    </xdr:from>
    <xdr:to>
      <xdr:col>15</xdr:col>
      <xdr:colOff>50800</xdr:colOff>
      <xdr:row>56</xdr:row>
      <xdr:rowOff>48077</xdr:rowOff>
    </xdr:to>
    <xdr:cxnSp macro="">
      <xdr:nvCxnSpPr>
        <xdr:cNvPr id="125" name="直線コネクタ 124"/>
        <xdr:cNvCxnSpPr/>
      </xdr:nvCxnSpPr>
      <xdr:spPr>
        <a:xfrm>
          <a:off x="2019300" y="9547047"/>
          <a:ext cx="889000" cy="10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65433</xdr:rowOff>
    </xdr:from>
    <xdr:ext cx="534377" cy="259045"/>
    <xdr:sp macro="" textlink="">
      <xdr:nvSpPr>
        <xdr:cNvPr id="127" name="テキスト ボックス 126"/>
        <xdr:cNvSpPr txBox="1"/>
      </xdr:nvSpPr>
      <xdr:spPr>
        <a:xfrm>
          <a:off x="2641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117297</xdr:rowOff>
    </xdr:from>
    <xdr:to>
      <xdr:col>10</xdr:col>
      <xdr:colOff>114300</xdr:colOff>
      <xdr:row>56</xdr:row>
      <xdr:rowOff>73543</xdr:rowOff>
    </xdr:to>
    <xdr:cxnSp macro="">
      <xdr:nvCxnSpPr>
        <xdr:cNvPr id="128" name="直線コネクタ 127"/>
        <xdr:cNvCxnSpPr/>
      </xdr:nvCxnSpPr>
      <xdr:spPr>
        <a:xfrm flipV="1">
          <a:off x="1130300" y="9547047"/>
          <a:ext cx="889000" cy="12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139864</xdr:rowOff>
    </xdr:from>
    <xdr:ext cx="534377" cy="259045"/>
    <xdr:sp macro="" textlink="">
      <xdr:nvSpPr>
        <xdr:cNvPr id="130" name="テキスト ボックス 129"/>
        <xdr:cNvSpPr txBox="1"/>
      </xdr:nvSpPr>
      <xdr:spPr>
        <a:xfrm>
          <a:off x="1752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171228</xdr:rowOff>
    </xdr:from>
    <xdr:ext cx="534377" cy="259045"/>
    <xdr:sp macro="" textlink="">
      <xdr:nvSpPr>
        <xdr:cNvPr id="132" name="テキスト ボックス 131"/>
        <xdr:cNvSpPr txBox="1"/>
      </xdr:nvSpPr>
      <xdr:spPr>
        <a:xfrm>
          <a:off x="863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131740</xdr:rowOff>
    </xdr:from>
    <xdr:to>
      <xdr:col>24</xdr:col>
      <xdr:colOff>114300</xdr:colOff>
      <xdr:row>56</xdr:row>
      <xdr:rowOff>61890</xdr:rowOff>
    </xdr:to>
    <xdr:sp macro="" textlink="">
      <xdr:nvSpPr>
        <xdr:cNvPr id="138" name="楕円 137"/>
        <xdr:cNvSpPr/>
      </xdr:nvSpPr>
      <xdr:spPr>
        <a:xfrm>
          <a:off x="4584700" y="95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110167</xdr:rowOff>
    </xdr:from>
    <xdr:ext cx="534377" cy="259045"/>
    <xdr:sp macro="" textlink="">
      <xdr:nvSpPr>
        <xdr:cNvPr id="139" name="総務費該当値テキスト"/>
        <xdr:cNvSpPr txBox="1"/>
      </xdr:nvSpPr>
      <xdr:spPr>
        <a:xfrm>
          <a:off x="4686300" y="953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30515</xdr:rowOff>
    </xdr:from>
    <xdr:to>
      <xdr:col>20</xdr:col>
      <xdr:colOff>38100</xdr:colOff>
      <xdr:row>56</xdr:row>
      <xdr:rowOff>132115</xdr:rowOff>
    </xdr:to>
    <xdr:sp macro="" textlink="">
      <xdr:nvSpPr>
        <xdr:cNvPr id="140" name="楕円 139"/>
        <xdr:cNvSpPr/>
      </xdr:nvSpPr>
      <xdr:spPr>
        <a:xfrm>
          <a:off x="3746500" y="963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123242</xdr:rowOff>
    </xdr:from>
    <xdr:ext cx="534377" cy="259045"/>
    <xdr:sp macro="" textlink="">
      <xdr:nvSpPr>
        <xdr:cNvPr id="141" name="テキスト ボックス 140"/>
        <xdr:cNvSpPr txBox="1"/>
      </xdr:nvSpPr>
      <xdr:spPr>
        <a:xfrm>
          <a:off x="3530111" y="972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168727</xdr:rowOff>
    </xdr:from>
    <xdr:to>
      <xdr:col>15</xdr:col>
      <xdr:colOff>101600</xdr:colOff>
      <xdr:row>56</xdr:row>
      <xdr:rowOff>98877</xdr:rowOff>
    </xdr:to>
    <xdr:sp macro="" textlink="">
      <xdr:nvSpPr>
        <xdr:cNvPr id="142" name="楕円 141"/>
        <xdr:cNvSpPr/>
      </xdr:nvSpPr>
      <xdr:spPr>
        <a:xfrm>
          <a:off x="2857500" y="959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90004</xdr:rowOff>
    </xdr:from>
    <xdr:ext cx="534377" cy="259045"/>
    <xdr:sp macro="" textlink="">
      <xdr:nvSpPr>
        <xdr:cNvPr id="143" name="テキスト ボックス 142"/>
        <xdr:cNvSpPr txBox="1"/>
      </xdr:nvSpPr>
      <xdr:spPr>
        <a:xfrm>
          <a:off x="2641111" y="969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66497</xdr:rowOff>
    </xdr:from>
    <xdr:to>
      <xdr:col>10</xdr:col>
      <xdr:colOff>165100</xdr:colOff>
      <xdr:row>55</xdr:row>
      <xdr:rowOff>168097</xdr:rowOff>
    </xdr:to>
    <xdr:sp macro="" textlink="">
      <xdr:nvSpPr>
        <xdr:cNvPr id="144" name="楕円 143"/>
        <xdr:cNvSpPr/>
      </xdr:nvSpPr>
      <xdr:spPr>
        <a:xfrm>
          <a:off x="1968500" y="949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159224</xdr:rowOff>
    </xdr:from>
    <xdr:ext cx="534377" cy="259045"/>
    <xdr:sp macro="" textlink="">
      <xdr:nvSpPr>
        <xdr:cNvPr id="145" name="テキスト ボックス 144"/>
        <xdr:cNvSpPr txBox="1"/>
      </xdr:nvSpPr>
      <xdr:spPr>
        <a:xfrm>
          <a:off x="1752111" y="958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22743</xdr:rowOff>
    </xdr:from>
    <xdr:to>
      <xdr:col>6</xdr:col>
      <xdr:colOff>38100</xdr:colOff>
      <xdr:row>56</xdr:row>
      <xdr:rowOff>124343</xdr:rowOff>
    </xdr:to>
    <xdr:sp macro="" textlink="">
      <xdr:nvSpPr>
        <xdr:cNvPr id="146" name="楕円 145"/>
        <xdr:cNvSpPr/>
      </xdr:nvSpPr>
      <xdr:spPr>
        <a:xfrm>
          <a:off x="1079500" y="962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115470</xdr:rowOff>
    </xdr:from>
    <xdr:ext cx="534377" cy="259045"/>
    <xdr:sp macro="" textlink="">
      <xdr:nvSpPr>
        <xdr:cNvPr id="147" name="テキスト ボックス 146"/>
        <xdr:cNvSpPr txBox="1"/>
      </xdr:nvSpPr>
      <xdr:spPr>
        <a:xfrm>
          <a:off x="863111" y="971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23735</xdr:rowOff>
    </xdr:from>
    <xdr:to>
      <xdr:col>24</xdr:col>
      <xdr:colOff>63500</xdr:colOff>
      <xdr:row>78</xdr:row>
      <xdr:rowOff>70510</xdr:rowOff>
    </xdr:to>
    <xdr:cxnSp macro="">
      <xdr:nvCxnSpPr>
        <xdr:cNvPr id="179" name="直線コネクタ 178"/>
        <xdr:cNvCxnSpPr/>
      </xdr:nvCxnSpPr>
      <xdr:spPr>
        <a:xfrm>
          <a:off x="3797300" y="13396835"/>
          <a:ext cx="838200" cy="4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29438</xdr:rowOff>
    </xdr:from>
    <xdr:ext cx="599010" cy="259045"/>
    <xdr:sp macro="" textlink="">
      <xdr:nvSpPr>
        <xdr:cNvPr id="180" name="民生費平均値テキスト"/>
        <xdr:cNvSpPr txBox="1"/>
      </xdr:nvSpPr>
      <xdr:spPr>
        <a:xfrm>
          <a:off x="4686300" y="1271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23735</xdr:rowOff>
    </xdr:from>
    <xdr:to>
      <xdr:col>19</xdr:col>
      <xdr:colOff>177800</xdr:colOff>
      <xdr:row>78</xdr:row>
      <xdr:rowOff>97289</xdr:rowOff>
    </xdr:to>
    <xdr:cxnSp macro="">
      <xdr:nvCxnSpPr>
        <xdr:cNvPr id="182" name="直線コネクタ 181"/>
        <xdr:cNvCxnSpPr/>
      </xdr:nvCxnSpPr>
      <xdr:spPr>
        <a:xfrm flipV="1">
          <a:off x="2908300" y="13396835"/>
          <a:ext cx="889000" cy="7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114890</xdr:rowOff>
    </xdr:from>
    <xdr:ext cx="599010" cy="259045"/>
    <xdr:sp macro="" textlink="">
      <xdr:nvSpPr>
        <xdr:cNvPr id="184" name="テキスト ボックス 183"/>
        <xdr:cNvSpPr txBox="1"/>
      </xdr:nvSpPr>
      <xdr:spPr>
        <a:xfrm>
          <a:off x="3497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97289</xdr:rowOff>
    </xdr:from>
    <xdr:to>
      <xdr:col>15</xdr:col>
      <xdr:colOff>50800</xdr:colOff>
      <xdr:row>78</xdr:row>
      <xdr:rowOff>163495</xdr:rowOff>
    </xdr:to>
    <xdr:cxnSp macro="">
      <xdr:nvCxnSpPr>
        <xdr:cNvPr id="185" name="直線コネクタ 184"/>
        <xdr:cNvCxnSpPr/>
      </xdr:nvCxnSpPr>
      <xdr:spPr>
        <a:xfrm flipV="1">
          <a:off x="2019300" y="13470389"/>
          <a:ext cx="889000" cy="6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145958</xdr:rowOff>
    </xdr:from>
    <xdr:ext cx="599010" cy="259045"/>
    <xdr:sp macro="" textlink="">
      <xdr:nvSpPr>
        <xdr:cNvPr id="187" name="テキスト ボックス 186"/>
        <xdr:cNvSpPr txBox="1"/>
      </xdr:nvSpPr>
      <xdr:spPr>
        <a:xfrm>
          <a:off x="2608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163495</xdr:rowOff>
    </xdr:from>
    <xdr:to>
      <xdr:col>10</xdr:col>
      <xdr:colOff>114300</xdr:colOff>
      <xdr:row>79</xdr:row>
      <xdr:rowOff>32738</xdr:rowOff>
    </xdr:to>
    <xdr:cxnSp macro="">
      <xdr:nvCxnSpPr>
        <xdr:cNvPr id="188" name="直線コネクタ 187"/>
        <xdr:cNvCxnSpPr/>
      </xdr:nvCxnSpPr>
      <xdr:spPr>
        <a:xfrm flipV="1">
          <a:off x="1130300" y="13536595"/>
          <a:ext cx="889000" cy="4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44438</xdr:rowOff>
    </xdr:from>
    <xdr:ext cx="599010" cy="259045"/>
    <xdr:sp macro="" textlink="">
      <xdr:nvSpPr>
        <xdr:cNvPr id="190" name="テキスト ボックス 189"/>
        <xdr:cNvSpPr txBox="1"/>
      </xdr:nvSpPr>
      <xdr:spPr>
        <a:xfrm>
          <a:off x="1719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94327</xdr:rowOff>
    </xdr:from>
    <xdr:ext cx="599010" cy="259045"/>
    <xdr:sp macro="" textlink="">
      <xdr:nvSpPr>
        <xdr:cNvPr id="192" name="テキスト ボックス 191"/>
        <xdr:cNvSpPr txBox="1"/>
      </xdr:nvSpPr>
      <xdr:spPr>
        <a:xfrm>
          <a:off x="830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19710</xdr:rowOff>
    </xdr:from>
    <xdr:to>
      <xdr:col>24</xdr:col>
      <xdr:colOff>114300</xdr:colOff>
      <xdr:row>78</xdr:row>
      <xdr:rowOff>121310</xdr:rowOff>
    </xdr:to>
    <xdr:sp macro="" textlink="">
      <xdr:nvSpPr>
        <xdr:cNvPr id="198" name="楕円 197"/>
        <xdr:cNvSpPr/>
      </xdr:nvSpPr>
      <xdr:spPr>
        <a:xfrm>
          <a:off x="4584700" y="133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169587</xdr:rowOff>
    </xdr:from>
    <xdr:ext cx="599010" cy="259045"/>
    <xdr:sp macro="" textlink="">
      <xdr:nvSpPr>
        <xdr:cNvPr id="199" name="民生費該当値テキスト"/>
        <xdr:cNvSpPr txBox="1"/>
      </xdr:nvSpPr>
      <xdr:spPr>
        <a:xfrm>
          <a:off x="4686300" y="1337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144385</xdr:rowOff>
    </xdr:from>
    <xdr:to>
      <xdr:col>20</xdr:col>
      <xdr:colOff>38100</xdr:colOff>
      <xdr:row>78</xdr:row>
      <xdr:rowOff>74535</xdr:rowOff>
    </xdr:to>
    <xdr:sp macro="" textlink="">
      <xdr:nvSpPr>
        <xdr:cNvPr id="200" name="楕円 199"/>
        <xdr:cNvSpPr/>
      </xdr:nvSpPr>
      <xdr:spPr>
        <a:xfrm>
          <a:off x="3746500" y="133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65662</xdr:rowOff>
    </xdr:from>
    <xdr:ext cx="599010" cy="259045"/>
    <xdr:sp macro="" textlink="">
      <xdr:nvSpPr>
        <xdr:cNvPr id="201" name="テキスト ボックス 200"/>
        <xdr:cNvSpPr txBox="1"/>
      </xdr:nvSpPr>
      <xdr:spPr>
        <a:xfrm>
          <a:off x="3497795" y="1343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46489</xdr:rowOff>
    </xdr:from>
    <xdr:to>
      <xdr:col>15</xdr:col>
      <xdr:colOff>101600</xdr:colOff>
      <xdr:row>78</xdr:row>
      <xdr:rowOff>148089</xdr:rowOff>
    </xdr:to>
    <xdr:sp macro="" textlink="">
      <xdr:nvSpPr>
        <xdr:cNvPr id="202" name="楕円 201"/>
        <xdr:cNvSpPr/>
      </xdr:nvSpPr>
      <xdr:spPr>
        <a:xfrm>
          <a:off x="2857500" y="1341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139216</xdr:rowOff>
    </xdr:from>
    <xdr:ext cx="599010" cy="259045"/>
    <xdr:sp macro="" textlink="">
      <xdr:nvSpPr>
        <xdr:cNvPr id="203" name="テキスト ボックス 202"/>
        <xdr:cNvSpPr txBox="1"/>
      </xdr:nvSpPr>
      <xdr:spPr>
        <a:xfrm>
          <a:off x="2608795" y="1351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112695</xdr:rowOff>
    </xdr:from>
    <xdr:to>
      <xdr:col>10</xdr:col>
      <xdr:colOff>165100</xdr:colOff>
      <xdr:row>79</xdr:row>
      <xdr:rowOff>42845</xdr:rowOff>
    </xdr:to>
    <xdr:sp macro="" textlink="">
      <xdr:nvSpPr>
        <xdr:cNvPr id="204" name="楕円 203"/>
        <xdr:cNvSpPr/>
      </xdr:nvSpPr>
      <xdr:spPr>
        <a:xfrm>
          <a:off x="1968500" y="134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33972</xdr:rowOff>
    </xdr:from>
    <xdr:ext cx="599010" cy="259045"/>
    <xdr:sp macro="" textlink="">
      <xdr:nvSpPr>
        <xdr:cNvPr id="205" name="テキスト ボックス 204"/>
        <xdr:cNvSpPr txBox="1"/>
      </xdr:nvSpPr>
      <xdr:spPr>
        <a:xfrm>
          <a:off x="1719795" y="1357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153388</xdr:rowOff>
    </xdr:from>
    <xdr:to>
      <xdr:col>6</xdr:col>
      <xdr:colOff>38100</xdr:colOff>
      <xdr:row>79</xdr:row>
      <xdr:rowOff>83538</xdr:rowOff>
    </xdr:to>
    <xdr:sp macro="" textlink="">
      <xdr:nvSpPr>
        <xdr:cNvPr id="206" name="楕円 205"/>
        <xdr:cNvSpPr/>
      </xdr:nvSpPr>
      <xdr:spPr>
        <a:xfrm>
          <a:off x="1079500" y="135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74665</xdr:rowOff>
    </xdr:from>
    <xdr:ext cx="599010" cy="259045"/>
    <xdr:sp macro="" textlink="">
      <xdr:nvSpPr>
        <xdr:cNvPr id="207" name="テキスト ボックス 206"/>
        <xdr:cNvSpPr txBox="1"/>
      </xdr:nvSpPr>
      <xdr:spPr>
        <a:xfrm>
          <a:off x="830795" y="1361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2" name="直線コネクタ 231"/>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3"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4" name="直線コネクタ 233"/>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5"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6" name="直線コネクタ 235"/>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137109</xdr:rowOff>
    </xdr:from>
    <xdr:to>
      <xdr:col>24</xdr:col>
      <xdr:colOff>63500</xdr:colOff>
      <xdr:row>95</xdr:row>
      <xdr:rowOff>80263</xdr:rowOff>
    </xdr:to>
    <xdr:cxnSp macro="">
      <xdr:nvCxnSpPr>
        <xdr:cNvPr id="237" name="直線コネクタ 236"/>
        <xdr:cNvCxnSpPr/>
      </xdr:nvCxnSpPr>
      <xdr:spPr>
        <a:xfrm flipV="1">
          <a:off x="3797300" y="16253409"/>
          <a:ext cx="8382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100970</xdr:rowOff>
    </xdr:from>
    <xdr:ext cx="534377" cy="259045"/>
    <xdr:sp macro="" textlink="">
      <xdr:nvSpPr>
        <xdr:cNvPr id="238" name="衛生費平均値テキスト"/>
        <xdr:cNvSpPr txBox="1"/>
      </xdr:nvSpPr>
      <xdr:spPr>
        <a:xfrm>
          <a:off x="4686300" y="16388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9" name="フローチャート: 判断 238"/>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158026</xdr:rowOff>
    </xdr:from>
    <xdr:to>
      <xdr:col>19</xdr:col>
      <xdr:colOff>177800</xdr:colOff>
      <xdr:row>95</xdr:row>
      <xdr:rowOff>80263</xdr:rowOff>
    </xdr:to>
    <xdr:cxnSp macro="">
      <xdr:nvCxnSpPr>
        <xdr:cNvPr id="240" name="直線コネクタ 239"/>
        <xdr:cNvCxnSpPr/>
      </xdr:nvCxnSpPr>
      <xdr:spPr>
        <a:xfrm>
          <a:off x="2908300" y="16274326"/>
          <a:ext cx="889000" cy="9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41" name="フローチャート: 判断 240"/>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81842</xdr:rowOff>
    </xdr:from>
    <xdr:ext cx="534377" cy="259045"/>
    <xdr:sp macro="" textlink="">
      <xdr:nvSpPr>
        <xdr:cNvPr id="242" name="テキスト ボックス 241"/>
        <xdr:cNvSpPr txBox="1"/>
      </xdr:nvSpPr>
      <xdr:spPr>
        <a:xfrm>
          <a:off x="3530111" y="16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158026</xdr:rowOff>
    </xdr:from>
    <xdr:to>
      <xdr:col>15</xdr:col>
      <xdr:colOff>50800</xdr:colOff>
      <xdr:row>95</xdr:row>
      <xdr:rowOff>160998</xdr:rowOff>
    </xdr:to>
    <xdr:cxnSp macro="">
      <xdr:nvCxnSpPr>
        <xdr:cNvPr id="243" name="直線コネクタ 242"/>
        <xdr:cNvCxnSpPr/>
      </xdr:nvCxnSpPr>
      <xdr:spPr>
        <a:xfrm flipV="1">
          <a:off x="2019300" y="16274326"/>
          <a:ext cx="889000" cy="1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4" name="フローチャート: 判断 243"/>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115637</xdr:rowOff>
    </xdr:from>
    <xdr:ext cx="534377" cy="259045"/>
    <xdr:sp macro="" textlink="">
      <xdr:nvSpPr>
        <xdr:cNvPr id="245" name="テキスト ボックス 244"/>
        <xdr:cNvSpPr txBox="1"/>
      </xdr:nvSpPr>
      <xdr:spPr>
        <a:xfrm>
          <a:off x="2641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82626</xdr:rowOff>
    </xdr:from>
    <xdr:to>
      <xdr:col>10</xdr:col>
      <xdr:colOff>114300</xdr:colOff>
      <xdr:row>95</xdr:row>
      <xdr:rowOff>160998</xdr:rowOff>
    </xdr:to>
    <xdr:cxnSp macro="">
      <xdr:nvCxnSpPr>
        <xdr:cNvPr id="246" name="直線コネクタ 245"/>
        <xdr:cNvCxnSpPr/>
      </xdr:nvCxnSpPr>
      <xdr:spPr>
        <a:xfrm>
          <a:off x="1130300" y="16370376"/>
          <a:ext cx="889000" cy="7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7" name="フローチャート: 判断 246"/>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121581</xdr:rowOff>
    </xdr:from>
    <xdr:ext cx="534377" cy="259045"/>
    <xdr:sp macro="" textlink="">
      <xdr:nvSpPr>
        <xdr:cNvPr id="248" name="テキスト ボックス 247"/>
        <xdr:cNvSpPr txBox="1"/>
      </xdr:nvSpPr>
      <xdr:spPr>
        <a:xfrm>
          <a:off x="1752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9" name="フローチャート: 判断 248"/>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89006</xdr:rowOff>
    </xdr:from>
    <xdr:ext cx="534377" cy="259045"/>
    <xdr:sp macro="" textlink="">
      <xdr:nvSpPr>
        <xdr:cNvPr id="250" name="テキスト ボックス 249"/>
        <xdr:cNvSpPr txBox="1"/>
      </xdr:nvSpPr>
      <xdr:spPr>
        <a:xfrm>
          <a:off x="863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86309</xdr:rowOff>
    </xdr:from>
    <xdr:to>
      <xdr:col>24</xdr:col>
      <xdr:colOff>114300</xdr:colOff>
      <xdr:row>95</xdr:row>
      <xdr:rowOff>16459</xdr:rowOff>
    </xdr:to>
    <xdr:sp macro="" textlink="">
      <xdr:nvSpPr>
        <xdr:cNvPr id="256" name="楕円 255"/>
        <xdr:cNvSpPr/>
      </xdr:nvSpPr>
      <xdr:spPr>
        <a:xfrm>
          <a:off x="4584700" y="162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109186</xdr:rowOff>
    </xdr:from>
    <xdr:ext cx="534377" cy="259045"/>
    <xdr:sp macro="" textlink="">
      <xdr:nvSpPr>
        <xdr:cNvPr id="257" name="衛生費該当値テキスト"/>
        <xdr:cNvSpPr txBox="1"/>
      </xdr:nvSpPr>
      <xdr:spPr>
        <a:xfrm>
          <a:off x="4686300" y="1605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29463</xdr:rowOff>
    </xdr:from>
    <xdr:to>
      <xdr:col>20</xdr:col>
      <xdr:colOff>38100</xdr:colOff>
      <xdr:row>95</xdr:row>
      <xdr:rowOff>131063</xdr:rowOff>
    </xdr:to>
    <xdr:sp macro="" textlink="">
      <xdr:nvSpPr>
        <xdr:cNvPr id="258" name="楕円 257"/>
        <xdr:cNvSpPr/>
      </xdr:nvSpPr>
      <xdr:spPr>
        <a:xfrm>
          <a:off x="3746500" y="1631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147590</xdr:rowOff>
    </xdr:from>
    <xdr:ext cx="534377" cy="259045"/>
    <xdr:sp macro="" textlink="">
      <xdr:nvSpPr>
        <xdr:cNvPr id="259" name="テキスト ボックス 258"/>
        <xdr:cNvSpPr txBox="1"/>
      </xdr:nvSpPr>
      <xdr:spPr>
        <a:xfrm>
          <a:off x="3530111" y="160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107226</xdr:rowOff>
    </xdr:from>
    <xdr:to>
      <xdr:col>15</xdr:col>
      <xdr:colOff>101600</xdr:colOff>
      <xdr:row>95</xdr:row>
      <xdr:rowOff>37376</xdr:rowOff>
    </xdr:to>
    <xdr:sp macro="" textlink="">
      <xdr:nvSpPr>
        <xdr:cNvPr id="260" name="楕円 259"/>
        <xdr:cNvSpPr/>
      </xdr:nvSpPr>
      <xdr:spPr>
        <a:xfrm>
          <a:off x="2857500" y="162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53903</xdr:rowOff>
    </xdr:from>
    <xdr:ext cx="534377" cy="259045"/>
    <xdr:sp macro="" textlink="">
      <xdr:nvSpPr>
        <xdr:cNvPr id="261" name="テキスト ボックス 260"/>
        <xdr:cNvSpPr txBox="1"/>
      </xdr:nvSpPr>
      <xdr:spPr>
        <a:xfrm>
          <a:off x="2641111" y="1599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110198</xdr:rowOff>
    </xdr:from>
    <xdr:to>
      <xdr:col>10</xdr:col>
      <xdr:colOff>165100</xdr:colOff>
      <xdr:row>96</xdr:row>
      <xdr:rowOff>40348</xdr:rowOff>
    </xdr:to>
    <xdr:sp macro="" textlink="">
      <xdr:nvSpPr>
        <xdr:cNvPr id="262" name="楕円 261"/>
        <xdr:cNvSpPr/>
      </xdr:nvSpPr>
      <xdr:spPr>
        <a:xfrm>
          <a:off x="1968500" y="1639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56875</xdr:rowOff>
    </xdr:from>
    <xdr:ext cx="534377" cy="259045"/>
    <xdr:sp macro="" textlink="">
      <xdr:nvSpPr>
        <xdr:cNvPr id="263" name="テキスト ボックス 262"/>
        <xdr:cNvSpPr txBox="1"/>
      </xdr:nvSpPr>
      <xdr:spPr>
        <a:xfrm>
          <a:off x="1752111" y="1617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31826</xdr:rowOff>
    </xdr:from>
    <xdr:to>
      <xdr:col>6</xdr:col>
      <xdr:colOff>38100</xdr:colOff>
      <xdr:row>95</xdr:row>
      <xdr:rowOff>133426</xdr:rowOff>
    </xdr:to>
    <xdr:sp macro="" textlink="">
      <xdr:nvSpPr>
        <xdr:cNvPr id="264" name="楕円 263"/>
        <xdr:cNvSpPr/>
      </xdr:nvSpPr>
      <xdr:spPr>
        <a:xfrm>
          <a:off x="1079500" y="163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149953</xdr:rowOff>
    </xdr:from>
    <xdr:ext cx="534377" cy="259045"/>
    <xdr:sp macro="" textlink="">
      <xdr:nvSpPr>
        <xdr:cNvPr id="265" name="テキスト ボックス 264"/>
        <xdr:cNvSpPr txBox="1"/>
      </xdr:nvSpPr>
      <xdr:spPr>
        <a:xfrm>
          <a:off x="863111" y="160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9" name="直線コネクタ 288"/>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0"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1" name="直線コネクタ 290"/>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2"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3" name="直線コネクタ 292"/>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157988</xdr:rowOff>
    </xdr:from>
    <xdr:to>
      <xdr:col>55</xdr:col>
      <xdr:colOff>0</xdr:colOff>
      <xdr:row>36</xdr:row>
      <xdr:rowOff>8636</xdr:rowOff>
    </xdr:to>
    <xdr:cxnSp macro="">
      <xdr:nvCxnSpPr>
        <xdr:cNvPr id="294" name="直線コネクタ 293"/>
        <xdr:cNvCxnSpPr/>
      </xdr:nvCxnSpPr>
      <xdr:spPr>
        <a:xfrm flipV="1">
          <a:off x="9639300" y="6158738"/>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41419</xdr:rowOff>
    </xdr:from>
    <xdr:ext cx="378565" cy="259045"/>
    <xdr:sp macro="" textlink="">
      <xdr:nvSpPr>
        <xdr:cNvPr id="295" name="労働費平均値テキスト"/>
        <xdr:cNvSpPr txBox="1"/>
      </xdr:nvSpPr>
      <xdr:spPr>
        <a:xfrm>
          <a:off x="10528300" y="6385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6" name="フローチャート: 判断 295"/>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8636</xdr:rowOff>
    </xdr:from>
    <xdr:to>
      <xdr:col>50</xdr:col>
      <xdr:colOff>114300</xdr:colOff>
      <xdr:row>36</xdr:row>
      <xdr:rowOff>36830</xdr:rowOff>
    </xdr:to>
    <xdr:cxnSp macro="">
      <xdr:nvCxnSpPr>
        <xdr:cNvPr id="297" name="直線コネクタ 296"/>
        <xdr:cNvCxnSpPr/>
      </xdr:nvCxnSpPr>
      <xdr:spPr>
        <a:xfrm flipV="1">
          <a:off x="8750300" y="6180836"/>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8" name="フローチャート: 判断 297"/>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125239</xdr:rowOff>
    </xdr:from>
    <xdr:ext cx="378565" cy="259045"/>
    <xdr:sp macro="" textlink="">
      <xdr:nvSpPr>
        <xdr:cNvPr id="299" name="テキスト ボックス 298"/>
        <xdr:cNvSpPr txBox="1"/>
      </xdr:nvSpPr>
      <xdr:spPr>
        <a:xfrm>
          <a:off x="9450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124460</xdr:rowOff>
    </xdr:from>
    <xdr:to>
      <xdr:col>45</xdr:col>
      <xdr:colOff>177800</xdr:colOff>
      <xdr:row>36</xdr:row>
      <xdr:rowOff>36830</xdr:rowOff>
    </xdr:to>
    <xdr:cxnSp macro="">
      <xdr:nvCxnSpPr>
        <xdr:cNvPr id="300" name="直線コネクタ 299"/>
        <xdr:cNvCxnSpPr/>
      </xdr:nvCxnSpPr>
      <xdr:spPr>
        <a:xfrm>
          <a:off x="7861300" y="61252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1" name="フローチャート: 判断 300"/>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135907</xdr:rowOff>
    </xdr:from>
    <xdr:ext cx="378565" cy="259045"/>
    <xdr:sp macro="" textlink="">
      <xdr:nvSpPr>
        <xdr:cNvPr id="302" name="テキスト ボックス 301"/>
        <xdr:cNvSpPr txBox="1"/>
      </xdr:nvSpPr>
      <xdr:spPr>
        <a:xfrm>
          <a:off x="8561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42164</xdr:rowOff>
    </xdr:from>
    <xdr:to>
      <xdr:col>41</xdr:col>
      <xdr:colOff>50800</xdr:colOff>
      <xdr:row>35</xdr:row>
      <xdr:rowOff>124460</xdr:rowOff>
    </xdr:to>
    <xdr:cxnSp macro="">
      <xdr:nvCxnSpPr>
        <xdr:cNvPr id="303" name="直線コネクタ 302"/>
        <xdr:cNvCxnSpPr/>
      </xdr:nvCxnSpPr>
      <xdr:spPr>
        <a:xfrm>
          <a:off x="6972300" y="604291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4" name="フローチャート: 判断 303"/>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30751</xdr:rowOff>
    </xdr:from>
    <xdr:ext cx="378565" cy="259045"/>
    <xdr:sp macro="" textlink="">
      <xdr:nvSpPr>
        <xdr:cNvPr id="305" name="テキスト ボックス 304"/>
        <xdr:cNvSpPr txBox="1"/>
      </xdr:nvSpPr>
      <xdr:spPr>
        <a:xfrm>
          <a:off x="7672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6" name="フローチャート: 判断 305"/>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163339</xdr:rowOff>
    </xdr:from>
    <xdr:ext cx="378565" cy="259045"/>
    <xdr:sp macro="" textlink="">
      <xdr:nvSpPr>
        <xdr:cNvPr id="307" name="テキスト ボックス 306"/>
        <xdr:cNvSpPr txBox="1"/>
      </xdr:nvSpPr>
      <xdr:spPr>
        <a:xfrm>
          <a:off x="6783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107188</xdr:rowOff>
    </xdr:from>
    <xdr:to>
      <xdr:col>55</xdr:col>
      <xdr:colOff>50800</xdr:colOff>
      <xdr:row>36</xdr:row>
      <xdr:rowOff>37338</xdr:rowOff>
    </xdr:to>
    <xdr:sp macro="" textlink="">
      <xdr:nvSpPr>
        <xdr:cNvPr id="313" name="楕円 312"/>
        <xdr:cNvSpPr/>
      </xdr:nvSpPr>
      <xdr:spPr>
        <a:xfrm>
          <a:off x="104267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130065</xdr:rowOff>
    </xdr:from>
    <xdr:ext cx="378565" cy="259045"/>
    <xdr:sp macro="" textlink="">
      <xdr:nvSpPr>
        <xdr:cNvPr id="314" name="労働費該当値テキスト"/>
        <xdr:cNvSpPr txBox="1"/>
      </xdr:nvSpPr>
      <xdr:spPr>
        <a:xfrm>
          <a:off x="10528300" y="5959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129286</xdr:rowOff>
    </xdr:from>
    <xdr:to>
      <xdr:col>50</xdr:col>
      <xdr:colOff>165100</xdr:colOff>
      <xdr:row>36</xdr:row>
      <xdr:rowOff>59436</xdr:rowOff>
    </xdr:to>
    <xdr:sp macro="" textlink="">
      <xdr:nvSpPr>
        <xdr:cNvPr id="315" name="楕円 314"/>
        <xdr:cNvSpPr/>
      </xdr:nvSpPr>
      <xdr:spPr>
        <a:xfrm>
          <a:off x="9588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75963</xdr:rowOff>
    </xdr:from>
    <xdr:ext cx="378565" cy="259045"/>
    <xdr:sp macro="" textlink="">
      <xdr:nvSpPr>
        <xdr:cNvPr id="316" name="テキスト ボックス 315"/>
        <xdr:cNvSpPr txBox="1"/>
      </xdr:nvSpPr>
      <xdr:spPr>
        <a:xfrm>
          <a:off x="9450017" y="5905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157480</xdr:rowOff>
    </xdr:from>
    <xdr:to>
      <xdr:col>46</xdr:col>
      <xdr:colOff>38100</xdr:colOff>
      <xdr:row>36</xdr:row>
      <xdr:rowOff>87630</xdr:rowOff>
    </xdr:to>
    <xdr:sp macro="" textlink="">
      <xdr:nvSpPr>
        <xdr:cNvPr id="317" name="楕円 316"/>
        <xdr:cNvSpPr/>
      </xdr:nvSpPr>
      <xdr:spPr>
        <a:xfrm>
          <a:off x="8699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104157</xdr:rowOff>
    </xdr:from>
    <xdr:ext cx="378565" cy="259045"/>
    <xdr:sp macro="" textlink="">
      <xdr:nvSpPr>
        <xdr:cNvPr id="318" name="テキスト ボックス 317"/>
        <xdr:cNvSpPr txBox="1"/>
      </xdr:nvSpPr>
      <xdr:spPr>
        <a:xfrm>
          <a:off x="8561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73660</xdr:rowOff>
    </xdr:from>
    <xdr:to>
      <xdr:col>41</xdr:col>
      <xdr:colOff>101600</xdr:colOff>
      <xdr:row>36</xdr:row>
      <xdr:rowOff>3810</xdr:rowOff>
    </xdr:to>
    <xdr:sp macro="" textlink="">
      <xdr:nvSpPr>
        <xdr:cNvPr id="319" name="楕円 318"/>
        <xdr:cNvSpPr/>
      </xdr:nvSpPr>
      <xdr:spPr>
        <a:xfrm>
          <a:off x="78105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20337</xdr:rowOff>
    </xdr:from>
    <xdr:ext cx="378565" cy="259045"/>
    <xdr:sp macro="" textlink="">
      <xdr:nvSpPr>
        <xdr:cNvPr id="320" name="テキスト ボックス 319"/>
        <xdr:cNvSpPr txBox="1"/>
      </xdr:nvSpPr>
      <xdr:spPr>
        <a:xfrm>
          <a:off x="7672017" y="5849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162814</xdr:rowOff>
    </xdr:from>
    <xdr:to>
      <xdr:col>36</xdr:col>
      <xdr:colOff>165100</xdr:colOff>
      <xdr:row>35</xdr:row>
      <xdr:rowOff>92964</xdr:rowOff>
    </xdr:to>
    <xdr:sp macro="" textlink="">
      <xdr:nvSpPr>
        <xdr:cNvPr id="321" name="楕円 320"/>
        <xdr:cNvSpPr/>
      </xdr:nvSpPr>
      <xdr:spPr>
        <a:xfrm>
          <a:off x="6921500" y="59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109491</xdr:rowOff>
    </xdr:from>
    <xdr:ext cx="378565" cy="259045"/>
    <xdr:sp macro="" textlink="">
      <xdr:nvSpPr>
        <xdr:cNvPr id="322" name="テキスト ボックス 321"/>
        <xdr:cNvSpPr txBox="1"/>
      </xdr:nvSpPr>
      <xdr:spPr>
        <a:xfrm>
          <a:off x="6783017" y="576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48" name="直線コネクタ 347"/>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49"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50" name="直線コネクタ 349"/>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51"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2" name="直線コネクタ 351"/>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111941</xdr:rowOff>
    </xdr:from>
    <xdr:to>
      <xdr:col>55</xdr:col>
      <xdr:colOff>0</xdr:colOff>
      <xdr:row>54</xdr:row>
      <xdr:rowOff>13807</xdr:rowOff>
    </xdr:to>
    <xdr:cxnSp macro="">
      <xdr:nvCxnSpPr>
        <xdr:cNvPr id="353" name="直線コネクタ 352"/>
        <xdr:cNvCxnSpPr/>
      </xdr:nvCxnSpPr>
      <xdr:spPr>
        <a:xfrm flipV="1">
          <a:off x="9639300" y="9198791"/>
          <a:ext cx="838200" cy="7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28791</xdr:rowOff>
    </xdr:from>
    <xdr:ext cx="469744" cy="259045"/>
    <xdr:sp macro="" textlink="">
      <xdr:nvSpPr>
        <xdr:cNvPr id="354" name="農林水産業費平均値テキスト"/>
        <xdr:cNvSpPr txBox="1"/>
      </xdr:nvSpPr>
      <xdr:spPr>
        <a:xfrm>
          <a:off x="10528300" y="980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5" name="フローチャート: 判断 354"/>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140190</xdr:rowOff>
    </xdr:from>
    <xdr:to>
      <xdr:col>50</xdr:col>
      <xdr:colOff>114300</xdr:colOff>
      <xdr:row>54</xdr:row>
      <xdr:rowOff>13807</xdr:rowOff>
    </xdr:to>
    <xdr:cxnSp macro="">
      <xdr:nvCxnSpPr>
        <xdr:cNvPr id="356" name="直線コネクタ 355"/>
        <xdr:cNvCxnSpPr/>
      </xdr:nvCxnSpPr>
      <xdr:spPr>
        <a:xfrm>
          <a:off x="8750300" y="9227040"/>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57" name="フローチャート: 判断 356"/>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114843</xdr:rowOff>
    </xdr:from>
    <xdr:ext cx="469744" cy="259045"/>
    <xdr:sp macro="" textlink="">
      <xdr:nvSpPr>
        <xdr:cNvPr id="358" name="テキスト ボックス 357"/>
        <xdr:cNvSpPr txBox="1"/>
      </xdr:nvSpPr>
      <xdr:spPr>
        <a:xfrm>
          <a:off x="9404428" y="988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83366</xdr:rowOff>
    </xdr:from>
    <xdr:to>
      <xdr:col>45</xdr:col>
      <xdr:colOff>177800</xdr:colOff>
      <xdr:row>53</xdr:row>
      <xdr:rowOff>140190</xdr:rowOff>
    </xdr:to>
    <xdr:cxnSp macro="">
      <xdr:nvCxnSpPr>
        <xdr:cNvPr id="359" name="直線コネクタ 358"/>
        <xdr:cNvCxnSpPr/>
      </xdr:nvCxnSpPr>
      <xdr:spPr>
        <a:xfrm>
          <a:off x="7861300" y="9170216"/>
          <a:ext cx="8890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60" name="フローチャート: 判断 359"/>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111088</xdr:rowOff>
    </xdr:from>
    <xdr:ext cx="469744" cy="259045"/>
    <xdr:sp macro="" textlink="">
      <xdr:nvSpPr>
        <xdr:cNvPr id="361" name="テキスト ボックス 360"/>
        <xdr:cNvSpPr txBox="1"/>
      </xdr:nvSpPr>
      <xdr:spPr>
        <a:xfrm>
          <a:off x="8515428" y="9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25726</xdr:rowOff>
    </xdr:from>
    <xdr:to>
      <xdr:col>41</xdr:col>
      <xdr:colOff>50800</xdr:colOff>
      <xdr:row>53</xdr:row>
      <xdr:rowOff>83366</xdr:rowOff>
    </xdr:to>
    <xdr:cxnSp macro="">
      <xdr:nvCxnSpPr>
        <xdr:cNvPr id="362" name="直線コネクタ 361"/>
        <xdr:cNvCxnSpPr/>
      </xdr:nvCxnSpPr>
      <xdr:spPr>
        <a:xfrm>
          <a:off x="6972300" y="9112576"/>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3" name="フローチャート: 判断 362"/>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128069</xdr:rowOff>
    </xdr:from>
    <xdr:ext cx="469744" cy="259045"/>
    <xdr:sp macro="" textlink="">
      <xdr:nvSpPr>
        <xdr:cNvPr id="364" name="テキスト ボックス 363"/>
        <xdr:cNvSpPr txBox="1"/>
      </xdr:nvSpPr>
      <xdr:spPr>
        <a:xfrm>
          <a:off x="7626428" y="990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5" name="フローチャート: 判断 364"/>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106679</xdr:rowOff>
    </xdr:from>
    <xdr:ext cx="469744" cy="259045"/>
    <xdr:sp macro="" textlink="">
      <xdr:nvSpPr>
        <xdr:cNvPr id="366" name="テキスト ボックス 365"/>
        <xdr:cNvSpPr txBox="1"/>
      </xdr:nvSpPr>
      <xdr:spPr>
        <a:xfrm>
          <a:off x="6737428" y="98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61141</xdr:rowOff>
    </xdr:from>
    <xdr:to>
      <xdr:col>55</xdr:col>
      <xdr:colOff>50800</xdr:colOff>
      <xdr:row>53</xdr:row>
      <xdr:rowOff>162741</xdr:rowOff>
    </xdr:to>
    <xdr:sp macro="" textlink="">
      <xdr:nvSpPr>
        <xdr:cNvPr id="372" name="楕円 371"/>
        <xdr:cNvSpPr/>
      </xdr:nvSpPr>
      <xdr:spPr>
        <a:xfrm>
          <a:off x="10426700" y="914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84018</xdr:rowOff>
    </xdr:from>
    <xdr:ext cx="469744" cy="259045"/>
    <xdr:sp macro="" textlink="">
      <xdr:nvSpPr>
        <xdr:cNvPr id="373" name="農林水産業費該当値テキスト"/>
        <xdr:cNvSpPr txBox="1"/>
      </xdr:nvSpPr>
      <xdr:spPr>
        <a:xfrm>
          <a:off x="10528300" y="899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134457</xdr:rowOff>
    </xdr:from>
    <xdr:to>
      <xdr:col>50</xdr:col>
      <xdr:colOff>165100</xdr:colOff>
      <xdr:row>54</xdr:row>
      <xdr:rowOff>64607</xdr:rowOff>
    </xdr:to>
    <xdr:sp macro="" textlink="">
      <xdr:nvSpPr>
        <xdr:cNvPr id="374" name="楕円 373"/>
        <xdr:cNvSpPr/>
      </xdr:nvSpPr>
      <xdr:spPr>
        <a:xfrm>
          <a:off x="9588500" y="922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52</xdr:row>
      <xdr:rowOff>81134</xdr:rowOff>
    </xdr:from>
    <xdr:ext cx="469744" cy="259045"/>
    <xdr:sp macro="" textlink="">
      <xdr:nvSpPr>
        <xdr:cNvPr id="375" name="テキスト ボックス 374"/>
        <xdr:cNvSpPr txBox="1"/>
      </xdr:nvSpPr>
      <xdr:spPr>
        <a:xfrm>
          <a:off x="9404428" y="89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89390</xdr:rowOff>
    </xdr:from>
    <xdr:to>
      <xdr:col>46</xdr:col>
      <xdr:colOff>38100</xdr:colOff>
      <xdr:row>54</xdr:row>
      <xdr:rowOff>19540</xdr:rowOff>
    </xdr:to>
    <xdr:sp macro="" textlink="">
      <xdr:nvSpPr>
        <xdr:cNvPr id="376" name="楕円 375"/>
        <xdr:cNvSpPr/>
      </xdr:nvSpPr>
      <xdr:spPr>
        <a:xfrm>
          <a:off x="8699500" y="91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52</xdr:row>
      <xdr:rowOff>36067</xdr:rowOff>
    </xdr:from>
    <xdr:ext cx="469744" cy="259045"/>
    <xdr:sp macro="" textlink="">
      <xdr:nvSpPr>
        <xdr:cNvPr id="377" name="テキスト ボックス 376"/>
        <xdr:cNvSpPr txBox="1"/>
      </xdr:nvSpPr>
      <xdr:spPr>
        <a:xfrm>
          <a:off x="8515428" y="895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32566</xdr:rowOff>
    </xdr:from>
    <xdr:to>
      <xdr:col>41</xdr:col>
      <xdr:colOff>101600</xdr:colOff>
      <xdr:row>53</xdr:row>
      <xdr:rowOff>134166</xdr:rowOff>
    </xdr:to>
    <xdr:sp macro="" textlink="">
      <xdr:nvSpPr>
        <xdr:cNvPr id="378" name="楕円 377"/>
        <xdr:cNvSpPr/>
      </xdr:nvSpPr>
      <xdr:spPr>
        <a:xfrm>
          <a:off x="7810500" y="911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51</xdr:row>
      <xdr:rowOff>150693</xdr:rowOff>
    </xdr:from>
    <xdr:ext cx="469744" cy="259045"/>
    <xdr:sp macro="" textlink="">
      <xdr:nvSpPr>
        <xdr:cNvPr id="379" name="テキスト ボックス 378"/>
        <xdr:cNvSpPr txBox="1"/>
      </xdr:nvSpPr>
      <xdr:spPr>
        <a:xfrm>
          <a:off x="7626428" y="889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146376</xdr:rowOff>
    </xdr:from>
    <xdr:to>
      <xdr:col>36</xdr:col>
      <xdr:colOff>165100</xdr:colOff>
      <xdr:row>53</xdr:row>
      <xdr:rowOff>76526</xdr:rowOff>
    </xdr:to>
    <xdr:sp macro="" textlink="">
      <xdr:nvSpPr>
        <xdr:cNvPr id="380" name="楕円 379"/>
        <xdr:cNvSpPr/>
      </xdr:nvSpPr>
      <xdr:spPr>
        <a:xfrm>
          <a:off x="6921500" y="906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51</xdr:row>
      <xdr:rowOff>93053</xdr:rowOff>
    </xdr:from>
    <xdr:ext cx="469744" cy="259045"/>
    <xdr:sp macro="" textlink="">
      <xdr:nvSpPr>
        <xdr:cNvPr id="381" name="テキスト ボックス 380"/>
        <xdr:cNvSpPr txBox="1"/>
      </xdr:nvSpPr>
      <xdr:spPr>
        <a:xfrm>
          <a:off x="6737428" y="88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7" name="直線コネクタ 406"/>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8" name="商工費最小値テキスト"/>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9" name="直線コネクタ 408"/>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10" name="商工費最大値テキスト"/>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11" name="直線コネクタ 410"/>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83725</xdr:rowOff>
    </xdr:from>
    <xdr:to>
      <xdr:col>55</xdr:col>
      <xdr:colOff>0</xdr:colOff>
      <xdr:row>78</xdr:row>
      <xdr:rowOff>92053</xdr:rowOff>
    </xdr:to>
    <xdr:cxnSp macro="">
      <xdr:nvCxnSpPr>
        <xdr:cNvPr id="412" name="直線コネクタ 411"/>
        <xdr:cNvCxnSpPr/>
      </xdr:nvCxnSpPr>
      <xdr:spPr>
        <a:xfrm>
          <a:off x="9639300" y="13456825"/>
          <a:ext cx="8382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14524</xdr:rowOff>
    </xdr:from>
    <xdr:ext cx="534377" cy="259045"/>
    <xdr:sp macro="" textlink="">
      <xdr:nvSpPr>
        <xdr:cNvPr id="413" name="商工費平均値テキスト"/>
        <xdr:cNvSpPr txBox="1"/>
      </xdr:nvSpPr>
      <xdr:spPr>
        <a:xfrm>
          <a:off x="10528300" y="12701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4" name="フローチャート: 判断 413"/>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83725</xdr:rowOff>
    </xdr:from>
    <xdr:to>
      <xdr:col>50</xdr:col>
      <xdr:colOff>114300</xdr:colOff>
      <xdr:row>78</xdr:row>
      <xdr:rowOff>86599</xdr:rowOff>
    </xdr:to>
    <xdr:cxnSp macro="">
      <xdr:nvCxnSpPr>
        <xdr:cNvPr id="415" name="直線コネクタ 414"/>
        <xdr:cNvCxnSpPr/>
      </xdr:nvCxnSpPr>
      <xdr:spPr>
        <a:xfrm flipV="1">
          <a:off x="8750300" y="13456825"/>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6" name="フローチャート: 判断 415"/>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80154</xdr:rowOff>
    </xdr:from>
    <xdr:ext cx="534377" cy="259045"/>
    <xdr:sp macro="" textlink="">
      <xdr:nvSpPr>
        <xdr:cNvPr id="417" name="テキスト ボックス 416"/>
        <xdr:cNvSpPr txBox="1"/>
      </xdr:nvSpPr>
      <xdr:spPr>
        <a:xfrm>
          <a:off x="9372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45224</xdr:rowOff>
    </xdr:from>
    <xdr:to>
      <xdr:col>45</xdr:col>
      <xdr:colOff>177800</xdr:colOff>
      <xdr:row>78</xdr:row>
      <xdr:rowOff>86599</xdr:rowOff>
    </xdr:to>
    <xdr:cxnSp macro="">
      <xdr:nvCxnSpPr>
        <xdr:cNvPr id="418" name="直線コネクタ 417"/>
        <xdr:cNvCxnSpPr/>
      </xdr:nvCxnSpPr>
      <xdr:spPr>
        <a:xfrm>
          <a:off x="7861300" y="13418324"/>
          <a:ext cx="889000" cy="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9" name="フローチャート: 判断 418"/>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30384</xdr:rowOff>
    </xdr:from>
    <xdr:ext cx="534377" cy="259045"/>
    <xdr:sp macro="" textlink="">
      <xdr:nvSpPr>
        <xdr:cNvPr id="420" name="テキスト ボックス 419"/>
        <xdr:cNvSpPr txBox="1"/>
      </xdr:nvSpPr>
      <xdr:spPr>
        <a:xfrm>
          <a:off x="8483111" y="12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45224</xdr:rowOff>
    </xdr:from>
    <xdr:to>
      <xdr:col>41</xdr:col>
      <xdr:colOff>50800</xdr:colOff>
      <xdr:row>78</xdr:row>
      <xdr:rowOff>87774</xdr:rowOff>
    </xdr:to>
    <xdr:cxnSp macro="">
      <xdr:nvCxnSpPr>
        <xdr:cNvPr id="421" name="直線コネクタ 420"/>
        <xdr:cNvCxnSpPr/>
      </xdr:nvCxnSpPr>
      <xdr:spPr>
        <a:xfrm flipV="1">
          <a:off x="6972300" y="13418324"/>
          <a:ext cx="889000" cy="4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2" name="フローチャート: 判断 421"/>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123229</xdr:rowOff>
    </xdr:from>
    <xdr:ext cx="534377" cy="259045"/>
    <xdr:sp macro="" textlink="">
      <xdr:nvSpPr>
        <xdr:cNvPr id="423" name="テキスト ボックス 422"/>
        <xdr:cNvSpPr txBox="1"/>
      </xdr:nvSpPr>
      <xdr:spPr>
        <a:xfrm>
          <a:off x="7594111" y="12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4" name="フローチャート: 判断 423"/>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88743</xdr:rowOff>
    </xdr:from>
    <xdr:ext cx="534377" cy="259045"/>
    <xdr:sp macro="" textlink="">
      <xdr:nvSpPr>
        <xdr:cNvPr id="425" name="テキスト ボックス 424"/>
        <xdr:cNvSpPr txBox="1"/>
      </xdr:nvSpPr>
      <xdr:spPr>
        <a:xfrm>
          <a:off x="6705111" y="12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41253</xdr:rowOff>
    </xdr:from>
    <xdr:to>
      <xdr:col>55</xdr:col>
      <xdr:colOff>50800</xdr:colOff>
      <xdr:row>78</xdr:row>
      <xdr:rowOff>142853</xdr:rowOff>
    </xdr:to>
    <xdr:sp macro="" textlink="">
      <xdr:nvSpPr>
        <xdr:cNvPr id="431" name="楕円 430"/>
        <xdr:cNvSpPr/>
      </xdr:nvSpPr>
      <xdr:spPr>
        <a:xfrm>
          <a:off x="10426700" y="1341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127630</xdr:rowOff>
    </xdr:from>
    <xdr:ext cx="469744" cy="259045"/>
    <xdr:sp macro="" textlink="">
      <xdr:nvSpPr>
        <xdr:cNvPr id="432" name="商工費該当値テキスト"/>
        <xdr:cNvSpPr txBox="1"/>
      </xdr:nvSpPr>
      <xdr:spPr>
        <a:xfrm>
          <a:off x="10528300" y="1332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32925</xdr:rowOff>
    </xdr:from>
    <xdr:to>
      <xdr:col>50</xdr:col>
      <xdr:colOff>165100</xdr:colOff>
      <xdr:row>78</xdr:row>
      <xdr:rowOff>134525</xdr:rowOff>
    </xdr:to>
    <xdr:sp macro="" textlink="">
      <xdr:nvSpPr>
        <xdr:cNvPr id="433" name="楕円 432"/>
        <xdr:cNvSpPr/>
      </xdr:nvSpPr>
      <xdr:spPr>
        <a:xfrm>
          <a:off x="9588500" y="134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125652</xdr:rowOff>
    </xdr:from>
    <xdr:ext cx="469744" cy="259045"/>
    <xdr:sp macro="" textlink="">
      <xdr:nvSpPr>
        <xdr:cNvPr id="434" name="テキスト ボックス 433"/>
        <xdr:cNvSpPr txBox="1"/>
      </xdr:nvSpPr>
      <xdr:spPr>
        <a:xfrm>
          <a:off x="9404428" y="134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35799</xdr:rowOff>
    </xdr:from>
    <xdr:to>
      <xdr:col>46</xdr:col>
      <xdr:colOff>38100</xdr:colOff>
      <xdr:row>78</xdr:row>
      <xdr:rowOff>137399</xdr:rowOff>
    </xdr:to>
    <xdr:sp macro="" textlink="">
      <xdr:nvSpPr>
        <xdr:cNvPr id="435" name="楕円 434"/>
        <xdr:cNvSpPr/>
      </xdr:nvSpPr>
      <xdr:spPr>
        <a:xfrm>
          <a:off x="8699500" y="1340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128526</xdr:rowOff>
    </xdr:from>
    <xdr:ext cx="469744" cy="259045"/>
    <xdr:sp macro="" textlink="">
      <xdr:nvSpPr>
        <xdr:cNvPr id="436" name="テキスト ボックス 435"/>
        <xdr:cNvSpPr txBox="1"/>
      </xdr:nvSpPr>
      <xdr:spPr>
        <a:xfrm>
          <a:off x="8515428" y="1350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165874</xdr:rowOff>
    </xdr:from>
    <xdr:to>
      <xdr:col>41</xdr:col>
      <xdr:colOff>101600</xdr:colOff>
      <xdr:row>78</xdr:row>
      <xdr:rowOff>96024</xdr:rowOff>
    </xdr:to>
    <xdr:sp macro="" textlink="">
      <xdr:nvSpPr>
        <xdr:cNvPr id="437" name="楕円 436"/>
        <xdr:cNvSpPr/>
      </xdr:nvSpPr>
      <xdr:spPr>
        <a:xfrm>
          <a:off x="7810500" y="1336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87151</xdr:rowOff>
    </xdr:from>
    <xdr:ext cx="469744" cy="259045"/>
    <xdr:sp macro="" textlink="">
      <xdr:nvSpPr>
        <xdr:cNvPr id="438" name="テキスト ボックス 437"/>
        <xdr:cNvSpPr txBox="1"/>
      </xdr:nvSpPr>
      <xdr:spPr>
        <a:xfrm>
          <a:off x="7626428" y="1346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36974</xdr:rowOff>
    </xdr:from>
    <xdr:to>
      <xdr:col>36</xdr:col>
      <xdr:colOff>165100</xdr:colOff>
      <xdr:row>78</xdr:row>
      <xdr:rowOff>138574</xdr:rowOff>
    </xdr:to>
    <xdr:sp macro="" textlink="">
      <xdr:nvSpPr>
        <xdr:cNvPr id="439" name="楕円 438"/>
        <xdr:cNvSpPr/>
      </xdr:nvSpPr>
      <xdr:spPr>
        <a:xfrm>
          <a:off x="6921500" y="134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129701</xdr:rowOff>
    </xdr:from>
    <xdr:ext cx="469744" cy="259045"/>
    <xdr:sp macro="" textlink="">
      <xdr:nvSpPr>
        <xdr:cNvPr id="440" name="テキスト ボックス 439"/>
        <xdr:cNvSpPr txBox="1"/>
      </xdr:nvSpPr>
      <xdr:spPr>
        <a:xfrm>
          <a:off x="6737428" y="135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7" name="直線コネクタ 466"/>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8" name="土木費最小値テキスト"/>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9" name="直線コネクタ 468"/>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70" name="土木費最大値テキスト"/>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71" name="直線コネクタ 470"/>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143945</xdr:rowOff>
    </xdr:from>
    <xdr:to>
      <xdr:col>55</xdr:col>
      <xdr:colOff>0</xdr:colOff>
      <xdr:row>92</xdr:row>
      <xdr:rowOff>134476</xdr:rowOff>
    </xdr:to>
    <xdr:cxnSp macro="">
      <xdr:nvCxnSpPr>
        <xdr:cNvPr id="472" name="直線コネクタ 471"/>
        <xdr:cNvCxnSpPr/>
      </xdr:nvCxnSpPr>
      <xdr:spPr>
        <a:xfrm>
          <a:off x="9639300" y="15745895"/>
          <a:ext cx="838200" cy="16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148088</xdr:rowOff>
    </xdr:from>
    <xdr:ext cx="534377" cy="259045"/>
    <xdr:sp macro="" textlink="">
      <xdr:nvSpPr>
        <xdr:cNvPr id="473" name="土木費平均値テキスト"/>
        <xdr:cNvSpPr txBox="1"/>
      </xdr:nvSpPr>
      <xdr:spPr>
        <a:xfrm>
          <a:off x="10528300" y="15921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4" name="フローチャート: 判断 473"/>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143945</xdr:rowOff>
    </xdr:from>
    <xdr:to>
      <xdr:col>50</xdr:col>
      <xdr:colOff>114300</xdr:colOff>
      <xdr:row>92</xdr:row>
      <xdr:rowOff>1527</xdr:rowOff>
    </xdr:to>
    <xdr:cxnSp macro="">
      <xdr:nvCxnSpPr>
        <xdr:cNvPr id="475" name="直線コネクタ 474"/>
        <xdr:cNvCxnSpPr/>
      </xdr:nvCxnSpPr>
      <xdr:spPr>
        <a:xfrm flipV="1">
          <a:off x="8750300" y="15745895"/>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6" name="フローチャート: 判断 475"/>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86072</xdr:rowOff>
    </xdr:from>
    <xdr:ext cx="534377" cy="259045"/>
    <xdr:sp macro="" textlink="">
      <xdr:nvSpPr>
        <xdr:cNvPr id="477" name="テキスト ボックス 476"/>
        <xdr:cNvSpPr txBox="1"/>
      </xdr:nvSpPr>
      <xdr:spPr>
        <a:xfrm>
          <a:off x="9372111" y="160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1527</xdr:rowOff>
    </xdr:from>
    <xdr:to>
      <xdr:col>45</xdr:col>
      <xdr:colOff>177800</xdr:colOff>
      <xdr:row>92</xdr:row>
      <xdr:rowOff>36111</xdr:rowOff>
    </xdr:to>
    <xdr:cxnSp macro="">
      <xdr:nvCxnSpPr>
        <xdr:cNvPr id="478" name="直線コネクタ 477"/>
        <xdr:cNvCxnSpPr/>
      </xdr:nvCxnSpPr>
      <xdr:spPr>
        <a:xfrm flipV="1">
          <a:off x="7861300" y="15774927"/>
          <a:ext cx="8890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9" name="フローチャート: 判断 478"/>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102564</xdr:rowOff>
    </xdr:from>
    <xdr:ext cx="534377" cy="259045"/>
    <xdr:sp macro="" textlink="">
      <xdr:nvSpPr>
        <xdr:cNvPr id="480" name="テキスト ボックス 479"/>
        <xdr:cNvSpPr txBox="1"/>
      </xdr:nvSpPr>
      <xdr:spPr>
        <a:xfrm>
          <a:off x="8483111" y="160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36111</xdr:rowOff>
    </xdr:from>
    <xdr:to>
      <xdr:col>41</xdr:col>
      <xdr:colOff>50800</xdr:colOff>
      <xdr:row>92</xdr:row>
      <xdr:rowOff>51526</xdr:rowOff>
    </xdr:to>
    <xdr:cxnSp macro="">
      <xdr:nvCxnSpPr>
        <xdr:cNvPr id="481" name="直線コネクタ 480"/>
        <xdr:cNvCxnSpPr/>
      </xdr:nvCxnSpPr>
      <xdr:spPr>
        <a:xfrm flipV="1">
          <a:off x="6972300" y="15809511"/>
          <a:ext cx="8890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2" name="フローチャート: 判断 481"/>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38915</xdr:rowOff>
    </xdr:from>
    <xdr:ext cx="534377" cy="259045"/>
    <xdr:sp macro="" textlink="">
      <xdr:nvSpPr>
        <xdr:cNvPr id="483" name="テキスト ボックス 482"/>
        <xdr:cNvSpPr txBox="1"/>
      </xdr:nvSpPr>
      <xdr:spPr>
        <a:xfrm>
          <a:off x="7594111" y="159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4" name="フローチャート: 判断 483"/>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61351</xdr:rowOff>
    </xdr:from>
    <xdr:ext cx="534377" cy="259045"/>
    <xdr:sp macro="" textlink="">
      <xdr:nvSpPr>
        <xdr:cNvPr id="485" name="テキスト ボックス 484"/>
        <xdr:cNvSpPr txBox="1"/>
      </xdr:nvSpPr>
      <xdr:spPr>
        <a:xfrm>
          <a:off x="6705111" y="160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83676</xdr:rowOff>
    </xdr:from>
    <xdr:to>
      <xdr:col>55</xdr:col>
      <xdr:colOff>50800</xdr:colOff>
      <xdr:row>93</xdr:row>
      <xdr:rowOff>13826</xdr:rowOff>
    </xdr:to>
    <xdr:sp macro="" textlink="">
      <xdr:nvSpPr>
        <xdr:cNvPr id="491" name="楕円 490"/>
        <xdr:cNvSpPr/>
      </xdr:nvSpPr>
      <xdr:spPr>
        <a:xfrm>
          <a:off x="10426700" y="158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106553</xdr:rowOff>
    </xdr:from>
    <xdr:ext cx="534377" cy="259045"/>
    <xdr:sp macro="" textlink="">
      <xdr:nvSpPr>
        <xdr:cNvPr id="492" name="土木費該当値テキスト"/>
        <xdr:cNvSpPr txBox="1"/>
      </xdr:nvSpPr>
      <xdr:spPr>
        <a:xfrm>
          <a:off x="10528300" y="1570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93145</xdr:rowOff>
    </xdr:from>
    <xdr:to>
      <xdr:col>50</xdr:col>
      <xdr:colOff>165100</xdr:colOff>
      <xdr:row>92</xdr:row>
      <xdr:rowOff>23295</xdr:rowOff>
    </xdr:to>
    <xdr:sp macro="" textlink="">
      <xdr:nvSpPr>
        <xdr:cNvPr id="493" name="楕円 492"/>
        <xdr:cNvSpPr/>
      </xdr:nvSpPr>
      <xdr:spPr>
        <a:xfrm>
          <a:off x="9588500" y="156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39822</xdr:rowOff>
    </xdr:from>
    <xdr:ext cx="534377" cy="259045"/>
    <xdr:sp macro="" textlink="">
      <xdr:nvSpPr>
        <xdr:cNvPr id="494" name="テキスト ボックス 493"/>
        <xdr:cNvSpPr txBox="1"/>
      </xdr:nvSpPr>
      <xdr:spPr>
        <a:xfrm>
          <a:off x="9372111" y="1547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122177</xdr:rowOff>
    </xdr:from>
    <xdr:to>
      <xdr:col>46</xdr:col>
      <xdr:colOff>38100</xdr:colOff>
      <xdr:row>92</xdr:row>
      <xdr:rowOff>52327</xdr:rowOff>
    </xdr:to>
    <xdr:sp macro="" textlink="">
      <xdr:nvSpPr>
        <xdr:cNvPr id="495" name="楕円 494"/>
        <xdr:cNvSpPr/>
      </xdr:nvSpPr>
      <xdr:spPr>
        <a:xfrm>
          <a:off x="8699500" y="157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68854</xdr:rowOff>
    </xdr:from>
    <xdr:ext cx="534377" cy="259045"/>
    <xdr:sp macro="" textlink="">
      <xdr:nvSpPr>
        <xdr:cNvPr id="496" name="テキスト ボックス 495"/>
        <xdr:cNvSpPr txBox="1"/>
      </xdr:nvSpPr>
      <xdr:spPr>
        <a:xfrm>
          <a:off x="8483111" y="1549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156761</xdr:rowOff>
    </xdr:from>
    <xdr:to>
      <xdr:col>41</xdr:col>
      <xdr:colOff>101600</xdr:colOff>
      <xdr:row>92</xdr:row>
      <xdr:rowOff>86911</xdr:rowOff>
    </xdr:to>
    <xdr:sp macro="" textlink="">
      <xdr:nvSpPr>
        <xdr:cNvPr id="497" name="楕円 496"/>
        <xdr:cNvSpPr/>
      </xdr:nvSpPr>
      <xdr:spPr>
        <a:xfrm>
          <a:off x="7810500" y="157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103438</xdr:rowOff>
    </xdr:from>
    <xdr:ext cx="534377" cy="259045"/>
    <xdr:sp macro="" textlink="">
      <xdr:nvSpPr>
        <xdr:cNvPr id="498" name="テキスト ボックス 497"/>
        <xdr:cNvSpPr txBox="1"/>
      </xdr:nvSpPr>
      <xdr:spPr>
        <a:xfrm>
          <a:off x="7594111" y="1553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726</xdr:rowOff>
    </xdr:from>
    <xdr:to>
      <xdr:col>36</xdr:col>
      <xdr:colOff>165100</xdr:colOff>
      <xdr:row>92</xdr:row>
      <xdr:rowOff>102326</xdr:rowOff>
    </xdr:to>
    <xdr:sp macro="" textlink="">
      <xdr:nvSpPr>
        <xdr:cNvPr id="499" name="楕円 498"/>
        <xdr:cNvSpPr/>
      </xdr:nvSpPr>
      <xdr:spPr>
        <a:xfrm>
          <a:off x="6921500" y="1577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118853</xdr:rowOff>
    </xdr:from>
    <xdr:ext cx="534377" cy="259045"/>
    <xdr:sp macro="" textlink="">
      <xdr:nvSpPr>
        <xdr:cNvPr id="500" name="テキスト ボックス 499"/>
        <xdr:cNvSpPr txBox="1"/>
      </xdr:nvSpPr>
      <xdr:spPr>
        <a:xfrm>
          <a:off x="6705111" y="1554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3" name="テキスト ボックス 51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37338</xdr:rowOff>
    </xdr:from>
    <xdr:to>
      <xdr:col>85</xdr:col>
      <xdr:colOff>126364</xdr:colOff>
      <xdr:row>39</xdr:row>
      <xdr:rowOff>67691</xdr:rowOff>
    </xdr:to>
    <xdr:cxnSp macro="">
      <xdr:nvCxnSpPr>
        <xdr:cNvPr id="525" name="直線コネクタ 524"/>
        <xdr:cNvCxnSpPr/>
      </xdr:nvCxnSpPr>
      <xdr:spPr>
        <a:xfrm flipV="1">
          <a:off x="16317595" y="5695188"/>
          <a:ext cx="1269" cy="1059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71518</xdr:rowOff>
    </xdr:from>
    <xdr:ext cx="469744" cy="259045"/>
    <xdr:sp macro="" textlink="">
      <xdr:nvSpPr>
        <xdr:cNvPr id="526" name="消防費最小値テキスト"/>
        <xdr:cNvSpPr txBox="1"/>
      </xdr:nvSpPr>
      <xdr:spPr>
        <a:xfrm>
          <a:off x="16370300" y="675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67691</xdr:rowOff>
    </xdr:from>
    <xdr:to>
      <xdr:col>86</xdr:col>
      <xdr:colOff>25400</xdr:colOff>
      <xdr:row>39</xdr:row>
      <xdr:rowOff>67691</xdr:rowOff>
    </xdr:to>
    <xdr:cxnSp macro="">
      <xdr:nvCxnSpPr>
        <xdr:cNvPr id="527" name="直線コネクタ 526"/>
        <xdr:cNvCxnSpPr/>
      </xdr:nvCxnSpPr>
      <xdr:spPr>
        <a:xfrm>
          <a:off x="16230600" y="6754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155465</xdr:rowOff>
    </xdr:from>
    <xdr:ext cx="534377" cy="259045"/>
    <xdr:sp macro="" textlink="">
      <xdr:nvSpPr>
        <xdr:cNvPr id="528" name="消防費最大値テキスト"/>
        <xdr:cNvSpPr txBox="1"/>
      </xdr:nvSpPr>
      <xdr:spPr>
        <a:xfrm>
          <a:off x="16370300" y="547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37338</xdr:rowOff>
    </xdr:from>
    <xdr:to>
      <xdr:col>86</xdr:col>
      <xdr:colOff>25400</xdr:colOff>
      <xdr:row>33</xdr:row>
      <xdr:rowOff>37338</xdr:rowOff>
    </xdr:to>
    <xdr:cxnSp macro="">
      <xdr:nvCxnSpPr>
        <xdr:cNvPr id="529" name="直線コネクタ 528"/>
        <xdr:cNvCxnSpPr/>
      </xdr:nvCxnSpPr>
      <xdr:spPr>
        <a:xfrm>
          <a:off x="16230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160909</xdr:rowOff>
    </xdr:from>
    <xdr:to>
      <xdr:col>85</xdr:col>
      <xdr:colOff>127000</xdr:colOff>
      <xdr:row>33</xdr:row>
      <xdr:rowOff>37338</xdr:rowOff>
    </xdr:to>
    <xdr:cxnSp macro="">
      <xdr:nvCxnSpPr>
        <xdr:cNvPr id="530" name="直線コネクタ 529"/>
        <xdr:cNvCxnSpPr/>
      </xdr:nvCxnSpPr>
      <xdr:spPr>
        <a:xfrm>
          <a:off x="15481300" y="5647309"/>
          <a:ext cx="8382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80662</xdr:rowOff>
    </xdr:from>
    <xdr:ext cx="534377" cy="259045"/>
    <xdr:sp macro="" textlink="">
      <xdr:nvSpPr>
        <xdr:cNvPr id="531" name="消防費平均値テキスト"/>
        <xdr:cNvSpPr txBox="1"/>
      </xdr:nvSpPr>
      <xdr:spPr>
        <a:xfrm>
          <a:off x="16370300" y="6252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102235</xdr:rowOff>
    </xdr:from>
    <xdr:to>
      <xdr:col>85</xdr:col>
      <xdr:colOff>177800</xdr:colOff>
      <xdr:row>37</xdr:row>
      <xdr:rowOff>32385</xdr:rowOff>
    </xdr:to>
    <xdr:sp macro="" textlink="">
      <xdr:nvSpPr>
        <xdr:cNvPr id="532" name="フローチャート: 判断 531"/>
        <xdr:cNvSpPr/>
      </xdr:nvSpPr>
      <xdr:spPr>
        <a:xfrm>
          <a:off x="16268700" y="627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160909</xdr:rowOff>
    </xdr:from>
    <xdr:to>
      <xdr:col>81</xdr:col>
      <xdr:colOff>50800</xdr:colOff>
      <xdr:row>33</xdr:row>
      <xdr:rowOff>86233</xdr:rowOff>
    </xdr:to>
    <xdr:cxnSp macro="">
      <xdr:nvCxnSpPr>
        <xdr:cNvPr id="533" name="直線コネクタ 532"/>
        <xdr:cNvCxnSpPr/>
      </xdr:nvCxnSpPr>
      <xdr:spPr>
        <a:xfrm flipV="1">
          <a:off x="14592300" y="5647309"/>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90424</xdr:rowOff>
    </xdr:from>
    <xdr:to>
      <xdr:col>81</xdr:col>
      <xdr:colOff>101600</xdr:colOff>
      <xdr:row>37</xdr:row>
      <xdr:rowOff>20574</xdr:rowOff>
    </xdr:to>
    <xdr:sp macro="" textlink="">
      <xdr:nvSpPr>
        <xdr:cNvPr id="534" name="フローチャート: 判断 533"/>
        <xdr:cNvSpPr/>
      </xdr:nvSpPr>
      <xdr:spPr>
        <a:xfrm>
          <a:off x="15430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11701</xdr:rowOff>
    </xdr:from>
    <xdr:ext cx="534377" cy="259045"/>
    <xdr:sp macro="" textlink="">
      <xdr:nvSpPr>
        <xdr:cNvPr id="535" name="テキスト ボックス 534"/>
        <xdr:cNvSpPr txBox="1"/>
      </xdr:nvSpPr>
      <xdr:spPr>
        <a:xfrm>
          <a:off x="15214111" y="63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137668</xdr:rowOff>
    </xdr:from>
    <xdr:to>
      <xdr:col>76</xdr:col>
      <xdr:colOff>114300</xdr:colOff>
      <xdr:row>33</xdr:row>
      <xdr:rowOff>86233</xdr:rowOff>
    </xdr:to>
    <xdr:cxnSp macro="">
      <xdr:nvCxnSpPr>
        <xdr:cNvPr id="536" name="直線コネクタ 535"/>
        <xdr:cNvCxnSpPr/>
      </xdr:nvCxnSpPr>
      <xdr:spPr>
        <a:xfrm>
          <a:off x="13703300" y="5452618"/>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128016</xdr:rowOff>
    </xdr:from>
    <xdr:to>
      <xdr:col>76</xdr:col>
      <xdr:colOff>165100</xdr:colOff>
      <xdr:row>37</xdr:row>
      <xdr:rowOff>58166</xdr:rowOff>
    </xdr:to>
    <xdr:sp macro="" textlink="">
      <xdr:nvSpPr>
        <xdr:cNvPr id="537" name="フローチャート: 判断 536"/>
        <xdr:cNvSpPr/>
      </xdr:nvSpPr>
      <xdr:spPr>
        <a:xfrm>
          <a:off x="14541500" y="63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49293</xdr:rowOff>
    </xdr:from>
    <xdr:ext cx="534377" cy="259045"/>
    <xdr:sp macro="" textlink="">
      <xdr:nvSpPr>
        <xdr:cNvPr id="538" name="テキスト ボックス 537"/>
        <xdr:cNvSpPr txBox="1"/>
      </xdr:nvSpPr>
      <xdr:spPr>
        <a:xfrm>
          <a:off x="14325111" y="63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137668</xdr:rowOff>
    </xdr:from>
    <xdr:to>
      <xdr:col>71</xdr:col>
      <xdr:colOff>177800</xdr:colOff>
      <xdr:row>32</xdr:row>
      <xdr:rowOff>93599</xdr:rowOff>
    </xdr:to>
    <xdr:cxnSp macro="">
      <xdr:nvCxnSpPr>
        <xdr:cNvPr id="539" name="直線コネクタ 538"/>
        <xdr:cNvCxnSpPr/>
      </xdr:nvCxnSpPr>
      <xdr:spPr>
        <a:xfrm flipV="1">
          <a:off x="12814300" y="5452618"/>
          <a:ext cx="8890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3048</xdr:rowOff>
    </xdr:from>
    <xdr:to>
      <xdr:col>72</xdr:col>
      <xdr:colOff>38100</xdr:colOff>
      <xdr:row>36</xdr:row>
      <xdr:rowOff>104648</xdr:rowOff>
    </xdr:to>
    <xdr:sp macro="" textlink="">
      <xdr:nvSpPr>
        <xdr:cNvPr id="540" name="フローチャート: 判断 539"/>
        <xdr:cNvSpPr/>
      </xdr:nvSpPr>
      <xdr:spPr>
        <a:xfrm>
          <a:off x="136525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95775</xdr:rowOff>
    </xdr:from>
    <xdr:ext cx="534377" cy="259045"/>
    <xdr:sp macro="" textlink="">
      <xdr:nvSpPr>
        <xdr:cNvPr id="541" name="テキスト ボックス 540"/>
        <xdr:cNvSpPr txBox="1"/>
      </xdr:nvSpPr>
      <xdr:spPr>
        <a:xfrm>
          <a:off x="13436111" y="62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60833</xdr:rowOff>
    </xdr:from>
    <xdr:to>
      <xdr:col>67</xdr:col>
      <xdr:colOff>101600</xdr:colOff>
      <xdr:row>36</xdr:row>
      <xdr:rowOff>162433</xdr:rowOff>
    </xdr:to>
    <xdr:sp macro="" textlink="">
      <xdr:nvSpPr>
        <xdr:cNvPr id="542" name="フローチャート: 判断 541"/>
        <xdr:cNvSpPr/>
      </xdr:nvSpPr>
      <xdr:spPr>
        <a:xfrm>
          <a:off x="12763500" y="62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153560</xdr:rowOff>
    </xdr:from>
    <xdr:ext cx="534377" cy="259045"/>
    <xdr:sp macro="" textlink="">
      <xdr:nvSpPr>
        <xdr:cNvPr id="543" name="テキスト ボックス 542"/>
        <xdr:cNvSpPr txBox="1"/>
      </xdr:nvSpPr>
      <xdr:spPr>
        <a:xfrm>
          <a:off x="12547111" y="63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157988</xdr:rowOff>
    </xdr:from>
    <xdr:to>
      <xdr:col>85</xdr:col>
      <xdr:colOff>177800</xdr:colOff>
      <xdr:row>33</xdr:row>
      <xdr:rowOff>88138</xdr:rowOff>
    </xdr:to>
    <xdr:sp macro="" textlink="">
      <xdr:nvSpPr>
        <xdr:cNvPr id="549" name="楕円 548"/>
        <xdr:cNvSpPr/>
      </xdr:nvSpPr>
      <xdr:spPr>
        <a:xfrm>
          <a:off x="16268700" y="56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111015</xdr:rowOff>
    </xdr:from>
    <xdr:ext cx="534377" cy="259045"/>
    <xdr:sp macro="" textlink="">
      <xdr:nvSpPr>
        <xdr:cNvPr id="550" name="消防費該当値テキスト"/>
        <xdr:cNvSpPr txBox="1"/>
      </xdr:nvSpPr>
      <xdr:spPr>
        <a:xfrm>
          <a:off x="16370300" y="559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110109</xdr:rowOff>
    </xdr:from>
    <xdr:to>
      <xdr:col>81</xdr:col>
      <xdr:colOff>101600</xdr:colOff>
      <xdr:row>33</xdr:row>
      <xdr:rowOff>40259</xdr:rowOff>
    </xdr:to>
    <xdr:sp macro="" textlink="">
      <xdr:nvSpPr>
        <xdr:cNvPr id="551" name="楕円 550"/>
        <xdr:cNvSpPr/>
      </xdr:nvSpPr>
      <xdr:spPr>
        <a:xfrm>
          <a:off x="15430500" y="559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56786</xdr:rowOff>
    </xdr:from>
    <xdr:ext cx="534377" cy="259045"/>
    <xdr:sp macro="" textlink="">
      <xdr:nvSpPr>
        <xdr:cNvPr id="552" name="テキスト ボックス 551"/>
        <xdr:cNvSpPr txBox="1"/>
      </xdr:nvSpPr>
      <xdr:spPr>
        <a:xfrm>
          <a:off x="15214111" y="537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35433</xdr:rowOff>
    </xdr:from>
    <xdr:to>
      <xdr:col>76</xdr:col>
      <xdr:colOff>165100</xdr:colOff>
      <xdr:row>33</xdr:row>
      <xdr:rowOff>137033</xdr:rowOff>
    </xdr:to>
    <xdr:sp macro="" textlink="">
      <xdr:nvSpPr>
        <xdr:cNvPr id="553" name="楕円 552"/>
        <xdr:cNvSpPr/>
      </xdr:nvSpPr>
      <xdr:spPr>
        <a:xfrm>
          <a:off x="14541500" y="56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153560</xdr:rowOff>
    </xdr:from>
    <xdr:ext cx="534377" cy="259045"/>
    <xdr:sp macro="" textlink="">
      <xdr:nvSpPr>
        <xdr:cNvPr id="554" name="テキスト ボックス 553"/>
        <xdr:cNvSpPr txBox="1"/>
      </xdr:nvSpPr>
      <xdr:spPr>
        <a:xfrm>
          <a:off x="14325111" y="546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86868</xdr:rowOff>
    </xdr:from>
    <xdr:to>
      <xdr:col>72</xdr:col>
      <xdr:colOff>38100</xdr:colOff>
      <xdr:row>32</xdr:row>
      <xdr:rowOff>17018</xdr:rowOff>
    </xdr:to>
    <xdr:sp macro="" textlink="">
      <xdr:nvSpPr>
        <xdr:cNvPr id="555" name="楕円 554"/>
        <xdr:cNvSpPr/>
      </xdr:nvSpPr>
      <xdr:spPr>
        <a:xfrm>
          <a:off x="13652500" y="54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33545</xdr:rowOff>
    </xdr:from>
    <xdr:ext cx="534377" cy="259045"/>
    <xdr:sp macro="" textlink="">
      <xdr:nvSpPr>
        <xdr:cNvPr id="556" name="テキスト ボックス 555"/>
        <xdr:cNvSpPr txBox="1"/>
      </xdr:nvSpPr>
      <xdr:spPr>
        <a:xfrm>
          <a:off x="13436111" y="517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42799</xdr:rowOff>
    </xdr:from>
    <xdr:to>
      <xdr:col>67</xdr:col>
      <xdr:colOff>101600</xdr:colOff>
      <xdr:row>32</xdr:row>
      <xdr:rowOff>144399</xdr:rowOff>
    </xdr:to>
    <xdr:sp macro="" textlink="">
      <xdr:nvSpPr>
        <xdr:cNvPr id="557" name="楕円 556"/>
        <xdr:cNvSpPr/>
      </xdr:nvSpPr>
      <xdr:spPr>
        <a:xfrm>
          <a:off x="12763500" y="552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160926</xdr:rowOff>
    </xdr:from>
    <xdr:ext cx="534377" cy="259045"/>
    <xdr:sp macro="" textlink="">
      <xdr:nvSpPr>
        <xdr:cNvPr id="558" name="テキスト ボックス 557"/>
        <xdr:cNvSpPr txBox="1"/>
      </xdr:nvSpPr>
      <xdr:spPr>
        <a:xfrm>
          <a:off x="12547111" y="530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0" name="直線コネクタ 56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1" name="テキスト ボックス 57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2" name="直線コネクタ 57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3" name="テキスト ボックス 57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4" name="直線コネクタ 57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5" name="テキスト ボックス 57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6" name="直線コネクタ 57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7" name="テキスト ボックス 57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8" name="直線コネクタ 57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9" name="テキスト ボックス 57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42011</xdr:rowOff>
    </xdr:from>
    <xdr:to>
      <xdr:col>85</xdr:col>
      <xdr:colOff>126364</xdr:colOff>
      <xdr:row>53</xdr:row>
      <xdr:rowOff>119335</xdr:rowOff>
    </xdr:to>
    <xdr:cxnSp macro="">
      <xdr:nvCxnSpPr>
        <xdr:cNvPr id="583" name="直線コネクタ 582"/>
        <xdr:cNvCxnSpPr/>
      </xdr:nvCxnSpPr>
      <xdr:spPr>
        <a:xfrm flipV="1">
          <a:off x="16317595" y="8785961"/>
          <a:ext cx="1269" cy="420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123162</xdr:rowOff>
    </xdr:from>
    <xdr:ext cx="534377" cy="259045"/>
    <xdr:sp macro="" textlink="">
      <xdr:nvSpPr>
        <xdr:cNvPr id="584" name="教育費最小値テキスト"/>
        <xdr:cNvSpPr txBox="1"/>
      </xdr:nvSpPr>
      <xdr:spPr>
        <a:xfrm>
          <a:off x="16370300" y="92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53</xdr:row>
      <xdr:rowOff>119335</xdr:rowOff>
    </xdr:from>
    <xdr:to>
      <xdr:col>86</xdr:col>
      <xdr:colOff>25400</xdr:colOff>
      <xdr:row>53</xdr:row>
      <xdr:rowOff>119335</xdr:rowOff>
    </xdr:to>
    <xdr:cxnSp macro="">
      <xdr:nvCxnSpPr>
        <xdr:cNvPr id="585" name="直線コネクタ 584"/>
        <xdr:cNvCxnSpPr/>
      </xdr:nvCxnSpPr>
      <xdr:spPr>
        <a:xfrm>
          <a:off x="16230600" y="920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160138</xdr:rowOff>
    </xdr:from>
    <xdr:ext cx="534377" cy="259045"/>
    <xdr:sp macro="" textlink="">
      <xdr:nvSpPr>
        <xdr:cNvPr id="586" name="教育費最大値テキスト"/>
        <xdr:cNvSpPr txBox="1"/>
      </xdr:nvSpPr>
      <xdr:spPr>
        <a:xfrm>
          <a:off x="16370300" y="856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42011</xdr:rowOff>
    </xdr:from>
    <xdr:to>
      <xdr:col>86</xdr:col>
      <xdr:colOff>25400</xdr:colOff>
      <xdr:row>51</xdr:row>
      <xdr:rowOff>42011</xdr:rowOff>
    </xdr:to>
    <xdr:cxnSp macro="">
      <xdr:nvCxnSpPr>
        <xdr:cNvPr id="587" name="直線コネクタ 586"/>
        <xdr:cNvCxnSpPr/>
      </xdr:nvCxnSpPr>
      <xdr:spPr>
        <a:xfrm>
          <a:off x="16230600" y="87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49422</xdr:rowOff>
    </xdr:from>
    <xdr:to>
      <xdr:col>85</xdr:col>
      <xdr:colOff>127000</xdr:colOff>
      <xdr:row>53</xdr:row>
      <xdr:rowOff>97275</xdr:rowOff>
    </xdr:to>
    <xdr:cxnSp macro="">
      <xdr:nvCxnSpPr>
        <xdr:cNvPr id="588" name="直線コネクタ 587"/>
        <xdr:cNvCxnSpPr/>
      </xdr:nvCxnSpPr>
      <xdr:spPr>
        <a:xfrm flipV="1">
          <a:off x="15481300" y="9136272"/>
          <a:ext cx="8382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16756</xdr:rowOff>
    </xdr:from>
    <xdr:ext cx="534377" cy="259045"/>
    <xdr:sp macro="" textlink="">
      <xdr:nvSpPr>
        <xdr:cNvPr id="589" name="教育費平均値テキスト"/>
        <xdr:cNvSpPr txBox="1"/>
      </xdr:nvSpPr>
      <xdr:spPr>
        <a:xfrm>
          <a:off x="16370300" y="8760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165329</xdr:rowOff>
    </xdr:from>
    <xdr:to>
      <xdr:col>85</xdr:col>
      <xdr:colOff>177800</xdr:colOff>
      <xdr:row>52</xdr:row>
      <xdr:rowOff>95479</xdr:rowOff>
    </xdr:to>
    <xdr:sp macro="" textlink="">
      <xdr:nvSpPr>
        <xdr:cNvPr id="590" name="フローチャート: 判断 589"/>
        <xdr:cNvSpPr/>
      </xdr:nvSpPr>
      <xdr:spPr>
        <a:xfrm>
          <a:off x="16268700" y="890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97275</xdr:rowOff>
    </xdr:from>
    <xdr:to>
      <xdr:col>81</xdr:col>
      <xdr:colOff>50800</xdr:colOff>
      <xdr:row>58</xdr:row>
      <xdr:rowOff>12503</xdr:rowOff>
    </xdr:to>
    <xdr:cxnSp macro="">
      <xdr:nvCxnSpPr>
        <xdr:cNvPr id="591" name="直線コネクタ 590"/>
        <xdr:cNvCxnSpPr/>
      </xdr:nvCxnSpPr>
      <xdr:spPr>
        <a:xfrm flipV="1">
          <a:off x="14592300" y="9184125"/>
          <a:ext cx="889000" cy="77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160338</xdr:rowOff>
    </xdr:from>
    <xdr:to>
      <xdr:col>81</xdr:col>
      <xdr:colOff>101600</xdr:colOff>
      <xdr:row>52</xdr:row>
      <xdr:rowOff>90488</xdr:rowOff>
    </xdr:to>
    <xdr:sp macro="" textlink="">
      <xdr:nvSpPr>
        <xdr:cNvPr id="592" name="フローチャート: 判断 591"/>
        <xdr:cNvSpPr/>
      </xdr:nvSpPr>
      <xdr:spPr>
        <a:xfrm>
          <a:off x="154305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107015</xdr:rowOff>
    </xdr:from>
    <xdr:ext cx="534377" cy="259045"/>
    <xdr:sp macro="" textlink="">
      <xdr:nvSpPr>
        <xdr:cNvPr id="593" name="テキスト ボックス 592"/>
        <xdr:cNvSpPr txBox="1"/>
      </xdr:nvSpPr>
      <xdr:spPr>
        <a:xfrm>
          <a:off x="15214111" y="8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160960</xdr:rowOff>
    </xdr:from>
    <xdr:to>
      <xdr:col>76</xdr:col>
      <xdr:colOff>114300</xdr:colOff>
      <xdr:row>58</xdr:row>
      <xdr:rowOff>12503</xdr:rowOff>
    </xdr:to>
    <xdr:cxnSp macro="">
      <xdr:nvCxnSpPr>
        <xdr:cNvPr id="594" name="直線コネクタ 593"/>
        <xdr:cNvCxnSpPr/>
      </xdr:nvCxnSpPr>
      <xdr:spPr>
        <a:xfrm>
          <a:off x="13703300" y="9933610"/>
          <a:ext cx="889000" cy="2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102254</xdr:rowOff>
    </xdr:from>
    <xdr:to>
      <xdr:col>76</xdr:col>
      <xdr:colOff>165100</xdr:colOff>
      <xdr:row>57</xdr:row>
      <xdr:rowOff>32404</xdr:rowOff>
    </xdr:to>
    <xdr:sp macro="" textlink="">
      <xdr:nvSpPr>
        <xdr:cNvPr id="595" name="フローチャート: 判断 594"/>
        <xdr:cNvSpPr/>
      </xdr:nvSpPr>
      <xdr:spPr>
        <a:xfrm>
          <a:off x="14541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48931</xdr:rowOff>
    </xdr:from>
    <xdr:ext cx="534377" cy="259045"/>
    <xdr:sp macro="" textlink="">
      <xdr:nvSpPr>
        <xdr:cNvPr id="596" name="テキスト ボックス 595"/>
        <xdr:cNvSpPr txBox="1"/>
      </xdr:nvSpPr>
      <xdr:spPr>
        <a:xfrm>
          <a:off x="14325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160960</xdr:rowOff>
    </xdr:from>
    <xdr:to>
      <xdr:col>71</xdr:col>
      <xdr:colOff>177800</xdr:colOff>
      <xdr:row>57</xdr:row>
      <xdr:rowOff>170066</xdr:rowOff>
    </xdr:to>
    <xdr:cxnSp macro="">
      <xdr:nvCxnSpPr>
        <xdr:cNvPr id="597" name="直線コネクタ 596"/>
        <xdr:cNvCxnSpPr/>
      </xdr:nvCxnSpPr>
      <xdr:spPr>
        <a:xfrm flipV="1">
          <a:off x="12814300" y="9933610"/>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126162</xdr:rowOff>
    </xdr:from>
    <xdr:to>
      <xdr:col>72</xdr:col>
      <xdr:colOff>38100</xdr:colOff>
      <xdr:row>57</xdr:row>
      <xdr:rowOff>56312</xdr:rowOff>
    </xdr:to>
    <xdr:sp macro="" textlink="">
      <xdr:nvSpPr>
        <xdr:cNvPr id="598" name="フローチャート: 判断 597"/>
        <xdr:cNvSpPr/>
      </xdr:nvSpPr>
      <xdr:spPr>
        <a:xfrm>
          <a:off x="13652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72839</xdr:rowOff>
    </xdr:from>
    <xdr:ext cx="534377" cy="259045"/>
    <xdr:sp macro="" textlink="">
      <xdr:nvSpPr>
        <xdr:cNvPr id="599" name="テキスト ボックス 598"/>
        <xdr:cNvSpPr txBox="1"/>
      </xdr:nvSpPr>
      <xdr:spPr>
        <a:xfrm>
          <a:off x="13436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136049</xdr:rowOff>
    </xdr:from>
    <xdr:to>
      <xdr:col>67</xdr:col>
      <xdr:colOff>101600</xdr:colOff>
      <xdr:row>57</xdr:row>
      <xdr:rowOff>66199</xdr:rowOff>
    </xdr:to>
    <xdr:sp macro="" textlink="">
      <xdr:nvSpPr>
        <xdr:cNvPr id="600" name="フローチャート: 判断 599"/>
        <xdr:cNvSpPr/>
      </xdr:nvSpPr>
      <xdr:spPr>
        <a:xfrm>
          <a:off x="12763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82726</xdr:rowOff>
    </xdr:from>
    <xdr:ext cx="534377" cy="259045"/>
    <xdr:sp macro="" textlink="">
      <xdr:nvSpPr>
        <xdr:cNvPr id="601" name="テキスト ボックス 600"/>
        <xdr:cNvSpPr txBox="1"/>
      </xdr:nvSpPr>
      <xdr:spPr>
        <a:xfrm>
          <a:off x="12547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170072</xdr:rowOff>
    </xdr:from>
    <xdr:to>
      <xdr:col>85</xdr:col>
      <xdr:colOff>177800</xdr:colOff>
      <xdr:row>53</xdr:row>
      <xdr:rowOff>100222</xdr:rowOff>
    </xdr:to>
    <xdr:sp macro="" textlink="">
      <xdr:nvSpPr>
        <xdr:cNvPr id="607" name="楕円 606"/>
        <xdr:cNvSpPr/>
      </xdr:nvSpPr>
      <xdr:spPr>
        <a:xfrm>
          <a:off x="16268700" y="90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84999</xdr:rowOff>
    </xdr:from>
    <xdr:ext cx="534377" cy="259045"/>
    <xdr:sp macro="" textlink="">
      <xdr:nvSpPr>
        <xdr:cNvPr id="608" name="教育費該当値テキスト"/>
        <xdr:cNvSpPr txBox="1"/>
      </xdr:nvSpPr>
      <xdr:spPr>
        <a:xfrm>
          <a:off x="16370300" y="900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46475</xdr:rowOff>
    </xdr:from>
    <xdr:to>
      <xdr:col>81</xdr:col>
      <xdr:colOff>101600</xdr:colOff>
      <xdr:row>53</xdr:row>
      <xdr:rowOff>148075</xdr:rowOff>
    </xdr:to>
    <xdr:sp macro="" textlink="">
      <xdr:nvSpPr>
        <xdr:cNvPr id="609" name="楕円 608"/>
        <xdr:cNvSpPr/>
      </xdr:nvSpPr>
      <xdr:spPr>
        <a:xfrm>
          <a:off x="15430500" y="913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139202</xdr:rowOff>
    </xdr:from>
    <xdr:ext cx="534377" cy="259045"/>
    <xdr:sp macro="" textlink="">
      <xdr:nvSpPr>
        <xdr:cNvPr id="610" name="テキスト ボックス 609"/>
        <xdr:cNvSpPr txBox="1"/>
      </xdr:nvSpPr>
      <xdr:spPr>
        <a:xfrm>
          <a:off x="15214111" y="922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133153</xdr:rowOff>
    </xdr:from>
    <xdr:to>
      <xdr:col>76</xdr:col>
      <xdr:colOff>165100</xdr:colOff>
      <xdr:row>58</xdr:row>
      <xdr:rowOff>63303</xdr:rowOff>
    </xdr:to>
    <xdr:sp macro="" textlink="">
      <xdr:nvSpPr>
        <xdr:cNvPr id="611" name="楕円 610"/>
        <xdr:cNvSpPr/>
      </xdr:nvSpPr>
      <xdr:spPr>
        <a:xfrm>
          <a:off x="14541500" y="990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54430</xdr:rowOff>
    </xdr:from>
    <xdr:ext cx="534377" cy="259045"/>
    <xdr:sp macro="" textlink="">
      <xdr:nvSpPr>
        <xdr:cNvPr id="612" name="テキスト ボックス 611"/>
        <xdr:cNvSpPr txBox="1"/>
      </xdr:nvSpPr>
      <xdr:spPr>
        <a:xfrm>
          <a:off x="14325111" y="999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110160</xdr:rowOff>
    </xdr:from>
    <xdr:to>
      <xdr:col>72</xdr:col>
      <xdr:colOff>38100</xdr:colOff>
      <xdr:row>58</xdr:row>
      <xdr:rowOff>40310</xdr:rowOff>
    </xdr:to>
    <xdr:sp macro="" textlink="">
      <xdr:nvSpPr>
        <xdr:cNvPr id="613" name="楕円 612"/>
        <xdr:cNvSpPr/>
      </xdr:nvSpPr>
      <xdr:spPr>
        <a:xfrm>
          <a:off x="13652500" y="98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31437</xdr:rowOff>
    </xdr:from>
    <xdr:ext cx="534377" cy="259045"/>
    <xdr:sp macro="" textlink="">
      <xdr:nvSpPr>
        <xdr:cNvPr id="614" name="テキスト ボックス 613"/>
        <xdr:cNvSpPr txBox="1"/>
      </xdr:nvSpPr>
      <xdr:spPr>
        <a:xfrm>
          <a:off x="13436111" y="997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119266</xdr:rowOff>
    </xdr:from>
    <xdr:to>
      <xdr:col>67</xdr:col>
      <xdr:colOff>101600</xdr:colOff>
      <xdr:row>58</xdr:row>
      <xdr:rowOff>49416</xdr:rowOff>
    </xdr:to>
    <xdr:sp macro="" textlink="">
      <xdr:nvSpPr>
        <xdr:cNvPr id="615" name="楕円 614"/>
        <xdr:cNvSpPr/>
      </xdr:nvSpPr>
      <xdr:spPr>
        <a:xfrm>
          <a:off x="12763500" y="989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40543</xdr:rowOff>
    </xdr:from>
    <xdr:ext cx="534377" cy="259045"/>
    <xdr:sp macro="" textlink="">
      <xdr:nvSpPr>
        <xdr:cNvPr id="616" name="テキスト ボックス 615"/>
        <xdr:cNvSpPr txBox="1"/>
      </xdr:nvSpPr>
      <xdr:spPr>
        <a:xfrm>
          <a:off x="12547111" y="99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40" name="直線コネクタ 639"/>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3"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4" name="直線コネクタ 643"/>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124003</xdr:rowOff>
    </xdr:from>
    <xdr:to>
      <xdr:col>85</xdr:col>
      <xdr:colOff>127000</xdr:colOff>
      <xdr:row>78</xdr:row>
      <xdr:rowOff>154406</xdr:rowOff>
    </xdr:to>
    <xdr:cxnSp macro="">
      <xdr:nvCxnSpPr>
        <xdr:cNvPr id="645" name="直線コネクタ 644"/>
        <xdr:cNvCxnSpPr/>
      </xdr:nvCxnSpPr>
      <xdr:spPr>
        <a:xfrm flipV="1">
          <a:off x="15481300" y="13497103"/>
          <a:ext cx="8382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77640</xdr:rowOff>
    </xdr:from>
    <xdr:ext cx="469744" cy="259045"/>
    <xdr:sp macro="" textlink="">
      <xdr:nvSpPr>
        <xdr:cNvPr id="646" name="災害復旧費平均値テキスト"/>
        <xdr:cNvSpPr txBox="1"/>
      </xdr:nvSpPr>
      <xdr:spPr>
        <a:xfrm>
          <a:off x="16370300" y="1327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7" name="フローチャート: 判断 646"/>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154406</xdr:rowOff>
    </xdr:from>
    <xdr:to>
      <xdr:col>81</xdr:col>
      <xdr:colOff>50800</xdr:colOff>
      <xdr:row>79</xdr:row>
      <xdr:rowOff>18771</xdr:rowOff>
    </xdr:to>
    <xdr:cxnSp macro="">
      <xdr:nvCxnSpPr>
        <xdr:cNvPr id="648" name="直線コネクタ 647"/>
        <xdr:cNvCxnSpPr/>
      </xdr:nvCxnSpPr>
      <xdr:spPr>
        <a:xfrm flipV="1">
          <a:off x="14592300" y="13527506"/>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49" name="フローチャート: 判断 648"/>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50" name="テキスト ボックス 649"/>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97713</xdr:rowOff>
    </xdr:from>
    <xdr:to>
      <xdr:col>76</xdr:col>
      <xdr:colOff>114300</xdr:colOff>
      <xdr:row>79</xdr:row>
      <xdr:rowOff>18771</xdr:rowOff>
    </xdr:to>
    <xdr:cxnSp macro="">
      <xdr:nvCxnSpPr>
        <xdr:cNvPr id="651" name="直線コネクタ 650"/>
        <xdr:cNvCxnSpPr/>
      </xdr:nvCxnSpPr>
      <xdr:spPr>
        <a:xfrm>
          <a:off x="13703300" y="13470813"/>
          <a:ext cx="889000" cy="9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2" name="フローチャート: 判断 651"/>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50131</xdr:rowOff>
    </xdr:from>
    <xdr:ext cx="378565" cy="259045"/>
    <xdr:sp macro="" textlink="">
      <xdr:nvSpPr>
        <xdr:cNvPr id="653" name="テキスト ボックス 652"/>
        <xdr:cNvSpPr txBox="1"/>
      </xdr:nvSpPr>
      <xdr:spPr>
        <a:xfrm>
          <a:off x="14403017" y="132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162483</xdr:rowOff>
    </xdr:from>
    <xdr:to>
      <xdr:col>71</xdr:col>
      <xdr:colOff>177800</xdr:colOff>
      <xdr:row>78</xdr:row>
      <xdr:rowOff>97713</xdr:rowOff>
    </xdr:to>
    <xdr:cxnSp macro="">
      <xdr:nvCxnSpPr>
        <xdr:cNvPr id="654" name="直線コネクタ 653"/>
        <xdr:cNvCxnSpPr/>
      </xdr:nvCxnSpPr>
      <xdr:spPr>
        <a:xfrm>
          <a:off x="12814300" y="13364133"/>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5" name="フローチャート: 判断 654"/>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41494</xdr:rowOff>
    </xdr:from>
    <xdr:ext cx="378565" cy="259045"/>
    <xdr:sp macro="" textlink="">
      <xdr:nvSpPr>
        <xdr:cNvPr id="656" name="テキスト ボックス 655"/>
        <xdr:cNvSpPr txBox="1"/>
      </xdr:nvSpPr>
      <xdr:spPr>
        <a:xfrm>
          <a:off x="13514017" y="1358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7" name="フローチャート: 判断 656"/>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28236</xdr:rowOff>
    </xdr:from>
    <xdr:ext cx="378565" cy="259045"/>
    <xdr:sp macro="" textlink="">
      <xdr:nvSpPr>
        <xdr:cNvPr id="658" name="テキスト ボックス 657"/>
        <xdr:cNvSpPr txBox="1"/>
      </xdr:nvSpPr>
      <xdr:spPr>
        <a:xfrm>
          <a:off x="12625017" y="13572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73203</xdr:rowOff>
    </xdr:from>
    <xdr:to>
      <xdr:col>85</xdr:col>
      <xdr:colOff>177800</xdr:colOff>
      <xdr:row>79</xdr:row>
      <xdr:rowOff>3353</xdr:rowOff>
    </xdr:to>
    <xdr:sp macro="" textlink="">
      <xdr:nvSpPr>
        <xdr:cNvPr id="664" name="楕円 663"/>
        <xdr:cNvSpPr/>
      </xdr:nvSpPr>
      <xdr:spPr>
        <a:xfrm>
          <a:off x="16268700" y="134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33190</xdr:rowOff>
    </xdr:from>
    <xdr:ext cx="469744" cy="259045"/>
    <xdr:sp macro="" textlink="">
      <xdr:nvSpPr>
        <xdr:cNvPr id="665" name="災害復旧費該当値テキスト"/>
        <xdr:cNvSpPr txBox="1"/>
      </xdr:nvSpPr>
      <xdr:spPr>
        <a:xfrm>
          <a:off x="16370300" y="1340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103606</xdr:rowOff>
    </xdr:from>
    <xdr:to>
      <xdr:col>81</xdr:col>
      <xdr:colOff>101600</xdr:colOff>
      <xdr:row>79</xdr:row>
      <xdr:rowOff>33756</xdr:rowOff>
    </xdr:to>
    <xdr:sp macro="" textlink="">
      <xdr:nvSpPr>
        <xdr:cNvPr id="666" name="楕円 665"/>
        <xdr:cNvSpPr/>
      </xdr:nvSpPr>
      <xdr:spPr>
        <a:xfrm>
          <a:off x="15430500" y="134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24883</xdr:rowOff>
    </xdr:from>
    <xdr:ext cx="378565" cy="259045"/>
    <xdr:sp macro="" textlink="">
      <xdr:nvSpPr>
        <xdr:cNvPr id="667" name="テキスト ボックス 666"/>
        <xdr:cNvSpPr txBox="1"/>
      </xdr:nvSpPr>
      <xdr:spPr>
        <a:xfrm>
          <a:off x="15292017" y="13569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139421</xdr:rowOff>
    </xdr:from>
    <xdr:to>
      <xdr:col>76</xdr:col>
      <xdr:colOff>165100</xdr:colOff>
      <xdr:row>79</xdr:row>
      <xdr:rowOff>69571</xdr:rowOff>
    </xdr:to>
    <xdr:sp macro="" textlink="">
      <xdr:nvSpPr>
        <xdr:cNvPr id="668" name="楕円 667"/>
        <xdr:cNvSpPr/>
      </xdr:nvSpPr>
      <xdr:spPr>
        <a:xfrm>
          <a:off x="14541500" y="135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60698</xdr:rowOff>
    </xdr:from>
    <xdr:ext cx="378565" cy="259045"/>
    <xdr:sp macro="" textlink="">
      <xdr:nvSpPr>
        <xdr:cNvPr id="669" name="テキスト ボックス 668"/>
        <xdr:cNvSpPr txBox="1"/>
      </xdr:nvSpPr>
      <xdr:spPr>
        <a:xfrm>
          <a:off x="14403017" y="13605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46913</xdr:rowOff>
    </xdr:from>
    <xdr:to>
      <xdr:col>72</xdr:col>
      <xdr:colOff>38100</xdr:colOff>
      <xdr:row>78</xdr:row>
      <xdr:rowOff>148513</xdr:rowOff>
    </xdr:to>
    <xdr:sp macro="" textlink="">
      <xdr:nvSpPr>
        <xdr:cNvPr id="670" name="楕円 669"/>
        <xdr:cNvSpPr/>
      </xdr:nvSpPr>
      <xdr:spPr>
        <a:xfrm>
          <a:off x="13652500" y="1342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165040</xdr:rowOff>
    </xdr:from>
    <xdr:ext cx="469744" cy="259045"/>
    <xdr:sp macro="" textlink="">
      <xdr:nvSpPr>
        <xdr:cNvPr id="671" name="テキスト ボックス 670"/>
        <xdr:cNvSpPr txBox="1"/>
      </xdr:nvSpPr>
      <xdr:spPr>
        <a:xfrm>
          <a:off x="13468428" y="1319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111683</xdr:rowOff>
    </xdr:from>
    <xdr:to>
      <xdr:col>67</xdr:col>
      <xdr:colOff>101600</xdr:colOff>
      <xdr:row>78</xdr:row>
      <xdr:rowOff>41833</xdr:rowOff>
    </xdr:to>
    <xdr:sp macro="" textlink="">
      <xdr:nvSpPr>
        <xdr:cNvPr id="672" name="楕円 671"/>
        <xdr:cNvSpPr/>
      </xdr:nvSpPr>
      <xdr:spPr>
        <a:xfrm>
          <a:off x="12763500" y="133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58360</xdr:rowOff>
    </xdr:from>
    <xdr:ext cx="469744" cy="259045"/>
    <xdr:sp macro="" textlink="">
      <xdr:nvSpPr>
        <xdr:cNvPr id="673" name="テキスト ボックス 672"/>
        <xdr:cNvSpPr txBox="1"/>
      </xdr:nvSpPr>
      <xdr:spPr>
        <a:xfrm>
          <a:off x="12579428" y="1308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698" name="直線コネクタ 697"/>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699"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700" name="直線コネクタ 699"/>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701"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702" name="直線コネクタ 701"/>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123126</xdr:rowOff>
    </xdr:from>
    <xdr:to>
      <xdr:col>85</xdr:col>
      <xdr:colOff>127000</xdr:colOff>
      <xdr:row>97</xdr:row>
      <xdr:rowOff>132195</xdr:rowOff>
    </xdr:to>
    <xdr:cxnSp macro="">
      <xdr:nvCxnSpPr>
        <xdr:cNvPr id="703" name="直線コネクタ 702"/>
        <xdr:cNvCxnSpPr/>
      </xdr:nvCxnSpPr>
      <xdr:spPr>
        <a:xfrm>
          <a:off x="15481300" y="16753776"/>
          <a:ext cx="838200" cy="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1667</xdr:rowOff>
    </xdr:from>
    <xdr:ext cx="534377" cy="259045"/>
    <xdr:sp macro="" textlink="">
      <xdr:nvSpPr>
        <xdr:cNvPr id="704" name="公債費平均値テキスト"/>
        <xdr:cNvSpPr txBox="1"/>
      </xdr:nvSpPr>
      <xdr:spPr>
        <a:xfrm>
          <a:off x="16370300" y="1646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5" name="フローチャート: 判断 704"/>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112516</xdr:rowOff>
    </xdr:from>
    <xdr:to>
      <xdr:col>81</xdr:col>
      <xdr:colOff>50800</xdr:colOff>
      <xdr:row>97</xdr:row>
      <xdr:rowOff>123126</xdr:rowOff>
    </xdr:to>
    <xdr:cxnSp macro="">
      <xdr:nvCxnSpPr>
        <xdr:cNvPr id="706" name="直線コネクタ 705"/>
        <xdr:cNvCxnSpPr/>
      </xdr:nvCxnSpPr>
      <xdr:spPr>
        <a:xfrm>
          <a:off x="14592300" y="16743166"/>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7" name="フローチャート: 判断 706"/>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107987</xdr:rowOff>
    </xdr:from>
    <xdr:ext cx="534377" cy="259045"/>
    <xdr:sp macro="" textlink="">
      <xdr:nvSpPr>
        <xdr:cNvPr id="708" name="テキスト ボックス 707"/>
        <xdr:cNvSpPr txBox="1"/>
      </xdr:nvSpPr>
      <xdr:spPr>
        <a:xfrm>
          <a:off x="15214111" y="16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95371</xdr:rowOff>
    </xdr:from>
    <xdr:to>
      <xdr:col>76</xdr:col>
      <xdr:colOff>114300</xdr:colOff>
      <xdr:row>97</xdr:row>
      <xdr:rowOff>112516</xdr:rowOff>
    </xdr:to>
    <xdr:cxnSp macro="">
      <xdr:nvCxnSpPr>
        <xdr:cNvPr id="709" name="直線コネクタ 708"/>
        <xdr:cNvCxnSpPr/>
      </xdr:nvCxnSpPr>
      <xdr:spPr>
        <a:xfrm>
          <a:off x="13703300" y="1672602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10" name="フローチャート: 判断 709"/>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95966</xdr:rowOff>
    </xdr:from>
    <xdr:ext cx="534377" cy="259045"/>
    <xdr:sp macro="" textlink="">
      <xdr:nvSpPr>
        <xdr:cNvPr id="711" name="テキスト ボックス 710"/>
        <xdr:cNvSpPr txBox="1"/>
      </xdr:nvSpPr>
      <xdr:spPr>
        <a:xfrm>
          <a:off x="14325111" y="163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90856</xdr:rowOff>
    </xdr:from>
    <xdr:to>
      <xdr:col>71</xdr:col>
      <xdr:colOff>177800</xdr:colOff>
      <xdr:row>97</xdr:row>
      <xdr:rowOff>95371</xdr:rowOff>
    </xdr:to>
    <xdr:cxnSp macro="">
      <xdr:nvCxnSpPr>
        <xdr:cNvPr id="712" name="直線コネクタ 711"/>
        <xdr:cNvCxnSpPr/>
      </xdr:nvCxnSpPr>
      <xdr:spPr>
        <a:xfrm>
          <a:off x="12814300" y="16721506"/>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13" name="フローチャート: 判断 712"/>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85259</xdr:rowOff>
    </xdr:from>
    <xdr:ext cx="534377" cy="259045"/>
    <xdr:sp macro="" textlink="">
      <xdr:nvSpPr>
        <xdr:cNvPr id="714" name="テキスト ボックス 713"/>
        <xdr:cNvSpPr txBox="1"/>
      </xdr:nvSpPr>
      <xdr:spPr>
        <a:xfrm>
          <a:off x="13436111" y="163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5" name="フローチャート: 判断 714"/>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91870</xdr:rowOff>
    </xdr:from>
    <xdr:ext cx="534377" cy="259045"/>
    <xdr:sp macro="" textlink="">
      <xdr:nvSpPr>
        <xdr:cNvPr id="716" name="テキスト ボックス 715"/>
        <xdr:cNvSpPr txBox="1"/>
      </xdr:nvSpPr>
      <xdr:spPr>
        <a:xfrm>
          <a:off x="12547111" y="163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81395</xdr:rowOff>
    </xdr:from>
    <xdr:to>
      <xdr:col>85</xdr:col>
      <xdr:colOff>177800</xdr:colOff>
      <xdr:row>98</xdr:row>
      <xdr:rowOff>11545</xdr:rowOff>
    </xdr:to>
    <xdr:sp macro="" textlink="">
      <xdr:nvSpPr>
        <xdr:cNvPr id="722" name="楕円 721"/>
        <xdr:cNvSpPr/>
      </xdr:nvSpPr>
      <xdr:spPr>
        <a:xfrm>
          <a:off x="16268700" y="167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59822</xdr:rowOff>
    </xdr:from>
    <xdr:ext cx="534377" cy="259045"/>
    <xdr:sp macro="" textlink="">
      <xdr:nvSpPr>
        <xdr:cNvPr id="723" name="公債費該当値テキスト"/>
        <xdr:cNvSpPr txBox="1"/>
      </xdr:nvSpPr>
      <xdr:spPr>
        <a:xfrm>
          <a:off x="16370300" y="166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72326</xdr:rowOff>
    </xdr:from>
    <xdr:to>
      <xdr:col>81</xdr:col>
      <xdr:colOff>101600</xdr:colOff>
      <xdr:row>98</xdr:row>
      <xdr:rowOff>2476</xdr:rowOff>
    </xdr:to>
    <xdr:sp macro="" textlink="">
      <xdr:nvSpPr>
        <xdr:cNvPr id="724" name="楕円 723"/>
        <xdr:cNvSpPr/>
      </xdr:nvSpPr>
      <xdr:spPr>
        <a:xfrm>
          <a:off x="15430500" y="167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165053</xdr:rowOff>
    </xdr:from>
    <xdr:ext cx="534377" cy="259045"/>
    <xdr:sp macro="" textlink="">
      <xdr:nvSpPr>
        <xdr:cNvPr id="725" name="テキスト ボックス 724"/>
        <xdr:cNvSpPr txBox="1"/>
      </xdr:nvSpPr>
      <xdr:spPr>
        <a:xfrm>
          <a:off x="15214111" y="1679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61716</xdr:rowOff>
    </xdr:from>
    <xdr:to>
      <xdr:col>76</xdr:col>
      <xdr:colOff>165100</xdr:colOff>
      <xdr:row>97</xdr:row>
      <xdr:rowOff>163316</xdr:rowOff>
    </xdr:to>
    <xdr:sp macro="" textlink="">
      <xdr:nvSpPr>
        <xdr:cNvPr id="726" name="楕円 725"/>
        <xdr:cNvSpPr/>
      </xdr:nvSpPr>
      <xdr:spPr>
        <a:xfrm>
          <a:off x="14541500" y="166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154443</xdr:rowOff>
    </xdr:from>
    <xdr:ext cx="534377" cy="259045"/>
    <xdr:sp macro="" textlink="">
      <xdr:nvSpPr>
        <xdr:cNvPr id="727" name="テキスト ボックス 726"/>
        <xdr:cNvSpPr txBox="1"/>
      </xdr:nvSpPr>
      <xdr:spPr>
        <a:xfrm>
          <a:off x="14325111" y="1678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44571</xdr:rowOff>
    </xdr:from>
    <xdr:to>
      <xdr:col>72</xdr:col>
      <xdr:colOff>38100</xdr:colOff>
      <xdr:row>97</xdr:row>
      <xdr:rowOff>146171</xdr:rowOff>
    </xdr:to>
    <xdr:sp macro="" textlink="">
      <xdr:nvSpPr>
        <xdr:cNvPr id="728" name="楕円 727"/>
        <xdr:cNvSpPr/>
      </xdr:nvSpPr>
      <xdr:spPr>
        <a:xfrm>
          <a:off x="13652500" y="166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137298</xdr:rowOff>
    </xdr:from>
    <xdr:ext cx="534377" cy="259045"/>
    <xdr:sp macro="" textlink="">
      <xdr:nvSpPr>
        <xdr:cNvPr id="729" name="テキスト ボックス 728"/>
        <xdr:cNvSpPr txBox="1"/>
      </xdr:nvSpPr>
      <xdr:spPr>
        <a:xfrm>
          <a:off x="13436111" y="167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40056</xdr:rowOff>
    </xdr:from>
    <xdr:to>
      <xdr:col>67</xdr:col>
      <xdr:colOff>101600</xdr:colOff>
      <xdr:row>97</xdr:row>
      <xdr:rowOff>141656</xdr:rowOff>
    </xdr:to>
    <xdr:sp macro="" textlink="">
      <xdr:nvSpPr>
        <xdr:cNvPr id="730" name="楕円 729"/>
        <xdr:cNvSpPr/>
      </xdr:nvSpPr>
      <xdr:spPr>
        <a:xfrm>
          <a:off x="12763500" y="166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132783</xdr:rowOff>
    </xdr:from>
    <xdr:ext cx="534377" cy="259045"/>
    <xdr:sp macro="" textlink="">
      <xdr:nvSpPr>
        <xdr:cNvPr id="731" name="テキスト ボックス 730"/>
        <xdr:cNvSpPr txBox="1"/>
      </xdr:nvSpPr>
      <xdr:spPr>
        <a:xfrm>
          <a:off x="12547111" y="167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5" name="テキスト ボックス 74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7" name="テキスト ボックス 74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9" name="テキスト ボックス 74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51" name="テキスト ボックス 75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3" name="テキスト ボックス 75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57" name="直線コネクタ 756"/>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60"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61" name="直線コネクタ 760"/>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28719</xdr:rowOff>
    </xdr:from>
    <xdr:ext cx="469744" cy="259045"/>
    <xdr:sp macro="" textlink="">
      <xdr:nvSpPr>
        <xdr:cNvPr id="763" name="諸支出金平均値テキスト"/>
        <xdr:cNvSpPr txBox="1"/>
      </xdr:nvSpPr>
      <xdr:spPr>
        <a:xfrm>
          <a:off x="22212300" y="6200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4" name="フローチャート: 判断 763"/>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66" name="フローチャート: 判断 765"/>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99367</xdr:rowOff>
    </xdr:from>
    <xdr:ext cx="469744" cy="259045"/>
    <xdr:sp macro="" textlink="">
      <xdr:nvSpPr>
        <xdr:cNvPr id="767" name="テキスト ボックス 766"/>
        <xdr:cNvSpPr txBox="1"/>
      </xdr:nvSpPr>
      <xdr:spPr>
        <a:xfrm>
          <a:off x="21088428" y="610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69" name="フローチャート: 判断 768"/>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76072</xdr:rowOff>
    </xdr:from>
    <xdr:ext cx="469744" cy="259045"/>
    <xdr:sp macro="" textlink="">
      <xdr:nvSpPr>
        <xdr:cNvPr id="770" name="テキスト ボックス 769"/>
        <xdr:cNvSpPr txBox="1"/>
      </xdr:nvSpPr>
      <xdr:spPr>
        <a:xfrm>
          <a:off x="20199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72" name="フローチャート: 判断 771"/>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xdr:rowOff>
    </xdr:from>
    <xdr:ext cx="469744" cy="259045"/>
    <xdr:sp macro="" textlink="">
      <xdr:nvSpPr>
        <xdr:cNvPr id="773" name="テキスト ボックス 772"/>
        <xdr:cNvSpPr txBox="1"/>
      </xdr:nvSpPr>
      <xdr:spPr>
        <a:xfrm>
          <a:off x="19310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4" name="フローチャート: 判断 773"/>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75" name="テキスト ボックス 774"/>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議会費は、類似団体と比べ、人口に対する議員定数が多いことなどから高い数値となっている。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年度は議員共済負担率改定などにより減少し、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年度は概ね横ばいとなっている。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民生費は、類似団体と比べ、生活保護費などの扶助費が少ないことなどから、低い数値となっている。　</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数値が増加傾向にあるのは、自立支援給付費や障害児施設給付費の増などが例年増加傾向にあることに加え、</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年度は保育定員の増による私立こども園や保育所等への給付費の増などによるものである。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衛生費は、近年、類似団体の平均値を上回る値で推移している。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年度に比べ、清掃工場施設整備費などの減により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減少しているものの、依然として類似団体の平均値を上回っている。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農林水産業費は、類似団体と比べ、林業費における普通建設事業費が特に大きいことなどから、高い数値となっている。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近年は、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海岸保全施設・漁港施設の整備事業費の減などにより減少傾向にあ</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ったが、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土地改良事業費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の増により増加した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土木費は、合併に伴う建設計画に</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基づく</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国県道の整備事業や、駅前広場・自由通路整備など駅周辺整備事業、日本平動物園再整備事業などを実施してきたことから、類似団体より高い数値で推移している。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年度に比べ道路整備事業</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減などにより減少したが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、依然として類似団体の平均値を上回っている。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消防費は、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年度以降、消防本部駿河消防署建設事業や消防救急無線デジタル化事業などを実施していることにより、類似団体中、高い数値で推移して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いる。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常備消防庁舎施設整備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事業の減などにより減少したが、依然として類似団体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中、高い数値とな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っている。</a:t>
          </a:r>
          <a:endParaRPr lang="ja-JP" altLang="ja-JP" sz="12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教育費は、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合併に伴う建設計画に基づき、小中学校や体育館の耐震化等を実施したことから、小中学校等の改修に係る普通建設事業費が低く抑えられていることなどにより、類似団体中、低い数値となっている。な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体育館大規模改修事業の増などにより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増加している。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財政調整基金残高は、適切な財源の確保と歳出の精査により、取崩しを回避しており、前年度とほぼ同額を維持している。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実質収支額については、概ね例年</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40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億円前後の黒字となっていたが、</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年度は市税など一般財源総額が増収となったことで約</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53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億円と</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年度より約</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今後も、事務事業の見直し・統廃合など歳出の合理化等行財政改革や、公共資産の総資産量適正化・長寿命化のためのアセットマネジメントの取組などを推進し、健全な行財政運営に努めていく。 </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200" b="0" i="0" baseline="0">
              <a:solidFill>
                <a:sysClr val="windowText" lastClr="000000"/>
              </a:solidFill>
              <a:effectLst/>
              <a:latin typeface="+mn-lt"/>
              <a:ea typeface="+mn-ea"/>
              <a:cs typeface="+mn-cs"/>
            </a:rPr>
            <a:t>　</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いずれの会計も黒字であった。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年度は、標準財政規模に対する黒字額の割合としては、下水道事業会計が</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6.39</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％と最も高く、次いで水道事業会計</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5.50</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％、一般会計</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2.82</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病院事業会計は、標準財政規模に対する黒字額の割合が高かった静岡病院が地方独立行政法人へ移行したことにより、</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年度以降減少している。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njfsv001\1021111000\700%20&#20104;&#31639;&#31532;3&#20418;\&#20104;&#31639;&#31532;3&#20418;\&#9733;&#9733;&#27770;&#31639;&#38306;&#20418;\&#9734;H30%20&#27770;&#31639;&#38306;&#20418;\&#9678;08%20&#36001;&#25919;&#29366;&#27841;&#36039;&#26009;&#38598;\&#12295;&#32207;&#21209;&#30465;&#22238;&#31572;&#29992;&#65288;&#20316;&#25104;&#20013;&#65289;\&#23665;&#26412;&#12373;&#12435;&#12424;&#12426;&#22522;&#37329;&#12304;&#36001;&#25919;&#29366;&#27841;&#36039;&#26009;&#38598;&#12305;_221007_&#38745;&#23713;&#24066;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25919;&#20196;&#24066;/&#12304;&#36001;&#25919;&#29366;&#27841;&#36039;&#26009;&#38598;&#12305;_221007_&#38745;&#23713;&#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1">
          <cell r="B71" t="str">
            <v>H28</v>
          </cell>
          <cell r="C71" t="str">
            <v>H29</v>
          </cell>
          <cell r="D71" t="str">
            <v>H30</v>
          </cell>
        </row>
        <row r="72">
          <cell r="A72" t="str">
            <v>財政調整基金</v>
          </cell>
          <cell r="B72">
            <v>8592</v>
          </cell>
          <cell r="C72">
            <v>8592</v>
          </cell>
          <cell r="D72">
            <v>8564</v>
          </cell>
        </row>
        <row r="73">
          <cell r="A73" t="str">
            <v>減債基金</v>
          </cell>
          <cell r="B73">
            <v>2669</v>
          </cell>
          <cell r="C73">
            <v>2670</v>
          </cell>
          <cell r="D73">
            <v>2670</v>
          </cell>
        </row>
        <row r="74">
          <cell r="A74" t="str">
            <v>その他特定目的基金</v>
          </cell>
          <cell r="B74">
            <v>18126</v>
          </cell>
          <cell r="C74">
            <v>17584</v>
          </cell>
          <cell r="D74">
            <v>17206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59.5</v>
          </cell>
          <cell r="CF51">
            <v>46.4</v>
          </cell>
          <cell r="CN51">
            <v>56.9</v>
          </cell>
          <cell r="CV51">
            <v>48.8</v>
          </cell>
        </row>
        <row r="53">
          <cell r="BX53">
            <v>67.5</v>
          </cell>
          <cell r="CF53">
            <v>65.7</v>
          </cell>
          <cell r="CN53">
            <v>65.900000000000006</v>
          </cell>
          <cell r="CV53">
            <v>66.599999999999994</v>
          </cell>
        </row>
        <row r="55">
          <cell r="AN55" t="str">
            <v>類似団体内平均値</v>
          </cell>
          <cell r="BX55">
            <v>124.2</v>
          </cell>
          <cell r="CF55">
            <v>115.7</v>
          </cell>
          <cell r="CN55">
            <v>106</v>
          </cell>
          <cell r="CV55">
            <v>97.6</v>
          </cell>
        </row>
        <row r="57">
          <cell r="BX57">
            <v>59.4</v>
          </cell>
          <cell r="CF57">
            <v>61</v>
          </cell>
          <cell r="CN57">
            <v>62</v>
          </cell>
          <cell r="CV57">
            <v>62.8</v>
          </cell>
        </row>
        <row r="72">
          <cell r="BP72" t="str">
            <v>H26</v>
          </cell>
          <cell r="BX72" t="str">
            <v>H27</v>
          </cell>
          <cell r="CF72" t="str">
            <v>H28</v>
          </cell>
          <cell r="CN72" t="str">
            <v>H29</v>
          </cell>
          <cell r="CV72" t="str">
            <v>H30</v>
          </cell>
        </row>
        <row r="73">
          <cell r="AN73" t="str">
            <v>当該団体値</v>
          </cell>
          <cell r="BP73">
            <v>69.900000000000006</v>
          </cell>
          <cell r="BX73">
            <v>59.5</v>
          </cell>
          <cell r="CF73">
            <v>46.4</v>
          </cell>
          <cell r="CN73">
            <v>56.9</v>
          </cell>
          <cell r="CV73">
            <v>48.8</v>
          </cell>
        </row>
        <row r="75">
          <cell r="BP75">
            <v>9.3000000000000007</v>
          </cell>
          <cell r="BX75">
            <v>8.5</v>
          </cell>
          <cell r="CF75">
            <v>7.9</v>
          </cell>
          <cell r="CN75">
            <v>7.3</v>
          </cell>
          <cell r="CV75">
            <v>6.7</v>
          </cell>
        </row>
        <row r="77">
          <cell r="AN77" t="str">
            <v>類似団体内平均値</v>
          </cell>
          <cell r="BP77">
            <v>132.4</v>
          </cell>
          <cell r="BX77">
            <v>124.2</v>
          </cell>
          <cell r="CF77">
            <v>115.7</v>
          </cell>
          <cell r="CN77">
            <v>106</v>
          </cell>
          <cell r="CV77">
            <v>97.6</v>
          </cell>
        </row>
        <row r="79">
          <cell r="BP79">
            <v>11.2</v>
          </cell>
          <cell r="BX79">
            <v>10.9</v>
          </cell>
          <cell r="CF79">
            <v>10.3</v>
          </cell>
          <cell r="CN79">
            <v>9</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1796875" style="187" customWidth="1"/>
    <col min="13" max="17" width="2.36328125" style="187" customWidth="1"/>
    <col min="18" max="119" width="2.08984375" style="187" customWidth="1"/>
    <col min="120" max="16384" width="0" style="187" hidden="1"/>
  </cols>
  <sheetData>
    <row r="1" spans="1:119" ht="33" customHeight="1" x14ac:dyDescent="0.2">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312971223</v>
      </c>
      <c r="BO4" s="392"/>
      <c r="BP4" s="392"/>
      <c r="BQ4" s="392"/>
      <c r="BR4" s="392"/>
      <c r="BS4" s="392"/>
      <c r="BT4" s="392"/>
      <c r="BU4" s="393"/>
      <c r="BV4" s="391">
        <v>314840086</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2.8</v>
      </c>
      <c r="CU4" s="398"/>
      <c r="CV4" s="398"/>
      <c r="CW4" s="398"/>
      <c r="CX4" s="398"/>
      <c r="CY4" s="398"/>
      <c r="CZ4" s="398"/>
      <c r="DA4" s="399"/>
      <c r="DB4" s="397">
        <v>2.5</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304712112</v>
      </c>
      <c r="BO5" s="429"/>
      <c r="BP5" s="429"/>
      <c r="BQ5" s="429"/>
      <c r="BR5" s="429"/>
      <c r="BS5" s="429"/>
      <c r="BT5" s="429"/>
      <c r="BU5" s="430"/>
      <c r="BV5" s="428">
        <v>308114316</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92.6</v>
      </c>
      <c r="CU5" s="426"/>
      <c r="CV5" s="426"/>
      <c r="CW5" s="426"/>
      <c r="CX5" s="426"/>
      <c r="CY5" s="426"/>
      <c r="CZ5" s="426"/>
      <c r="DA5" s="427"/>
      <c r="DB5" s="425">
        <v>94</v>
      </c>
      <c r="DC5" s="426"/>
      <c r="DD5" s="426"/>
      <c r="DE5" s="426"/>
      <c r="DF5" s="426"/>
      <c r="DG5" s="426"/>
      <c r="DH5" s="426"/>
      <c r="DI5" s="427"/>
      <c r="DJ5" s="185"/>
      <c r="DK5" s="185"/>
      <c r="DL5" s="185"/>
      <c r="DM5" s="185"/>
      <c r="DN5" s="185"/>
      <c r="DO5" s="185"/>
    </row>
    <row r="6" spans="1:119" ht="18.75" customHeight="1" x14ac:dyDescent="0.2">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8259111</v>
      </c>
      <c r="BO6" s="429"/>
      <c r="BP6" s="429"/>
      <c r="BQ6" s="429"/>
      <c r="BR6" s="429"/>
      <c r="BS6" s="429"/>
      <c r="BT6" s="429"/>
      <c r="BU6" s="430"/>
      <c r="BV6" s="428">
        <v>6725770</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102.8</v>
      </c>
      <c r="CU6" s="466"/>
      <c r="CV6" s="466"/>
      <c r="CW6" s="466"/>
      <c r="CX6" s="466"/>
      <c r="CY6" s="466"/>
      <c r="CZ6" s="466"/>
      <c r="DA6" s="467"/>
      <c r="DB6" s="465">
        <v>104.1</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2905301</v>
      </c>
      <c r="BO7" s="429"/>
      <c r="BP7" s="429"/>
      <c r="BQ7" s="429"/>
      <c r="BR7" s="429"/>
      <c r="BS7" s="429"/>
      <c r="BT7" s="429"/>
      <c r="BU7" s="430"/>
      <c r="BV7" s="428">
        <v>2155148</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188209181</v>
      </c>
      <c r="CU7" s="429"/>
      <c r="CV7" s="429"/>
      <c r="CW7" s="429"/>
      <c r="CX7" s="429"/>
      <c r="CY7" s="429"/>
      <c r="CZ7" s="429"/>
      <c r="DA7" s="430"/>
      <c r="DB7" s="428">
        <v>186500513</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5353810</v>
      </c>
      <c r="BO8" s="429"/>
      <c r="BP8" s="429"/>
      <c r="BQ8" s="429"/>
      <c r="BR8" s="429"/>
      <c r="BS8" s="429"/>
      <c r="BT8" s="429"/>
      <c r="BU8" s="430"/>
      <c r="BV8" s="428">
        <v>4570622</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0.9</v>
      </c>
      <c r="CU8" s="469"/>
      <c r="CV8" s="469"/>
      <c r="CW8" s="469"/>
      <c r="CX8" s="469"/>
      <c r="CY8" s="469"/>
      <c r="CZ8" s="469"/>
      <c r="DA8" s="470"/>
      <c r="DB8" s="468">
        <v>0.91</v>
      </c>
      <c r="DC8" s="469"/>
      <c r="DD8" s="469"/>
      <c r="DE8" s="469"/>
      <c r="DF8" s="469"/>
      <c r="DG8" s="469"/>
      <c r="DH8" s="469"/>
      <c r="DI8" s="470"/>
      <c r="DJ8" s="185"/>
      <c r="DK8" s="185"/>
      <c r="DL8" s="185"/>
      <c r="DM8" s="185"/>
      <c r="DN8" s="185"/>
      <c r="DO8" s="185"/>
    </row>
    <row r="9" spans="1:119" ht="18.75" customHeight="1" thickBot="1" x14ac:dyDescent="0.25">
      <c r="A9" s="186"/>
      <c r="B9" s="422" t="s">
        <v>111</v>
      </c>
      <c r="C9" s="423"/>
      <c r="D9" s="423"/>
      <c r="E9" s="423"/>
      <c r="F9" s="423"/>
      <c r="G9" s="423"/>
      <c r="H9" s="423"/>
      <c r="I9" s="423"/>
      <c r="J9" s="423"/>
      <c r="K9" s="471"/>
      <c r="L9" s="472" t="s">
        <v>112</v>
      </c>
      <c r="M9" s="473"/>
      <c r="N9" s="473"/>
      <c r="O9" s="473"/>
      <c r="P9" s="473"/>
      <c r="Q9" s="474"/>
      <c r="R9" s="475">
        <v>704989</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783188</v>
      </c>
      <c r="BO9" s="429"/>
      <c r="BP9" s="429"/>
      <c r="BQ9" s="429"/>
      <c r="BR9" s="429"/>
      <c r="BS9" s="429"/>
      <c r="BT9" s="429"/>
      <c r="BU9" s="430"/>
      <c r="BV9" s="428">
        <v>1174914</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16.5</v>
      </c>
      <c r="CU9" s="426"/>
      <c r="CV9" s="426"/>
      <c r="CW9" s="426"/>
      <c r="CX9" s="426"/>
      <c r="CY9" s="426"/>
      <c r="CZ9" s="426"/>
      <c r="DA9" s="427"/>
      <c r="DB9" s="425">
        <v>17.2</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118</v>
      </c>
      <c r="M10" s="458"/>
      <c r="N10" s="458"/>
      <c r="O10" s="458"/>
      <c r="P10" s="458"/>
      <c r="Q10" s="459"/>
      <c r="R10" s="479">
        <v>716197</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2900573</v>
      </c>
      <c r="BO10" s="429"/>
      <c r="BP10" s="429"/>
      <c r="BQ10" s="429"/>
      <c r="BR10" s="429"/>
      <c r="BS10" s="429"/>
      <c r="BT10" s="429"/>
      <c r="BU10" s="430"/>
      <c r="BV10" s="428">
        <v>1900686</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2">
      <c r="A12" s="186"/>
      <c r="B12" s="488" t="s">
        <v>130</v>
      </c>
      <c r="C12" s="489"/>
      <c r="D12" s="489"/>
      <c r="E12" s="489"/>
      <c r="F12" s="489"/>
      <c r="G12" s="489"/>
      <c r="H12" s="489"/>
      <c r="I12" s="489"/>
      <c r="J12" s="489"/>
      <c r="K12" s="490"/>
      <c r="L12" s="497" t="s">
        <v>131</v>
      </c>
      <c r="M12" s="498"/>
      <c r="N12" s="498"/>
      <c r="O12" s="498"/>
      <c r="P12" s="498"/>
      <c r="Q12" s="499"/>
      <c r="R12" s="500">
        <v>702395</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120</v>
      </c>
      <c r="AV12" s="461"/>
      <c r="AW12" s="461"/>
      <c r="AX12" s="461"/>
      <c r="AY12" s="462" t="s">
        <v>135</v>
      </c>
      <c r="AZ12" s="463"/>
      <c r="BA12" s="463"/>
      <c r="BB12" s="463"/>
      <c r="BC12" s="463"/>
      <c r="BD12" s="463"/>
      <c r="BE12" s="463"/>
      <c r="BF12" s="463"/>
      <c r="BG12" s="463"/>
      <c r="BH12" s="463"/>
      <c r="BI12" s="463"/>
      <c r="BJ12" s="463"/>
      <c r="BK12" s="463"/>
      <c r="BL12" s="463"/>
      <c r="BM12" s="464"/>
      <c r="BN12" s="428">
        <v>2928508</v>
      </c>
      <c r="BO12" s="429"/>
      <c r="BP12" s="429"/>
      <c r="BQ12" s="429"/>
      <c r="BR12" s="429"/>
      <c r="BS12" s="429"/>
      <c r="BT12" s="429"/>
      <c r="BU12" s="430"/>
      <c r="BV12" s="428">
        <v>1900000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129</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138</v>
      </c>
      <c r="N13" s="517"/>
      <c r="O13" s="517"/>
      <c r="P13" s="517"/>
      <c r="Q13" s="518"/>
      <c r="R13" s="509">
        <v>692557</v>
      </c>
      <c r="S13" s="510"/>
      <c r="T13" s="510"/>
      <c r="U13" s="510"/>
      <c r="V13" s="511"/>
      <c r="W13" s="444" t="s">
        <v>139</v>
      </c>
      <c r="X13" s="445"/>
      <c r="Y13" s="445"/>
      <c r="Z13" s="445"/>
      <c r="AA13" s="445"/>
      <c r="AB13" s="435"/>
      <c r="AC13" s="479">
        <v>9054</v>
      </c>
      <c r="AD13" s="480"/>
      <c r="AE13" s="480"/>
      <c r="AF13" s="480"/>
      <c r="AG13" s="519"/>
      <c r="AH13" s="479">
        <v>9833</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755253</v>
      </c>
      <c r="BO13" s="429"/>
      <c r="BP13" s="429"/>
      <c r="BQ13" s="429"/>
      <c r="BR13" s="429"/>
      <c r="BS13" s="429"/>
      <c r="BT13" s="429"/>
      <c r="BU13" s="430"/>
      <c r="BV13" s="428">
        <v>1175600</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6.7</v>
      </c>
      <c r="CU13" s="426"/>
      <c r="CV13" s="426"/>
      <c r="CW13" s="426"/>
      <c r="CX13" s="426"/>
      <c r="CY13" s="426"/>
      <c r="CZ13" s="426"/>
      <c r="DA13" s="427"/>
      <c r="DB13" s="425">
        <v>7.3</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144</v>
      </c>
      <c r="M14" s="507"/>
      <c r="N14" s="507"/>
      <c r="O14" s="507"/>
      <c r="P14" s="507"/>
      <c r="Q14" s="508"/>
      <c r="R14" s="509">
        <v>706287</v>
      </c>
      <c r="S14" s="510"/>
      <c r="T14" s="510"/>
      <c r="U14" s="510"/>
      <c r="V14" s="511"/>
      <c r="W14" s="418"/>
      <c r="X14" s="419"/>
      <c r="Y14" s="419"/>
      <c r="Z14" s="419"/>
      <c r="AA14" s="419"/>
      <c r="AB14" s="408"/>
      <c r="AC14" s="512">
        <v>2.7</v>
      </c>
      <c r="AD14" s="513"/>
      <c r="AE14" s="513"/>
      <c r="AF14" s="513"/>
      <c r="AG14" s="514"/>
      <c r="AH14" s="512">
        <v>2.9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48.8</v>
      </c>
      <c r="CU14" s="524"/>
      <c r="CV14" s="524"/>
      <c r="CW14" s="524"/>
      <c r="CX14" s="524"/>
      <c r="CY14" s="524"/>
      <c r="CZ14" s="524"/>
      <c r="DA14" s="525"/>
      <c r="DB14" s="523">
        <v>56.9</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138</v>
      </c>
      <c r="N15" s="517"/>
      <c r="O15" s="517"/>
      <c r="P15" s="517"/>
      <c r="Q15" s="518"/>
      <c r="R15" s="509">
        <v>697210</v>
      </c>
      <c r="S15" s="510"/>
      <c r="T15" s="510"/>
      <c r="U15" s="510"/>
      <c r="V15" s="511"/>
      <c r="W15" s="444" t="s">
        <v>146</v>
      </c>
      <c r="X15" s="445"/>
      <c r="Y15" s="445"/>
      <c r="Z15" s="445"/>
      <c r="AA15" s="445"/>
      <c r="AB15" s="435"/>
      <c r="AC15" s="479">
        <v>88388</v>
      </c>
      <c r="AD15" s="480"/>
      <c r="AE15" s="480"/>
      <c r="AF15" s="480"/>
      <c r="AG15" s="519"/>
      <c r="AH15" s="479">
        <v>91303</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122599214</v>
      </c>
      <c r="BO15" s="392"/>
      <c r="BP15" s="392"/>
      <c r="BQ15" s="392"/>
      <c r="BR15" s="392"/>
      <c r="BS15" s="392"/>
      <c r="BT15" s="392"/>
      <c r="BU15" s="393"/>
      <c r="BV15" s="391">
        <v>121911549</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26.3</v>
      </c>
      <c r="AD16" s="513"/>
      <c r="AE16" s="513"/>
      <c r="AF16" s="513"/>
      <c r="AG16" s="514"/>
      <c r="AH16" s="512">
        <v>26.6</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137072973</v>
      </c>
      <c r="BO16" s="429"/>
      <c r="BP16" s="429"/>
      <c r="BQ16" s="429"/>
      <c r="BR16" s="429"/>
      <c r="BS16" s="429"/>
      <c r="BT16" s="429"/>
      <c r="BU16" s="430"/>
      <c r="BV16" s="428">
        <v>136014391</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238357</v>
      </c>
      <c r="AD17" s="480"/>
      <c r="AE17" s="480"/>
      <c r="AF17" s="480"/>
      <c r="AG17" s="519"/>
      <c r="AH17" s="479">
        <v>241958</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154218883</v>
      </c>
      <c r="BO17" s="429"/>
      <c r="BP17" s="429"/>
      <c r="BQ17" s="429"/>
      <c r="BR17" s="429"/>
      <c r="BS17" s="429"/>
      <c r="BT17" s="429"/>
      <c r="BU17" s="430"/>
      <c r="BV17" s="428">
        <v>153475141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156</v>
      </c>
      <c r="C18" s="471"/>
      <c r="D18" s="471"/>
      <c r="E18" s="540"/>
      <c r="F18" s="540"/>
      <c r="G18" s="540"/>
      <c r="H18" s="540"/>
      <c r="I18" s="540"/>
      <c r="J18" s="540"/>
      <c r="K18" s="540"/>
      <c r="L18" s="541">
        <v>1411.83</v>
      </c>
      <c r="M18" s="541"/>
      <c r="N18" s="541"/>
      <c r="O18" s="541"/>
      <c r="P18" s="541"/>
      <c r="Q18" s="541"/>
      <c r="R18" s="542"/>
      <c r="S18" s="542"/>
      <c r="T18" s="542"/>
      <c r="U18" s="542"/>
      <c r="V18" s="543"/>
      <c r="W18" s="446"/>
      <c r="X18" s="447"/>
      <c r="Y18" s="447"/>
      <c r="Z18" s="447"/>
      <c r="AA18" s="447"/>
      <c r="AB18" s="438"/>
      <c r="AC18" s="544">
        <v>71</v>
      </c>
      <c r="AD18" s="545"/>
      <c r="AE18" s="545"/>
      <c r="AF18" s="545"/>
      <c r="AG18" s="546"/>
      <c r="AH18" s="544">
        <v>70.5</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177981067</v>
      </c>
      <c r="BO18" s="429"/>
      <c r="BP18" s="429"/>
      <c r="BQ18" s="429"/>
      <c r="BR18" s="429"/>
      <c r="BS18" s="429"/>
      <c r="BT18" s="429"/>
      <c r="BU18" s="430"/>
      <c r="BV18" s="428">
        <v>177783791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158</v>
      </c>
      <c r="C19" s="471"/>
      <c r="D19" s="471"/>
      <c r="E19" s="540"/>
      <c r="F19" s="540"/>
      <c r="G19" s="540"/>
      <c r="H19" s="540"/>
      <c r="I19" s="540"/>
      <c r="J19" s="540"/>
      <c r="K19" s="540"/>
      <c r="L19" s="548">
        <v>499</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216449384</v>
      </c>
      <c r="BO19" s="429"/>
      <c r="BP19" s="429"/>
      <c r="BQ19" s="429"/>
      <c r="BR19" s="429"/>
      <c r="BS19" s="429"/>
      <c r="BT19" s="429"/>
      <c r="BU19" s="430"/>
      <c r="BV19" s="428">
        <v>211216962</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160</v>
      </c>
      <c r="C20" s="471"/>
      <c r="D20" s="471"/>
      <c r="E20" s="540"/>
      <c r="F20" s="540"/>
      <c r="G20" s="540"/>
      <c r="H20" s="540"/>
      <c r="I20" s="540"/>
      <c r="J20" s="540"/>
      <c r="K20" s="540"/>
      <c r="L20" s="548">
        <v>286013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428903111</v>
      </c>
      <c r="BO23" s="429"/>
      <c r="BP23" s="429"/>
      <c r="BQ23" s="429"/>
      <c r="BR23" s="429"/>
      <c r="BS23" s="429"/>
      <c r="BT23" s="429"/>
      <c r="BU23" s="430"/>
      <c r="BV23" s="428">
        <v>426793785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169</v>
      </c>
      <c r="F24" s="458"/>
      <c r="G24" s="458"/>
      <c r="H24" s="458"/>
      <c r="I24" s="458"/>
      <c r="J24" s="458"/>
      <c r="K24" s="459"/>
      <c r="L24" s="479">
        <v>1</v>
      </c>
      <c r="M24" s="480"/>
      <c r="N24" s="480"/>
      <c r="O24" s="480"/>
      <c r="P24" s="519"/>
      <c r="Q24" s="479">
        <v>12500</v>
      </c>
      <c r="R24" s="480"/>
      <c r="S24" s="480"/>
      <c r="T24" s="480"/>
      <c r="U24" s="480"/>
      <c r="V24" s="519"/>
      <c r="W24" s="578"/>
      <c r="X24" s="566"/>
      <c r="Y24" s="567"/>
      <c r="Z24" s="478" t="s">
        <v>170</v>
      </c>
      <c r="AA24" s="458"/>
      <c r="AB24" s="458"/>
      <c r="AC24" s="458"/>
      <c r="AD24" s="458"/>
      <c r="AE24" s="458"/>
      <c r="AF24" s="458"/>
      <c r="AG24" s="459"/>
      <c r="AH24" s="479">
        <v>4201</v>
      </c>
      <c r="AI24" s="480"/>
      <c r="AJ24" s="480"/>
      <c r="AK24" s="480"/>
      <c r="AL24" s="519"/>
      <c r="AM24" s="479">
        <v>13527220</v>
      </c>
      <c r="AN24" s="480"/>
      <c r="AO24" s="480"/>
      <c r="AP24" s="480"/>
      <c r="AQ24" s="480"/>
      <c r="AR24" s="519"/>
      <c r="AS24" s="479">
        <v>3220</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42047183</v>
      </c>
      <c r="BO24" s="429"/>
      <c r="BP24" s="429"/>
      <c r="BQ24" s="429"/>
      <c r="BR24" s="429"/>
      <c r="BS24" s="429"/>
      <c r="BT24" s="429"/>
      <c r="BU24" s="430"/>
      <c r="BV24" s="428">
        <v>50038206</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172</v>
      </c>
      <c r="F25" s="458"/>
      <c r="G25" s="458"/>
      <c r="H25" s="458"/>
      <c r="I25" s="458"/>
      <c r="J25" s="458"/>
      <c r="K25" s="459"/>
      <c r="L25" s="479">
        <v>2</v>
      </c>
      <c r="M25" s="480"/>
      <c r="N25" s="480"/>
      <c r="O25" s="480"/>
      <c r="P25" s="519"/>
      <c r="Q25" s="479">
        <v>9400</v>
      </c>
      <c r="R25" s="480"/>
      <c r="S25" s="480"/>
      <c r="T25" s="480"/>
      <c r="U25" s="480"/>
      <c r="V25" s="519"/>
      <c r="W25" s="578"/>
      <c r="X25" s="566"/>
      <c r="Y25" s="567"/>
      <c r="Z25" s="478" t="s">
        <v>173</v>
      </c>
      <c r="AA25" s="458"/>
      <c r="AB25" s="458"/>
      <c r="AC25" s="458"/>
      <c r="AD25" s="458"/>
      <c r="AE25" s="458"/>
      <c r="AF25" s="458"/>
      <c r="AG25" s="459"/>
      <c r="AH25" s="479">
        <v>1031</v>
      </c>
      <c r="AI25" s="480"/>
      <c r="AJ25" s="480"/>
      <c r="AK25" s="480"/>
      <c r="AL25" s="519"/>
      <c r="AM25" s="479">
        <v>3189914</v>
      </c>
      <c r="AN25" s="480"/>
      <c r="AO25" s="480"/>
      <c r="AP25" s="480"/>
      <c r="AQ25" s="480"/>
      <c r="AR25" s="519"/>
      <c r="AS25" s="479">
        <v>3094</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27993155</v>
      </c>
      <c r="BO25" s="392"/>
      <c r="BP25" s="392"/>
      <c r="BQ25" s="392"/>
      <c r="BR25" s="392"/>
      <c r="BS25" s="392"/>
      <c r="BT25" s="392"/>
      <c r="BU25" s="393"/>
      <c r="BV25" s="391">
        <v>26144978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175</v>
      </c>
      <c r="F26" s="458"/>
      <c r="G26" s="458"/>
      <c r="H26" s="458"/>
      <c r="I26" s="458"/>
      <c r="J26" s="458"/>
      <c r="K26" s="459"/>
      <c r="L26" s="479">
        <v>1</v>
      </c>
      <c r="M26" s="480"/>
      <c r="N26" s="480"/>
      <c r="O26" s="480"/>
      <c r="P26" s="519"/>
      <c r="Q26" s="479">
        <v>8120</v>
      </c>
      <c r="R26" s="480"/>
      <c r="S26" s="480"/>
      <c r="T26" s="480"/>
      <c r="U26" s="480"/>
      <c r="V26" s="519"/>
      <c r="W26" s="578"/>
      <c r="X26" s="566"/>
      <c r="Y26" s="567"/>
      <c r="Z26" s="478" t="s">
        <v>176</v>
      </c>
      <c r="AA26" s="588"/>
      <c r="AB26" s="588"/>
      <c r="AC26" s="588"/>
      <c r="AD26" s="588"/>
      <c r="AE26" s="588"/>
      <c r="AF26" s="588"/>
      <c r="AG26" s="589"/>
      <c r="AH26" s="479">
        <v>228</v>
      </c>
      <c r="AI26" s="480"/>
      <c r="AJ26" s="480"/>
      <c r="AK26" s="480"/>
      <c r="AL26" s="519"/>
      <c r="AM26" s="479">
        <v>834708</v>
      </c>
      <c r="AN26" s="480"/>
      <c r="AO26" s="480"/>
      <c r="AP26" s="480"/>
      <c r="AQ26" s="480"/>
      <c r="AR26" s="519"/>
      <c r="AS26" s="479">
        <v>3661</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v>2031039</v>
      </c>
      <c r="BO26" s="429"/>
      <c r="BP26" s="429"/>
      <c r="BQ26" s="429"/>
      <c r="BR26" s="429"/>
      <c r="BS26" s="429"/>
      <c r="BT26" s="429"/>
      <c r="BU26" s="430"/>
      <c r="BV26" s="428">
        <v>1919461</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178</v>
      </c>
      <c r="F27" s="458"/>
      <c r="G27" s="458"/>
      <c r="H27" s="458"/>
      <c r="I27" s="458"/>
      <c r="J27" s="458"/>
      <c r="K27" s="459"/>
      <c r="L27" s="479">
        <v>1</v>
      </c>
      <c r="M27" s="480"/>
      <c r="N27" s="480"/>
      <c r="O27" s="480"/>
      <c r="P27" s="519"/>
      <c r="Q27" s="479">
        <v>8240</v>
      </c>
      <c r="R27" s="480"/>
      <c r="S27" s="480"/>
      <c r="T27" s="480"/>
      <c r="U27" s="480"/>
      <c r="V27" s="519"/>
      <c r="W27" s="578"/>
      <c r="X27" s="566"/>
      <c r="Y27" s="567"/>
      <c r="Z27" s="478" t="s">
        <v>179</v>
      </c>
      <c r="AA27" s="458"/>
      <c r="AB27" s="458"/>
      <c r="AC27" s="458"/>
      <c r="AD27" s="458"/>
      <c r="AE27" s="458"/>
      <c r="AF27" s="458"/>
      <c r="AG27" s="459"/>
      <c r="AH27" s="479">
        <v>3425</v>
      </c>
      <c r="AI27" s="480"/>
      <c r="AJ27" s="480"/>
      <c r="AK27" s="480"/>
      <c r="AL27" s="519"/>
      <c r="AM27" s="479">
        <v>12358471</v>
      </c>
      <c r="AN27" s="480"/>
      <c r="AO27" s="480"/>
      <c r="AP27" s="480"/>
      <c r="AQ27" s="480"/>
      <c r="AR27" s="519"/>
      <c r="AS27" s="479">
        <v>3608</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1900000</v>
      </c>
      <c r="BO27" s="602"/>
      <c r="BP27" s="602"/>
      <c r="BQ27" s="602"/>
      <c r="BR27" s="602"/>
      <c r="BS27" s="602"/>
      <c r="BT27" s="602"/>
      <c r="BU27" s="603"/>
      <c r="BV27" s="601">
        <v>1900000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181</v>
      </c>
      <c r="F28" s="458"/>
      <c r="G28" s="458"/>
      <c r="H28" s="458"/>
      <c r="I28" s="458"/>
      <c r="J28" s="458"/>
      <c r="K28" s="459"/>
      <c r="L28" s="479">
        <v>1</v>
      </c>
      <c r="M28" s="480"/>
      <c r="N28" s="480"/>
      <c r="O28" s="480"/>
      <c r="P28" s="519"/>
      <c r="Q28" s="479">
        <v>7350</v>
      </c>
      <c r="R28" s="480"/>
      <c r="S28" s="480"/>
      <c r="T28" s="480"/>
      <c r="U28" s="480"/>
      <c r="V28" s="519"/>
      <c r="W28" s="578"/>
      <c r="X28" s="566"/>
      <c r="Y28" s="567"/>
      <c r="Z28" s="478" t="s">
        <v>182</v>
      </c>
      <c r="AA28" s="458"/>
      <c r="AB28" s="458"/>
      <c r="AC28" s="458"/>
      <c r="AD28" s="458"/>
      <c r="AE28" s="458"/>
      <c r="AF28" s="458"/>
      <c r="AG28" s="459"/>
      <c r="AH28" s="479" t="s">
        <v>129</v>
      </c>
      <c r="AI28" s="480"/>
      <c r="AJ28" s="480"/>
      <c r="AK28" s="480"/>
      <c r="AL28" s="519"/>
      <c r="AM28" s="479" t="s">
        <v>129</v>
      </c>
      <c r="AN28" s="480"/>
      <c r="AO28" s="480"/>
      <c r="AP28" s="480"/>
      <c r="AQ28" s="480"/>
      <c r="AR28" s="519"/>
      <c r="AS28" s="479" t="s">
        <v>129</v>
      </c>
      <c r="AT28" s="480"/>
      <c r="AU28" s="480"/>
      <c r="AV28" s="480"/>
      <c r="AW28" s="480"/>
      <c r="AX28" s="481"/>
      <c r="AY28" s="604" t="s">
        <v>183</v>
      </c>
      <c r="AZ28" s="605"/>
      <c r="BA28" s="605"/>
      <c r="BB28" s="606"/>
      <c r="BC28" s="388" t="s">
        <v>47</v>
      </c>
      <c r="BD28" s="389"/>
      <c r="BE28" s="389"/>
      <c r="BF28" s="389"/>
      <c r="BG28" s="389"/>
      <c r="BH28" s="389"/>
      <c r="BI28" s="389"/>
      <c r="BJ28" s="389"/>
      <c r="BK28" s="389"/>
      <c r="BL28" s="389"/>
      <c r="BM28" s="390"/>
      <c r="BN28" s="391">
        <v>8564420</v>
      </c>
      <c r="BO28" s="392"/>
      <c r="BP28" s="392"/>
      <c r="BQ28" s="392"/>
      <c r="BR28" s="392"/>
      <c r="BS28" s="392"/>
      <c r="BT28" s="392"/>
      <c r="BU28" s="393"/>
      <c r="BV28" s="391">
        <v>8592355</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184</v>
      </c>
      <c r="F29" s="458"/>
      <c r="G29" s="458"/>
      <c r="H29" s="458"/>
      <c r="I29" s="458"/>
      <c r="J29" s="458"/>
      <c r="K29" s="459"/>
      <c r="L29" s="479">
        <v>46</v>
      </c>
      <c r="M29" s="480"/>
      <c r="N29" s="480"/>
      <c r="O29" s="480"/>
      <c r="P29" s="519"/>
      <c r="Q29" s="479">
        <v>6630</v>
      </c>
      <c r="R29" s="480"/>
      <c r="S29" s="480"/>
      <c r="T29" s="480"/>
      <c r="U29" s="480"/>
      <c r="V29" s="519"/>
      <c r="W29" s="579"/>
      <c r="X29" s="580"/>
      <c r="Y29" s="581"/>
      <c r="Z29" s="478" t="s">
        <v>185</v>
      </c>
      <c r="AA29" s="458"/>
      <c r="AB29" s="458"/>
      <c r="AC29" s="458"/>
      <c r="AD29" s="458"/>
      <c r="AE29" s="458"/>
      <c r="AF29" s="458"/>
      <c r="AG29" s="459"/>
      <c r="AH29" s="479">
        <v>7626</v>
      </c>
      <c r="AI29" s="480"/>
      <c r="AJ29" s="480"/>
      <c r="AK29" s="480"/>
      <c r="AL29" s="519"/>
      <c r="AM29" s="479">
        <v>25885691</v>
      </c>
      <c r="AN29" s="480"/>
      <c r="AO29" s="480"/>
      <c r="AP29" s="480"/>
      <c r="AQ29" s="480"/>
      <c r="AR29" s="519"/>
      <c r="AS29" s="479">
        <v>3394</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2669891</v>
      </c>
      <c r="BO29" s="429"/>
      <c r="BP29" s="429"/>
      <c r="BQ29" s="429"/>
      <c r="BR29" s="429"/>
      <c r="BS29" s="429"/>
      <c r="BT29" s="429"/>
      <c r="BU29" s="430"/>
      <c r="BV29" s="428">
        <v>2669515</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102.6</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17206164</v>
      </c>
      <c r="BO30" s="602"/>
      <c r="BP30" s="602"/>
      <c r="BQ30" s="602"/>
      <c r="BR30" s="602"/>
      <c r="BS30" s="602"/>
      <c r="BT30" s="602"/>
      <c r="BU30" s="603"/>
      <c r="BV30" s="601">
        <v>17583529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194</v>
      </c>
      <c r="V33" s="452"/>
      <c r="W33" s="417" t="s">
        <v>195</v>
      </c>
      <c r="X33" s="417"/>
      <c r="Y33" s="417"/>
      <c r="Z33" s="417"/>
      <c r="AA33" s="417"/>
      <c r="AB33" s="417"/>
      <c r="AC33" s="417"/>
      <c r="AD33" s="417"/>
      <c r="AE33" s="417"/>
      <c r="AF33" s="417"/>
      <c r="AG33" s="417"/>
      <c r="AH33" s="417"/>
      <c r="AI33" s="417"/>
      <c r="AJ33" s="417"/>
      <c r="AK33" s="417"/>
      <c r="AL33" s="215"/>
      <c r="AM33" s="452" t="s">
        <v>194</v>
      </c>
      <c r="AN33" s="452"/>
      <c r="AO33" s="417" t="s">
        <v>195</v>
      </c>
      <c r="AP33" s="417"/>
      <c r="AQ33" s="417"/>
      <c r="AR33" s="417"/>
      <c r="AS33" s="417"/>
      <c r="AT33" s="417"/>
      <c r="AU33" s="417"/>
      <c r="AV33" s="417"/>
      <c r="AW33" s="417"/>
      <c r="AX33" s="417"/>
      <c r="AY33" s="417"/>
      <c r="AZ33" s="417"/>
      <c r="BA33" s="417"/>
      <c r="BB33" s="417"/>
      <c r="BC33" s="417"/>
      <c r="BD33" s="216"/>
      <c r="BE33" s="417" t="s">
        <v>196</v>
      </c>
      <c r="BF33" s="417"/>
      <c r="BG33" s="417" t="s">
        <v>197</v>
      </c>
      <c r="BH33" s="417"/>
      <c r="BI33" s="417"/>
      <c r="BJ33" s="417"/>
      <c r="BK33" s="417"/>
      <c r="BL33" s="417"/>
      <c r="BM33" s="417"/>
      <c r="BN33" s="417"/>
      <c r="BO33" s="417"/>
      <c r="BP33" s="417"/>
      <c r="BQ33" s="417"/>
      <c r="BR33" s="417"/>
      <c r="BS33" s="417"/>
      <c r="BT33" s="417"/>
      <c r="BU33" s="417"/>
      <c r="BV33" s="216"/>
      <c r="BW33" s="452" t="s">
        <v>196</v>
      </c>
      <c r="BX33" s="452"/>
      <c r="BY33" s="417" t="s">
        <v>198</v>
      </c>
      <c r="BZ33" s="417"/>
      <c r="CA33" s="417"/>
      <c r="CB33" s="417"/>
      <c r="CC33" s="417"/>
      <c r="CD33" s="417"/>
      <c r="CE33" s="417"/>
      <c r="CF33" s="417"/>
      <c r="CG33" s="417"/>
      <c r="CH33" s="417"/>
      <c r="CI33" s="417"/>
      <c r="CJ33" s="417"/>
      <c r="CK33" s="417"/>
      <c r="CL33" s="417"/>
      <c r="CM33" s="417"/>
      <c r="CN33" s="215"/>
      <c r="CO33" s="452" t="s">
        <v>194</v>
      </c>
      <c r="CP33" s="452"/>
      <c r="CQ33" s="417" t="s">
        <v>199</v>
      </c>
      <c r="CR33" s="417"/>
      <c r="CS33" s="417"/>
      <c r="CT33" s="417"/>
      <c r="CU33" s="417"/>
      <c r="CV33" s="417"/>
      <c r="CW33" s="417"/>
      <c r="CX33" s="417"/>
      <c r="CY33" s="417"/>
      <c r="CZ33" s="417"/>
      <c r="DA33" s="417"/>
      <c r="DB33" s="417"/>
      <c r="DC33" s="417"/>
      <c r="DD33" s="417"/>
      <c r="DE33" s="417"/>
      <c r="DF33" s="215"/>
      <c r="DG33" s="613" t="s">
        <v>200</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7</v>
      </c>
      <c r="V34" s="614"/>
      <c r="W34" s="615" t="str">
        <f>IF('各会計、関係団体の財政状況及び健全化判断比率'!B28="","",'各会計、関係団体の財政状況及び健全化判断比率'!B28)</f>
        <v>競輪事業会計</v>
      </c>
      <c r="X34" s="615"/>
      <c r="Y34" s="615"/>
      <c r="Z34" s="615"/>
      <c r="AA34" s="615"/>
      <c r="AB34" s="615"/>
      <c r="AC34" s="615"/>
      <c r="AD34" s="615"/>
      <c r="AE34" s="615"/>
      <c r="AF34" s="615"/>
      <c r="AG34" s="615"/>
      <c r="AH34" s="615"/>
      <c r="AI34" s="615"/>
      <c r="AJ34" s="615"/>
      <c r="AK34" s="615"/>
      <c r="AL34" s="213"/>
      <c r="AM34" s="614">
        <f>IF(AO34="","",MAX(C34:D43,U34:V43)+1)</f>
        <v>15</v>
      </c>
      <c r="AN34" s="614"/>
      <c r="AO34" s="615" t="str">
        <f>IF('各会計、関係団体の財政状況及び健全化判断比率'!B36="","",'各会計、関係団体の財政状況及び健全化判断比率'!B36)</f>
        <v>水道事業会計</v>
      </c>
      <c r="AP34" s="615"/>
      <c r="AQ34" s="615"/>
      <c r="AR34" s="615"/>
      <c r="AS34" s="615"/>
      <c r="AT34" s="615"/>
      <c r="AU34" s="615"/>
      <c r="AV34" s="615"/>
      <c r="AW34" s="615"/>
      <c r="AX34" s="615"/>
      <c r="AY34" s="615"/>
      <c r="AZ34" s="615"/>
      <c r="BA34" s="615"/>
      <c r="BB34" s="615"/>
      <c r="BC34" s="615"/>
      <c r="BD34" s="213"/>
      <c r="BE34" s="614">
        <f>IF(BG34="","",MAX(C34:D43,U34:V43,AM34:AN43)+1)</f>
        <v>18</v>
      </c>
      <c r="BF34" s="614"/>
      <c r="BG34" s="615" t="str">
        <f>IF('各会計、関係団体の財政状況及び健全化判断比率'!B39="","",'各会計、関係団体の財政状況及び健全化判断比率'!B39)</f>
        <v>簡易水道事業会計</v>
      </c>
      <c r="BH34" s="615"/>
      <c r="BI34" s="615"/>
      <c r="BJ34" s="615"/>
      <c r="BK34" s="615"/>
      <c r="BL34" s="615"/>
      <c r="BM34" s="615"/>
      <c r="BN34" s="615"/>
      <c r="BO34" s="615"/>
      <c r="BP34" s="615"/>
      <c r="BQ34" s="615"/>
      <c r="BR34" s="615"/>
      <c r="BS34" s="615"/>
      <c r="BT34" s="615"/>
      <c r="BU34" s="615"/>
      <c r="BV34" s="213"/>
      <c r="BW34" s="614">
        <f>IF(BY34="","",MAX(C34:D43,U34:V43,AM34:AN43,BE34:BF43)+1)</f>
        <v>21</v>
      </c>
      <c r="BX34" s="614"/>
      <c r="BY34" s="615" t="str">
        <f>IF('各会計、関係団体の財政状況及び健全化判断比率'!B68="","",'各会計、関係団体の財政状況及び健全化判断比率'!B68)</f>
        <v>共立蒲原総合病院組合</v>
      </c>
      <c r="BZ34" s="615"/>
      <c r="CA34" s="615"/>
      <c r="CB34" s="615"/>
      <c r="CC34" s="615"/>
      <c r="CD34" s="615"/>
      <c r="CE34" s="615"/>
      <c r="CF34" s="615"/>
      <c r="CG34" s="615"/>
      <c r="CH34" s="615"/>
      <c r="CI34" s="615"/>
      <c r="CJ34" s="615"/>
      <c r="CK34" s="615"/>
      <c r="CL34" s="615"/>
      <c r="CM34" s="615"/>
      <c r="CN34" s="213"/>
      <c r="CO34" s="614">
        <f>IF(CQ34="","",MAX(C34:D43,U34:V43,AM34:AN43,BE34:BF43,BW34:BX43)+1)</f>
        <v>25</v>
      </c>
      <c r="CP34" s="614"/>
      <c r="CQ34" s="615" t="str">
        <f>IF('各会計、関係団体の財政状況及び健全化判断比率'!BS7="","",'各会計、関係団体の財政状況及び健全化判断比率'!BS7)</f>
        <v>静岡市土地開発公社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〇</v>
      </c>
      <c r="DH34" s="616"/>
      <c r="DI34" s="217"/>
      <c r="DJ34" s="185"/>
      <c r="DK34" s="185"/>
      <c r="DL34" s="185"/>
      <c r="DM34" s="185"/>
      <c r="DN34" s="185"/>
      <c r="DO34" s="185"/>
    </row>
    <row r="35" spans="1:119" ht="32.25" customHeight="1" x14ac:dyDescent="0.2">
      <c r="A35" s="186"/>
      <c r="B35" s="212"/>
      <c r="C35" s="614">
        <f>IF(E35="","",C34+1)</f>
        <v>2</v>
      </c>
      <c r="D35" s="614"/>
      <c r="E35" s="615" t="str">
        <f>IF('各会計、関係団体の財政状況及び健全化判断比率'!B8="","",'各会計、関係団体の財政状況及び健全化判断比率'!B8)</f>
        <v>電気事業経営記念基金会計</v>
      </c>
      <c r="F35" s="615"/>
      <c r="G35" s="615"/>
      <c r="H35" s="615"/>
      <c r="I35" s="615"/>
      <c r="J35" s="615"/>
      <c r="K35" s="615"/>
      <c r="L35" s="615"/>
      <c r="M35" s="615"/>
      <c r="N35" s="615"/>
      <c r="O35" s="615"/>
      <c r="P35" s="615"/>
      <c r="Q35" s="615"/>
      <c r="R35" s="615"/>
      <c r="S35" s="615"/>
      <c r="T35" s="213"/>
      <c r="U35" s="614">
        <f>IF(W35="","",U34+1)</f>
        <v>8</v>
      </c>
      <c r="V35" s="614"/>
      <c r="W35" s="615" t="str">
        <f>IF('各会計、関係団体の財政状況及び健全化判断比率'!B29="","",'各会計、関係団体の財政状況及び健全化判断比率'!B29)</f>
        <v>国民健康保険事業会計（事業勘定）</v>
      </c>
      <c r="X35" s="615"/>
      <c r="Y35" s="615"/>
      <c r="Z35" s="615"/>
      <c r="AA35" s="615"/>
      <c r="AB35" s="615"/>
      <c r="AC35" s="615"/>
      <c r="AD35" s="615"/>
      <c r="AE35" s="615"/>
      <c r="AF35" s="615"/>
      <c r="AG35" s="615"/>
      <c r="AH35" s="615"/>
      <c r="AI35" s="615"/>
      <c r="AJ35" s="615"/>
      <c r="AK35" s="615"/>
      <c r="AL35" s="213"/>
      <c r="AM35" s="614">
        <f t="shared" ref="AM35:AM43" si="0">IF(AO35="","",AM34+1)</f>
        <v>16</v>
      </c>
      <c r="AN35" s="614"/>
      <c r="AO35" s="615" t="str">
        <f>IF('各会計、関係団体の財政状況及び健全化判断比率'!B37="","",'各会計、関係団体の財政状況及び健全化判断比率'!B37)</f>
        <v>下水道事業会計</v>
      </c>
      <c r="AP35" s="615"/>
      <c r="AQ35" s="615"/>
      <c r="AR35" s="615"/>
      <c r="AS35" s="615"/>
      <c r="AT35" s="615"/>
      <c r="AU35" s="615"/>
      <c r="AV35" s="615"/>
      <c r="AW35" s="615"/>
      <c r="AX35" s="615"/>
      <c r="AY35" s="615"/>
      <c r="AZ35" s="615"/>
      <c r="BA35" s="615"/>
      <c r="BB35" s="615"/>
      <c r="BC35" s="615"/>
      <c r="BD35" s="213"/>
      <c r="BE35" s="614">
        <f t="shared" ref="BE35:BE43" si="1">IF(BG35="","",BE34+1)</f>
        <v>19</v>
      </c>
      <c r="BF35" s="614"/>
      <c r="BG35" s="615" t="str">
        <f>IF('各会計、関係団体の財政状況及び健全化判断比率'!B40="","",'各会計、関係団体の財政状況及び健全化判断比率'!B40)</f>
        <v>農業集落排水事業会計</v>
      </c>
      <c r="BH35" s="615"/>
      <c r="BI35" s="615"/>
      <c r="BJ35" s="615"/>
      <c r="BK35" s="615"/>
      <c r="BL35" s="615"/>
      <c r="BM35" s="615"/>
      <c r="BN35" s="615"/>
      <c r="BO35" s="615"/>
      <c r="BP35" s="615"/>
      <c r="BQ35" s="615"/>
      <c r="BR35" s="615"/>
      <c r="BS35" s="615"/>
      <c r="BT35" s="615"/>
      <c r="BU35" s="615"/>
      <c r="BV35" s="213"/>
      <c r="BW35" s="614">
        <f t="shared" ref="BW35:BW43" si="2">IF(BY35="","",BW34+1)</f>
        <v>22</v>
      </c>
      <c r="BX35" s="614"/>
      <c r="BY35" s="615" t="str">
        <f>IF('各会計、関係団体の財政状況及び健全化判断比率'!B69="","",'各会計、関係団体の財政状況及び健全化判断比率'!B69)</f>
        <v>静岡県後期高齢者医療広域連合（事業会計分）</v>
      </c>
      <c r="BZ35" s="615"/>
      <c r="CA35" s="615"/>
      <c r="CB35" s="615"/>
      <c r="CC35" s="615"/>
      <c r="CD35" s="615"/>
      <c r="CE35" s="615"/>
      <c r="CF35" s="615"/>
      <c r="CG35" s="615"/>
      <c r="CH35" s="615"/>
      <c r="CI35" s="615"/>
      <c r="CJ35" s="615"/>
      <c r="CK35" s="615"/>
      <c r="CL35" s="615"/>
      <c r="CM35" s="615"/>
      <c r="CN35" s="213"/>
      <c r="CO35" s="614">
        <f t="shared" ref="CO35:CO43" si="3">IF(CQ35="","",CO34+1)</f>
        <v>26</v>
      </c>
      <c r="CP35" s="614"/>
      <c r="CQ35" s="615" t="str">
        <f>IF('各会計、関係団体の財政状況及び健全化判断比率'!BS8="","",'各会計、関係団体の財政状況及び健全化判断比率'!BS8)</f>
        <v>静岡市立静岡病院</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〇</v>
      </c>
      <c r="DH35" s="616"/>
      <c r="DI35" s="217"/>
      <c r="DJ35" s="185"/>
      <c r="DK35" s="185"/>
      <c r="DL35" s="185"/>
      <c r="DM35" s="185"/>
      <c r="DN35" s="185"/>
      <c r="DO35" s="185"/>
    </row>
    <row r="36" spans="1:119" ht="32.25" customHeight="1" x14ac:dyDescent="0.2">
      <c r="A36" s="186"/>
      <c r="B36" s="212"/>
      <c r="C36" s="614">
        <f>IF(E36="","",C35+1)</f>
        <v>3</v>
      </c>
      <c r="D36" s="614"/>
      <c r="E36" s="615" t="str">
        <f>IF('各会計、関係団体の財政状況及び健全化判断比率'!B9="","",'各会計、関係団体の財政状況及び健全化判断比率'!B9)</f>
        <v>土地区画整理清算金会計</v>
      </c>
      <c r="F36" s="615"/>
      <c r="G36" s="615"/>
      <c r="H36" s="615"/>
      <c r="I36" s="615"/>
      <c r="J36" s="615"/>
      <c r="K36" s="615"/>
      <c r="L36" s="615"/>
      <c r="M36" s="615"/>
      <c r="N36" s="615"/>
      <c r="O36" s="615"/>
      <c r="P36" s="615"/>
      <c r="Q36" s="615"/>
      <c r="R36" s="615"/>
      <c r="S36" s="615"/>
      <c r="T36" s="213"/>
      <c r="U36" s="614">
        <f t="shared" ref="U36:U43" si="4">IF(W36="","",U35+1)</f>
        <v>9</v>
      </c>
      <c r="V36" s="614"/>
      <c r="W36" s="615" t="str">
        <f>IF('各会計、関係団体の財政状況及び健全化判断比率'!B30="","",'各会計、関係団体の財政状況及び健全化判断比率'!B30)</f>
        <v>国民健康保険事業会計（直営診療施設勘定）</v>
      </c>
      <c r="X36" s="615"/>
      <c r="Y36" s="615"/>
      <c r="Z36" s="615"/>
      <c r="AA36" s="615"/>
      <c r="AB36" s="615"/>
      <c r="AC36" s="615"/>
      <c r="AD36" s="615"/>
      <c r="AE36" s="615"/>
      <c r="AF36" s="615"/>
      <c r="AG36" s="615"/>
      <c r="AH36" s="615"/>
      <c r="AI36" s="615"/>
      <c r="AJ36" s="615"/>
      <c r="AK36" s="615"/>
      <c r="AL36" s="213"/>
      <c r="AM36" s="614">
        <f t="shared" si="0"/>
        <v>17</v>
      </c>
      <c r="AN36" s="614"/>
      <c r="AO36" s="615" t="str">
        <f>IF('各会計、関係団体の財政状況及び健全化判断比率'!B38="","",'各会計、関係団体の財政状況及び健全化判断比率'!B38)</f>
        <v>病院事業会計</v>
      </c>
      <c r="AP36" s="615"/>
      <c r="AQ36" s="615"/>
      <c r="AR36" s="615"/>
      <c r="AS36" s="615"/>
      <c r="AT36" s="615"/>
      <c r="AU36" s="615"/>
      <c r="AV36" s="615"/>
      <c r="AW36" s="615"/>
      <c r="AX36" s="615"/>
      <c r="AY36" s="615"/>
      <c r="AZ36" s="615"/>
      <c r="BA36" s="615"/>
      <c r="BB36" s="615"/>
      <c r="BC36" s="615"/>
      <c r="BD36" s="213"/>
      <c r="BE36" s="614">
        <f t="shared" si="1"/>
        <v>20</v>
      </c>
      <c r="BF36" s="614"/>
      <c r="BG36" s="615" t="str">
        <f>IF('各会計、関係団体の財政状況及び健全化判断比率'!B41="","",'各会計、関係団体の財政状況及び健全化判断比率'!B41)</f>
        <v>中央卸売市場事業会計</v>
      </c>
      <c r="BH36" s="615"/>
      <c r="BI36" s="615"/>
      <c r="BJ36" s="615"/>
      <c r="BK36" s="615"/>
      <c r="BL36" s="615"/>
      <c r="BM36" s="615"/>
      <c r="BN36" s="615"/>
      <c r="BO36" s="615"/>
      <c r="BP36" s="615"/>
      <c r="BQ36" s="615"/>
      <c r="BR36" s="615"/>
      <c r="BS36" s="615"/>
      <c r="BT36" s="615"/>
      <c r="BU36" s="615"/>
      <c r="BV36" s="213"/>
      <c r="BW36" s="614">
        <f t="shared" si="2"/>
        <v>23</v>
      </c>
      <c r="BX36" s="614"/>
      <c r="BY36" s="615" t="str">
        <f>IF('各会計、関係団体の財政状況及び健全化判断比率'!B70="","",'各会計、関係団体の財政状況及び健全化判断比率'!B70)</f>
        <v>静岡県後期高齢者医療広域連合（普通会計分）</v>
      </c>
      <c r="BZ36" s="615"/>
      <c r="CA36" s="615"/>
      <c r="CB36" s="615"/>
      <c r="CC36" s="615"/>
      <c r="CD36" s="615"/>
      <c r="CE36" s="615"/>
      <c r="CF36" s="615"/>
      <c r="CG36" s="615"/>
      <c r="CH36" s="615"/>
      <c r="CI36" s="615"/>
      <c r="CJ36" s="615"/>
      <c r="CK36" s="615"/>
      <c r="CL36" s="615"/>
      <c r="CM36" s="615"/>
      <c r="CN36" s="213"/>
      <c r="CO36" s="614">
        <f t="shared" si="3"/>
        <v>27</v>
      </c>
      <c r="CP36" s="614"/>
      <c r="CQ36" s="615" t="str">
        <f>IF('各会計、関係団体の財政状況及び健全化判断比率'!BS9="","",'各会計、関係団体の財政状況及び健全化判断比率'!BS9)</f>
        <v>静岡市まちづくり公社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f>IF(E37="","",C36+1)</f>
        <v>4</v>
      </c>
      <c r="D37" s="614"/>
      <c r="E37" s="615" t="str">
        <f>IF('各会計、関係団体の財政状況及び健全化判断比率'!B10="","",'各会計、関係団体の財政状況及び健全化判断比率'!B10)</f>
        <v>母子・父子・寡婦福祉資金貸付金会計</v>
      </c>
      <c r="F37" s="615"/>
      <c r="G37" s="615"/>
      <c r="H37" s="615"/>
      <c r="I37" s="615"/>
      <c r="J37" s="615"/>
      <c r="K37" s="615"/>
      <c r="L37" s="615"/>
      <c r="M37" s="615"/>
      <c r="N37" s="615"/>
      <c r="O37" s="615"/>
      <c r="P37" s="615"/>
      <c r="Q37" s="615"/>
      <c r="R37" s="615"/>
      <c r="S37" s="615"/>
      <c r="T37" s="213"/>
      <c r="U37" s="614">
        <f t="shared" si="4"/>
        <v>10</v>
      </c>
      <c r="V37" s="614"/>
      <c r="W37" s="615" t="str">
        <f>IF('各会計、関係団体の財政状況及び健全化判断比率'!B31="","",'各会計、関係団体の財政状況及び健全化判断比率'!B31)</f>
        <v>駐車場事業会計（静岡駅北口地下駐車場勘定）</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24</v>
      </c>
      <c r="BX37" s="614"/>
      <c r="BY37" s="615" t="str">
        <f>IF('各会計、関係団体の財政状況及び健全化判断比率'!B71="","",'各会計、関係団体の財政状況及び健全化判断比率'!B71)</f>
        <v>静岡地方税滞納整理機構</v>
      </c>
      <c r="BZ37" s="615"/>
      <c r="CA37" s="615"/>
      <c r="CB37" s="615"/>
      <c r="CC37" s="615"/>
      <c r="CD37" s="615"/>
      <c r="CE37" s="615"/>
      <c r="CF37" s="615"/>
      <c r="CG37" s="615"/>
      <c r="CH37" s="615"/>
      <c r="CI37" s="615"/>
      <c r="CJ37" s="615"/>
      <c r="CK37" s="615"/>
      <c r="CL37" s="615"/>
      <c r="CM37" s="615"/>
      <c r="CN37" s="213"/>
      <c r="CO37" s="614">
        <f t="shared" si="3"/>
        <v>28</v>
      </c>
      <c r="CP37" s="614"/>
      <c r="CQ37" s="615" t="str">
        <f>IF('各会計、関係団体の財政状況及び健全化判断比率'!BS10="","",'各会計、関係団体の財政状況及び健全化判断比率'!BS10)</f>
        <v>静岡市文化振興財団</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f t="shared" ref="C38:C43" si="5">IF(E38="","",C37+1)</f>
        <v>5</v>
      </c>
      <c r="D38" s="614"/>
      <c r="E38" s="615" t="str">
        <f>IF('各会計、関係団体の財政状況及び健全化判断比率'!B11="","",'各会計、関係団体の財政状況及び健全化判断比率'!B11)</f>
        <v>公債管理事業会計</v>
      </c>
      <c r="F38" s="615"/>
      <c r="G38" s="615"/>
      <c r="H38" s="615"/>
      <c r="I38" s="615"/>
      <c r="J38" s="615"/>
      <c r="K38" s="615"/>
      <c r="L38" s="615"/>
      <c r="M38" s="615"/>
      <c r="N38" s="615"/>
      <c r="O38" s="615"/>
      <c r="P38" s="615"/>
      <c r="Q38" s="615"/>
      <c r="R38" s="615"/>
      <c r="S38" s="615"/>
      <c r="T38" s="213"/>
      <c r="U38" s="614">
        <f t="shared" si="4"/>
        <v>11</v>
      </c>
      <c r="V38" s="614"/>
      <c r="W38" s="615" t="str">
        <f>IF('各会計、関係団体の財政状況及び健全化判断比率'!B32="","",'各会計、関係団体の財政状況及び健全化判断比率'!B32)</f>
        <v>駐車場事業会計（草薙駅前駐車場勘定）</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f t="shared" si="3"/>
        <v>29</v>
      </c>
      <c r="CP38" s="614"/>
      <c r="CQ38" s="615" t="str">
        <f>IF('各会計、関係団体の財政状況及び健全化判断比率'!BS11="","",'各会計、関係団体の財政状況及び健全化判断比率'!BS11)</f>
        <v>静岡市体育協会</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f t="shared" si="5"/>
        <v>6</v>
      </c>
      <c r="D39" s="614"/>
      <c r="E39" s="615" t="str">
        <f>IF('各会計、関係団体の財政状況及び健全化判断比率'!B12="","",'各会計、関係団体の財政状況及び健全化判断比率'!B12)</f>
        <v>静岡市立静岡病院事業債管理事業会計</v>
      </c>
      <c r="F39" s="615"/>
      <c r="G39" s="615"/>
      <c r="H39" s="615"/>
      <c r="I39" s="615"/>
      <c r="J39" s="615"/>
      <c r="K39" s="615"/>
      <c r="L39" s="615"/>
      <c r="M39" s="615"/>
      <c r="N39" s="615"/>
      <c r="O39" s="615"/>
      <c r="P39" s="615"/>
      <c r="Q39" s="615"/>
      <c r="R39" s="615"/>
      <c r="S39" s="615"/>
      <c r="T39" s="213"/>
      <c r="U39" s="614">
        <f t="shared" si="4"/>
        <v>12</v>
      </c>
      <c r="V39" s="614"/>
      <c r="W39" s="615" t="str">
        <f>IF('各会計、関係団体の財政状況及び健全化判断比率'!B33="","",'各会計、関係団体の財政状況及び健全化判断比率'!B33)</f>
        <v>介護保険事業会計</v>
      </c>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f t="shared" si="3"/>
        <v>30</v>
      </c>
      <c r="CP39" s="614"/>
      <c r="CQ39" s="615" t="str">
        <f>IF('各会計、関係団体の財政状況及び健全化判断比率'!BS12="","",'各会計、関係団体の財政状況及び健全化判断比率'!BS12)</f>
        <v>静岡市環境公社</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f t="shared" si="4"/>
        <v>13</v>
      </c>
      <c r="V40" s="614"/>
      <c r="W40" s="615" t="str">
        <f>IF('各会計、関係団体の財政状況及び健全化判断比率'!B34="","",'各会計、関係団体の財政状況及び健全化判断比率'!B34)</f>
        <v>介護保険サービス会計</v>
      </c>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f t="shared" si="3"/>
        <v>31</v>
      </c>
      <c r="CP40" s="614"/>
      <c r="CQ40" s="615" t="str">
        <f>IF('各会計、関係団体の財政状況及び健全化判断比率'!BS13="","",'各会計、関係団体の財政状況及び健全化判断比率'!BS13)</f>
        <v>するが企画観光局</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f t="shared" si="4"/>
        <v>14</v>
      </c>
      <c r="V41" s="614"/>
      <c r="W41" s="615" t="str">
        <f>IF('各会計、関係団体の財政状況及び健全化判断比率'!B35="","",'各会計、関係団体の財政状況及び健全化判断比率'!B35)</f>
        <v>後期高齢者医療事業会計</v>
      </c>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f t="shared" si="3"/>
        <v>32</v>
      </c>
      <c r="CP41" s="614"/>
      <c r="CQ41" s="615" t="str">
        <f>IF('各会計、関係団体の財政状況及び健全化判断比率'!BS14="","",'各会計、関係団体の財政状況及び健全化判断比率'!BS14)</f>
        <v>静岡市勤労者福祉サービスコーナー</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f t="shared" si="3"/>
        <v>33</v>
      </c>
      <c r="CP42" s="614"/>
      <c r="CQ42" s="615" t="str">
        <f>IF('各会計、関係団体の財政状況及び健全化判断比率'!BS15="","",'各会計、関係団体の財政状況及び健全化判断比率'!BS15)</f>
        <v>静岡産業振興協会</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f t="shared" si="3"/>
        <v>34</v>
      </c>
      <c r="CP43" s="614"/>
      <c r="CQ43" s="615" t="str">
        <f>IF('各会計、関係団体の財政状況及び健全化判断比率'!BS16="","",'各会計、関係団体の財政状況及び健全化判断比率'!BS16)</f>
        <v>駿府楽市</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205</v>
      </c>
    </row>
    <row r="50" spans="5:5" x14ac:dyDescent="0.2">
      <c r="E50" s="187" t="s">
        <v>206</v>
      </c>
    </row>
    <row r="51" spans="5:5" x14ac:dyDescent="0.2">
      <c r="E51" s="187" t="s">
        <v>207</v>
      </c>
    </row>
    <row r="52" spans="5:5" x14ac:dyDescent="0.2">
      <c r="E52" s="187" t="s">
        <v>208</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ypdEAOzwRfDMgLXOR5HpKMc4OdkS+XWvTXwQBePPY9ZwD7ZKy73L/Z8eop/CRucbZfl2EPxMgGxgHcWhlRjePQ==" saltValue="IV0l3/exunpWuOcQXj78z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06" t="s">
        <v>565</v>
      </c>
      <c r="D34" s="1206"/>
      <c r="E34" s="1207"/>
      <c r="F34" s="32">
        <v>4.58</v>
      </c>
      <c r="G34" s="33">
        <v>5.81</v>
      </c>
      <c r="H34" s="33">
        <v>6.4</v>
      </c>
      <c r="I34" s="33">
        <v>6.02</v>
      </c>
      <c r="J34" s="34">
        <v>6.39</v>
      </c>
      <c r="K34" s="22"/>
      <c r="L34" s="22"/>
      <c r="M34" s="22"/>
      <c r="N34" s="22"/>
      <c r="O34" s="22"/>
      <c r="P34" s="22"/>
    </row>
    <row r="35" spans="1:16" ht="39" customHeight="1" x14ac:dyDescent="0.2">
      <c r="A35" s="22"/>
      <c r="B35" s="35"/>
      <c r="C35" s="1200" t="s">
        <v>566</v>
      </c>
      <c r="D35" s="1201"/>
      <c r="E35" s="1202"/>
      <c r="F35" s="36">
        <v>7.9</v>
      </c>
      <c r="G35" s="37">
        <v>5.86</v>
      </c>
      <c r="H35" s="37">
        <v>6.2</v>
      </c>
      <c r="I35" s="37">
        <v>5.76</v>
      </c>
      <c r="J35" s="38">
        <v>5.5</v>
      </c>
      <c r="K35" s="22"/>
      <c r="L35" s="22"/>
      <c r="M35" s="22"/>
      <c r="N35" s="22"/>
      <c r="O35" s="22"/>
      <c r="P35" s="22"/>
    </row>
    <row r="36" spans="1:16" ht="39" customHeight="1" x14ac:dyDescent="0.2">
      <c r="A36" s="22"/>
      <c r="B36" s="35"/>
      <c r="C36" s="1200" t="s">
        <v>567</v>
      </c>
      <c r="D36" s="1201"/>
      <c r="E36" s="1202"/>
      <c r="F36" s="36">
        <v>2.41</v>
      </c>
      <c r="G36" s="37">
        <v>2.54</v>
      </c>
      <c r="H36" s="37">
        <v>2.0699999999999998</v>
      </c>
      <c r="I36" s="37">
        <v>2.44</v>
      </c>
      <c r="J36" s="38">
        <v>2.82</v>
      </c>
      <c r="K36" s="22"/>
      <c r="L36" s="22"/>
      <c r="M36" s="22"/>
      <c r="N36" s="22"/>
      <c r="O36" s="22"/>
      <c r="P36" s="22"/>
    </row>
    <row r="37" spans="1:16" ht="39" customHeight="1" x14ac:dyDescent="0.2">
      <c r="A37" s="22"/>
      <c r="B37" s="35"/>
      <c r="C37" s="1200" t="s">
        <v>568</v>
      </c>
      <c r="D37" s="1201"/>
      <c r="E37" s="1202"/>
      <c r="F37" s="36">
        <v>4.18</v>
      </c>
      <c r="G37" s="37">
        <v>4.2300000000000004</v>
      </c>
      <c r="H37" s="37">
        <v>1.24</v>
      </c>
      <c r="I37" s="37">
        <v>0.8</v>
      </c>
      <c r="J37" s="38">
        <v>0.76</v>
      </c>
      <c r="K37" s="22"/>
      <c r="L37" s="22"/>
      <c r="M37" s="22"/>
      <c r="N37" s="22"/>
      <c r="O37" s="22"/>
      <c r="P37" s="22"/>
    </row>
    <row r="38" spans="1:16" ht="39" customHeight="1" x14ac:dyDescent="0.2">
      <c r="A38" s="22"/>
      <c r="B38" s="35"/>
      <c r="C38" s="1200" t="s">
        <v>569</v>
      </c>
      <c r="D38" s="1201"/>
      <c r="E38" s="1202"/>
      <c r="F38" s="36">
        <v>2.44</v>
      </c>
      <c r="G38" s="37">
        <v>2.2200000000000002</v>
      </c>
      <c r="H38" s="37">
        <v>1.69</v>
      </c>
      <c r="I38" s="37">
        <v>1.26</v>
      </c>
      <c r="J38" s="38">
        <v>0.59</v>
      </c>
      <c r="K38" s="22"/>
      <c r="L38" s="22"/>
      <c r="M38" s="22"/>
      <c r="N38" s="22"/>
      <c r="O38" s="22"/>
      <c r="P38" s="22"/>
    </row>
    <row r="39" spans="1:16" ht="39" customHeight="1" x14ac:dyDescent="0.2">
      <c r="A39" s="22"/>
      <c r="B39" s="35"/>
      <c r="C39" s="1200" t="s">
        <v>570</v>
      </c>
      <c r="D39" s="1201"/>
      <c r="E39" s="1202"/>
      <c r="F39" s="36">
        <v>0.44</v>
      </c>
      <c r="G39" s="37">
        <v>0.4</v>
      </c>
      <c r="H39" s="37">
        <v>1.03</v>
      </c>
      <c r="I39" s="37">
        <v>0.69</v>
      </c>
      <c r="J39" s="38">
        <v>0.39</v>
      </c>
      <c r="K39" s="22"/>
      <c r="L39" s="22"/>
      <c r="M39" s="22"/>
      <c r="N39" s="22"/>
      <c r="O39" s="22"/>
      <c r="P39" s="22"/>
    </row>
    <row r="40" spans="1:16" ht="39" customHeight="1" x14ac:dyDescent="0.2">
      <c r="A40" s="22"/>
      <c r="B40" s="35"/>
      <c r="C40" s="1200" t="s">
        <v>571</v>
      </c>
      <c r="D40" s="1201"/>
      <c r="E40" s="1202"/>
      <c r="F40" s="36">
        <v>0.16</v>
      </c>
      <c r="G40" s="37">
        <v>0.16</v>
      </c>
      <c r="H40" s="37">
        <v>0.17</v>
      </c>
      <c r="I40" s="37">
        <v>0.15</v>
      </c>
      <c r="J40" s="38">
        <v>0.16</v>
      </c>
      <c r="K40" s="22"/>
      <c r="L40" s="22"/>
      <c r="M40" s="22"/>
      <c r="N40" s="22"/>
      <c r="O40" s="22"/>
      <c r="P40" s="22"/>
    </row>
    <row r="41" spans="1:16" ht="39" customHeight="1" x14ac:dyDescent="0.2">
      <c r="A41" s="22"/>
      <c r="B41" s="35"/>
      <c r="C41" s="1200" t="s">
        <v>572</v>
      </c>
      <c r="D41" s="1201"/>
      <c r="E41" s="1202"/>
      <c r="F41" s="36">
        <v>0.22</v>
      </c>
      <c r="G41" s="37">
        <v>0.27</v>
      </c>
      <c r="H41" s="37">
        <v>0.28000000000000003</v>
      </c>
      <c r="I41" s="37">
        <v>0.17</v>
      </c>
      <c r="J41" s="38">
        <v>0.16</v>
      </c>
      <c r="K41" s="22"/>
      <c r="L41" s="22"/>
      <c r="M41" s="22"/>
      <c r="N41" s="22"/>
      <c r="O41" s="22"/>
      <c r="P41" s="22"/>
    </row>
    <row r="42" spans="1:16" ht="39" customHeight="1" x14ac:dyDescent="0.2">
      <c r="A42" s="22"/>
      <c r="B42" s="39"/>
      <c r="C42" s="1200" t="s">
        <v>573</v>
      </c>
      <c r="D42" s="1201"/>
      <c r="E42" s="1202"/>
      <c r="F42" s="36" t="s">
        <v>517</v>
      </c>
      <c r="G42" s="37" t="s">
        <v>574</v>
      </c>
      <c r="H42" s="37" t="s">
        <v>517</v>
      </c>
      <c r="I42" s="37" t="s">
        <v>517</v>
      </c>
      <c r="J42" s="38" t="s">
        <v>517</v>
      </c>
      <c r="K42" s="22"/>
      <c r="L42" s="22"/>
      <c r="M42" s="22"/>
      <c r="N42" s="22"/>
      <c r="O42" s="22"/>
      <c r="P42" s="22"/>
    </row>
    <row r="43" spans="1:16" ht="39" customHeight="1" thickBot="1" x14ac:dyDescent="0.25">
      <c r="A43" s="22"/>
      <c r="B43" s="40"/>
      <c r="C43" s="1203" t="s">
        <v>575</v>
      </c>
      <c r="D43" s="1204"/>
      <c r="E43" s="1205"/>
      <c r="F43" s="41">
        <v>0.04</v>
      </c>
      <c r="G43" s="42">
        <v>0.04</v>
      </c>
      <c r="H43" s="42">
        <v>0.04</v>
      </c>
      <c r="I43" s="42">
        <v>0.04</v>
      </c>
      <c r="J43" s="43">
        <v>0.03</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JYsr4TduHaRPlmUYw6H/Tu6IcQraQC/yu8Li1mMWga+E27U/A7vB37W66P5TZvDM2Nh/Oa+Gcay+byuw549KA==" saltValue="rWHl2PTT9VQPfcVRfpeR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08" t="s">
        <v>10</v>
      </c>
      <c r="C45" s="1209"/>
      <c r="D45" s="58"/>
      <c r="E45" s="1214" t="s">
        <v>11</v>
      </c>
      <c r="F45" s="1214"/>
      <c r="G45" s="1214"/>
      <c r="H45" s="1214"/>
      <c r="I45" s="1214"/>
      <c r="J45" s="1215"/>
      <c r="K45" s="59">
        <v>32665</v>
      </c>
      <c r="L45" s="60">
        <v>31821</v>
      </c>
      <c r="M45" s="60">
        <v>32082</v>
      </c>
      <c r="N45" s="60">
        <v>30648</v>
      </c>
      <c r="O45" s="61">
        <v>29609</v>
      </c>
      <c r="P45" s="48"/>
      <c r="Q45" s="48"/>
      <c r="R45" s="48"/>
      <c r="S45" s="48"/>
      <c r="T45" s="48"/>
      <c r="U45" s="48"/>
    </row>
    <row r="46" spans="1:21" ht="30.75" customHeight="1" x14ac:dyDescent="0.2">
      <c r="A46" s="48"/>
      <c r="B46" s="1210"/>
      <c r="C46" s="1211"/>
      <c r="D46" s="62"/>
      <c r="E46" s="1216" t="s">
        <v>12</v>
      </c>
      <c r="F46" s="1216"/>
      <c r="G46" s="1216"/>
      <c r="H46" s="1216"/>
      <c r="I46" s="1216"/>
      <c r="J46" s="1217"/>
      <c r="K46" s="63" t="s">
        <v>517</v>
      </c>
      <c r="L46" s="64" t="s">
        <v>517</v>
      </c>
      <c r="M46" s="64" t="s">
        <v>517</v>
      </c>
      <c r="N46" s="64" t="s">
        <v>517</v>
      </c>
      <c r="O46" s="65">
        <v>39</v>
      </c>
      <c r="P46" s="48"/>
      <c r="Q46" s="48"/>
      <c r="R46" s="48"/>
      <c r="S46" s="48"/>
      <c r="T46" s="48"/>
      <c r="U46" s="48"/>
    </row>
    <row r="47" spans="1:21" ht="30.75" customHeight="1" x14ac:dyDescent="0.2">
      <c r="A47" s="48"/>
      <c r="B47" s="1210"/>
      <c r="C47" s="1211"/>
      <c r="D47" s="62"/>
      <c r="E47" s="1216" t="s">
        <v>13</v>
      </c>
      <c r="F47" s="1216"/>
      <c r="G47" s="1216"/>
      <c r="H47" s="1216"/>
      <c r="I47" s="1216"/>
      <c r="J47" s="1217"/>
      <c r="K47" s="63">
        <v>5167</v>
      </c>
      <c r="L47" s="64">
        <v>5833</v>
      </c>
      <c r="M47" s="64">
        <v>6590</v>
      </c>
      <c r="N47" s="64">
        <v>7235</v>
      </c>
      <c r="O47" s="65">
        <v>8035</v>
      </c>
      <c r="P47" s="48"/>
      <c r="Q47" s="48"/>
      <c r="R47" s="48"/>
      <c r="S47" s="48"/>
      <c r="T47" s="48"/>
      <c r="U47" s="48"/>
    </row>
    <row r="48" spans="1:21" ht="30.75" customHeight="1" x14ac:dyDescent="0.2">
      <c r="A48" s="48"/>
      <c r="B48" s="1210"/>
      <c r="C48" s="1211"/>
      <c r="D48" s="62"/>
      <c r="E48" s="1216" t="s">
        <v>14</v>
      </c>
      <c r="F48" s="1216"/>
      <c r="G48" s="1216"/>
      <c r="H48" s="1216"/>
      <c r="I48" s="1216"/>
      <c r="J48" s="1217"/>
      <c r="K48" s="63">
        <v>8314</v>
      </c>
      <c r="L48" s="64">
        <v>7477</v>
      </c>
      <c r="M48" s="64">
        <v>6579</v>
      </c>
      <c r="N48" s="64">
        <v>6940</v>
      </c>
      <c r="O48" s="65">
        <v>6509</v>
      </c>
      <c r="P48" s="48"/>
      <c r="Q48" s="48"/>
      <c r="R48" s="48"/>
      <c r="S48" s="48"/>
      <c r="T48" s="48"/>
      <c r="U48" s="48"/>
    </row>
    <row r="49" spans="1:21" ht="30.75" customHeight="1" x14ac:dyDescent="0.2">
      <c r="A49" s="48"/>
      <c r="B49" s="1210"/>
      <c r="C49" s="1211"/>
      <c r="D49" s="62"/>
      <c r="E49" s="1216" t="s">
        <v>15</v>
      </c>
      <c r="F49" s="1216"/>
      <c r="G49" s="1216"/>
      <c r="H49" s="1216"/>
      <c r="I49" s="1216"/>
      <c r="J49" s="1217"/>
      <c r="K49" s="63">
        <v>139</v>
      </c>
      <c r="L49" s="64">
        <v>114</v>
      </c>
      <c r="M49" s="64">
        <v>114</v>
      </c>
      <c r="N49" s="64">
        <v>112</v>
      </c>
      <c r="O49" s="65">
        <v>143</v>
      </c>
      <c r="P49" s="48"/>
      <c r="Q49" s="48"/>
      <c r="R49" s="48"/>
      <c r="S49" s="48"/>
      <c r="T49" s="48"/>
      <c r="U49" s="48"/>
    </row>
    <row r="50" spans="1:21" ht="30.75" customHeight="1" x14ac:dyDescent="0.2">
      <c r="A50" s="48"/>
      <c r="B50" s="1210"/>
      <c r="C50" s="1211"/>
      <c r="D50" s="62"/>
      <c r="E50" s="1216" t="s">
        <v>16</v>
      </c>
      <c r="F50" s="1216"/>
      <c r="G50" s="1216"/>
      <c r="H50" s="1216"/>
      <c r="I50" s="1216"/>
      <c r="J50" s="1217"/>
      <c r="K50" s="63">
        <v>732</v>
      </c>
      <c r="L50" s="64">
        <v>1477</v>
      </c>
      <c r="M50" s="64">
        <v>1104</v>
      </c>
      <c r="N50" s="64">
        <v>1175</v>
      </c>
      <c r="O50" s="65">
        <v>1376</v>
      </c>
      <c r="P50" s="48"/>
      <c r="Q50" s="48"/>
      <c r="R50" s="48"/>
      <c r="S50" s="48"/>
      <c r="T50" s="48"/>
      <c r="U50" s="48"/>
    </row>
    <row r="51" spans="1:21" ht="30.75" customHeight="1" x14ac:dyDescent="0.2">
      <c r="A51" s="48"/>
      <c r="B51" s="1212"/>
      <c r="C51" s="1213"/>
      <c r="D51" s="66"/>
      <c r="E51" s="1216" t="s">
        <v>17</v>
      </c>
      <c r="F51" s="1216"/>
      <c r="G51" s="1216"/>
      <c r="H51" s="1216"/>
      <c r="I51" s="1216"/>
      <c r="J51" s="1217"/>
      <c r="K51" s="63" t="s">
        <v>517</v>
      </c>
      <c r="L51" s="64" t="s">
        <v>517</v>
      </c>
      <c r="M51" s="64" t="s">
        <v>517</v>
      </c>
      <c r="N51" s="64" t="s">
        <v>517</v>
      </c>
      <c r="O51" s="65" t="s">
        <v>517</v>
      </c>
      <c r="P51" s="48"/>
      <c r="Q51" s="48"/>
      <c r="R51" s="48"/>
      <c r="S51" s="48"/>
      <c r="T51" s="48"/>
      <c r="U51" s="48"/>
    </row>
    <row r="52" spans="1:21" ht="30.75" customHeight="1" x14ac:dyDescent="0.2">
      <c r="A52" s="48"/>
      <c r="B52" s="1218" t="s">
        <v>18</v>
      </c>
      <c r="C52" s="1219"/>
      <c r="D52" s="66"/>
      <c r="E52" s="1216" t="s">
        <v>19</v>
      </c>
      <c r="F52" s="1216"/>
      <c r="G52" s="1216"/>
      <c r="H52" s="1216"/>
      <c r="I52" s="1216"/>
      <c r="J52" s="1217"/>
      <c r="K52" s="63">
        <v>35688</v>
      </c>
      <c r="L52" s="64">
        <v>35176</v>
      </c>
      <c r="M52" s="64">
        <v>36145</v>
      </c>
      <c r="N52" s="64">
        <v>35629</v>
      </c>
      <c r="O52" s="65">
        <v>35019</v>
      </c>
      <c r="P52" s="48"/>
      <c r="Q52" s="48"/>
      <c r="R52" s="48"/>
      <c r="S52" s="48"/>
      <c r="T52" s="48"/>
      <c r="U52" s="48"/>
    </row>
    <row r="53" spans="1:21" ht="30.75" customHeight="1" thickBot="1" x14ac:dyDescent="0.25">
      <c r="A53" s="48"/>
      <c r="B53" s="1220" t="s">
        <v>20</v>
      </c>
      <c r="C53" s="1221"/>
      <c r="D53" s="67"/>
      <c r="E53" s="1222" t="s">
        <v>21</v>
      </c>
      <c r="F53" s="1222"/>
      <c r="G53" s="1222"/>
      <c r="H53" s="1222"/>
      <c r="I53" s="1222"/>
      <c r="J53" s="1223"/>
      <c r="K53" s="68">
        <v>11329</v>
      </c>
      <c r="L53" s="69">
        <v>11546</v>
      </c>
      <c r="M53" s="69">
        <v>10324</v>
      </c>
      <c r="N53" s="69">
        <v>10481</v>
      </c>
      <c r="O53" s="70">
        <v>10692</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2">
      <c r="B57" s="1224" t="s">
        <v>24</v>
      </c>
      <c r="C57" s="1225"/>
      <c r="D57" s="1228" t="s">
        <v>25</v>
      </c>
      <c r="E57" s="1229"/>
      <c r="F57" s="1229"/>
      <c r="G57" s="1229"/>
      <c r="H57" s="1229"/>
      <c r="I57" s="1229"/>
      <c r="J57" s="1230"/>
      <c r="K57" s="82">
        <v>13167</v>
      </c>
      <c r="L57" s="83">
        <v>17667</v>
      </c>
      <c r="M57" s="83">
        <v>22833</v>
      </c>
      <c r="N57" s="83">
        <v>25333</v>
      </c>
      <c r="O57" s="84">
        <v>27723</v>
      </c>
    </row>
    <row r="58" spans="1:21" ht="31.5" customHeight="1" thickBot="1" x14ac:dyDescent="0.25">
      <c r="B58" s="1226"/>
      <c r="C58" s="1227"/>
      <c r="D58" s="1231" t="s">
        <v>26</v>
      </c>
      <c r="E58" s="1232"/>
      <c r="F58" s="1232"/>
      <c r="G58" s="1232"/>
      <c r="H58" s="1232"/>
      <c r="I58" s="1232"/>
      <c r="J58" s="1233"/>
      <c r="K58" s="85">
        <v>5440</v>
      </c>
      <c r="L58" s="86">
        <v>6980</v>
      </c>
      <c r="M58" s="86">
        <v>7440</v>
      </c>
      <c r="N58" s="86">
        <v>7290</v>
      </c>
      <c r="O58" s="87">
        <v>7350</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O5nh4P32kR3Eg8p0OetaMHiVL053xhWe/a2AFpt7IAOrjlI6t9OwsSpUt4SdS5GBzSbaBYLa3XARHzTk3drhA==" saltValue="iR1FNo9FBGiKKCxWMqam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3">
      <c r="B40" s="94" t="s">
        <v>9</v>
      </c>
      <c r="C40" s="95"/>
      <c r="D40" s="95"/>
      <c r="E40" s="96"/>
      <c r="F40" s="96"/>
      <c r="G40" s="96"/>
      <c r="H40" s="97" t="s">
        <v>2</v>
      </c>
      <c r="I40" s="98" t="s">
        <v>558</v>
      </c>
      <c r="J40" s="99" t="s">
        <v>559</v>
      </c>
      <c r="K40" s="99" t="s">
        <v>560</v>
      </c>
      <c r="L40" s="99" t="s">
        <v>561</v>
      </c>
      <c r="M40" s="100" t="s">
        <v>562</v>
      </c>
    </row>
    <row r="41" spans="2:13" ht="27.75" customHeight="1" x14ac:dyDescent="0.2">
      <c r="B41" s="1234" t="s">
        <v>29</v>
      </c>
      <c r="C41" s="1235"/>
      <c r="D41" s="101"/>
      <c r="E41" s="1240" t="s">
        <v>30</v>
      </c>
      <c r="F41" s="1240"/>
      <c r="G41" s="1240"/>
      <c r="H41" s="1241"/>
      <c r="I41" s="102">
        <v>441893</v>
      </c>
      <c r="J41" s="103">
        <v>446030</v>
      </c>
      <c r="K41" s="103">
        <v>457962</v>
      </c>
      <c r="L41" s="103">
        <v>465977</v>
      </c>
      <c r="M41" s="104">
        <v>470595</v>
      </c>
    </row>
    <row r="42" spans="2:13" ht="27.75" customHeight="1" x14ac:dyDescent="0.2">
      <c r="B42" s="1236"/>
      <c r="C42" s="1237"/>
      <c r="D42" s="105"/>
      <c r="E42" s="1242" t="s">
        <v>31</v>
      </c>
      <c r="F42" s="1242"/>
      <c r="G42" s="1242"/>
      <c r="H42" s="1243"/>
      <c r="I42" s="106">
        <v>5890</v>
      </c>
      <c r="J42" s="107">
        <v>5549</v>
      </c>
      <c r="K42" s="107">
        <v>6583</v>
      </c>
      <c r="L42" s="107">
        <v>5733</v>
      </c>
      <c r="M42" s="108">
        <v>5790</v>
      </c>
    </row>
    <row r="43" spans="2:13" ht="27.75" customHeight="1" x14ac:dyDescent="0.2">
      <c r="B43" s="1236"/>
      <c r="C43" s="1237"/>
      <c r="D43" s="105"/>
      <c r="E43" s="1242" t="s">
        <v>32</v>
      </c>
      <c r="F43" s="1242"/>
      <c r="G43" s="1242"/>
      <c r="H43" s="1243"/>
      <c r="I43" s="106">
        <v>92818</v>
      </c>
      <c r="J43" s="107">
        <v>87965</v>
      </c>
      <c r="K43" s="107">
        <v>76908</v>
      </c>
      <c r="L43" s="107">
        <v>70206</v>
      </c>
      <c r="M43" s="108">
        <v>67787</v>
      </c>
    </row>
    <row r="44" spans="2:13" ht="27.75" customHeight="1" x14ac:dyDescent="0.2">
      <c r="B44" s="1236"/>
      <c r="C44" s="1237"/>
      <c r="D44" s="105"/>
      <c r="E44" s="1242" t="s">
        <v>33</v>
      </c>
      <c r="F44" s="1242"/>
      <c r="G44" s="1242"/>
      <c r="H44" s="1243"/>
      <c r="I44" s="106">
        <v>1172</v>
      </c>
      <c r="J44" s="107">
        <v>1061</v>
      </c>
      <c r="K44" s="107">
        <v>959</v>
      </c>
      <c r="L44" s="107">
        <v>700</v>
      </c>
      <c r="M44" s="108">
        <v>669</v>
      </c>
    </row>
    <row r="45" spans="2:13" ht="27.75" customHeight="1" x14ac:dyDescent="0.2">
      <c r="B45" s="1236"/>
      <c r="C45" s="1237"/>
      <c r="D45" s="105"/>
      <c r="E45" s="1242" t="s">
        <v>34</v>
      </c>
      <c r="F45" s="1242"/>
      <c r="G45" s="1242"/>
      <c r="H45" s="1243"/>
      <c r="I45" s="106">
        <v>42083</v>
      </c>
      <c r="J45" s="107">
        <v>41463</v>
      </c>
      <c r="K45" s="107">
        <v>40389</v>
      </c>
      <c r="L45" s="107">
        <v>69984</v>
      </c>
      <c r="M45" s="108">
        <v>62331</v>
      </c>
    </row>
    <row r="46" spans="2:13" ht="27.75" customHeight="1" x14ac:dyDescent="0.2">
      <c r="B46" s="1236"/>
      <c r="C46" s="1237"/>
      <c r="D46" s="109"/>
      <c r="E46" s="1242" t="s">
        <v>35</v>
      </c>
      <c r="F46" s="1242"/>
      <c r="G46" s="1242"/>
      <c r="H46" s="1243"/>
      <c r="I46" s="106">
        <v>2150</v>
      </c>
      <c r="J46" s="107">
        <v>2013</v>
      </c>
      <c r="K46" s="107">
        <v>2089</v>
      </c>
      <c r="L46" s="107">
        <v>2158</v>
      </c>
      <c r="M46" s="108">
        <v>1922</v>
      </c>
    </row>
    <row r="47" spans="2:13" ht="27.75" customHeight="1" x14ac:dyDescent="0.2">
      <c r="B47" s="1236"/>
      <c r="C47" s="1237"/>
      <c r="D47" s="110"/>
      <c r="E47" s="1244" t="s">
        <v>36</v>
      </c>
      <c r="F47" s="1245"/>
      <c r="G47" s="1245"/>
      <c r="H47" s="1246"/>
      <c r="I47" s="106" t="s">
        <v>517</v>
      </c>
      <c r="J47" s="107" t="s">
        <v>517</v>
      </c>
      <c r="K47" s="107" t="s">
        <v>517</v>
      </c>
      <c r="L47" s="107" t="s">
        <v>517</v>
      </c>
      <c r="M47" s="108" t="s">
        <v>517</v>
      </c>
    </row>
    <row r="48" spans="2:13" ht="27.75" customHeight="1" x14ac:dyDescent="0.2">
      <c r="B48" s="1236"/>
      <c r="C48" s="1237"/>
      <c r="D48" s="105"/>
      <c r="E48" s="1242" t="s">
        <v>37</v>
      </c>
      <c r="F48" s="1242"/>
      <c r="G48" s="1242"/>
      <c r="H48" s="1243"/>
      <c r="I48" s="106" t="s">
        <v>517</v>
      </c>
      <c r="J48" s="107" t="s">
        <v>517</v>
      </c>
      <c r="K48" s="107" t="s">
        <v>517</v>
      </c>
      <c r="L48" s="107" t="s">
        <v>517</v>
      </c>
      <c r="M48" s="108" t="s">
        <v>517</v>
      </c>
    </row>
    <row r="49" spans="2:13" ht="27.75" customHeight="1" x14ac:dyDescent="0.2">
      <c r="B49" s="1238"/>
      <c r="C49" s="1239"/>
      <c r="D49" s="105"/>
      <c r="E49" s="1242" t="s">
        <v>38</v>
      </c>
      <c r="F49" s="1242"/>
      <c r="G49" s="1242"/>
      <c r="H49" s="1243"/>
      <c r="I49" s="106" t="s">
        <v>517</v>
      </c>
      <c r="J49" s="107" t="s">
        <v>517</v>
      </c>
      <c r="K49" s="107" t="s">
        <v>517</v>
      </c>
      <c r="L49" s="107" t="s">
        <v>517</v>
      </c>
      <c r="M49" s="108" t="s">
        <v>517</v>
      </c>
    </row>
    <row r="50" spans="2:13" ht="27.75" customHeight="1" x14ac:dyDescent="0.2">
      <c r="B50" s="1247" t="s">
        <v>39</v>
      </c>
      <c r="C50" s="1248"/>
      <c r="D50" s="111"/>
      <c r="E50" s="1242" t="s">
        <v>40</v>
      </c>
      <c r="F50" s="1242"/>
      <c r="G50" s="1242"/>
      <c r="H50" s="1243"/>
      <c r="I50" s="106">
        <v>58151</v>
      </c>
      <c r="J50" s="107">
        <v>60772</v>
      </c>
      <c r="K50" s="107">
        <v>63769</v>
      </c>
      <c r="L50" s="107">
        <v>64747</v>
      </c>
      <c r="M50" s="108">
        <v>66579</v>
      </c>
    </row>
    <row r="51" spans="2:13" ht="27.75" customHeight="1" x14ac:dyDescent="0.2">
      <c r="B51" s="1236"/>
      <c r="C51" s="1237"/>
      <c r="D51" s="105"/>
      <c r="E51" s="1242" t="s">
        <v>41</v>
      </c>
      <c r="F51" s="1242"/>
      <c r="G51" s="1242"/>
      <c r="H51" s="1243"/>
      <c r="I51" s="106">
        <v>87384</v>
      </c>
      <c r="J51" s="107">
        <v>85772</v>
      </c>
      <c r="K51" s="107">
        <v>98566</v>
      </c>
      <c r="L51" s="107">
        <v>93404</v>
      </c>
      <c r="M51" s="108">
        <v>88670</v>
      </c>
    </row>
    <row r="52" spans="2:13" ht="27.75" customHeight="1" x14ac:dyDescent="0.2">
      <c r="B52" s="1238"/>
      <c r="C52" s="1239"/>
      <c r="D52" s="105"/>
      <c r="E52" s="1242" t="s">
        <v>42</v>
      </c>
      <c r="F52" s="1242"/>
      <c r="G52" s="1242"/>
      <c r="H52" s="1243"/>
      <c r="I52" s="106">
        <v>343410</v>
      </c>
      <c r="J52" s="107">
        <v>353811</v>
      </c>
      <c r="K52" s="107">
        <v>357869</v>
      </c>
      <c r="L52" s="107">
        <v>364161</v>
      </c>
      <c r="M52" s="108">
        <v>373689</v>
      </c>
    </row>
    <row r="53" spans="2:13" ht="27.75" customHeight="1" thickBot="1" x14ac:dyDescent="0.25">
      <c r="B53" s="1249" t="s">
        <v>43</v>
      </c>
      <c r="C53" s="1250"/>
      <c r="D53" s="112"/>
      <c r="E53" s="1251" t="s">
        <v>44</v>
      </c>
      <c r="F53" s="1251"/>
      <c r="G53" s="1251"/>
      <c r="H53" s="1252"/>
      <c r="I53" s="113">
        <v>97060</v>
      </c>
      <c r="J53" s="114">
        <v>83726</v>
      </c>
      <c r="K53" s="114">
        <v>64687</v>
      </c>
      <c r="L53" s="114">
        <v>92446</v>
      </c>
      <c r="M53" s="115">
        <v>80157</v>
      </c>
    </row>
    <row r="54" spans="2:13" ht="27.75" customHeight="1" x14ac:dyDescent="0.25">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iAbRKkpMSB4BGFKTQNaL6A2FX2yrnPGnJm38y2S7KXCyOf0IxXc7GiJQ57OtQZcUfTLlvKcCBtd/tXl1om5zzg==" saltValue="RBw023cDKEO6r5l0kQEl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46</v>
      </c>
    </row>
    <row r="54" spans="2:8" ht="29.25" customHeight="1" thickBot="1" x14ac:dyDescent="0.35">
      <c r="B54" s="121" t="s">
        <v>1</v>
      </c>
      <c r="C54" s="122"/>
      <c r="D54" s="122"/>
      <c r="E54" s="123" t="s">
        <v>2</v>
      </c>
      <c r="F54" s="124" t="s">
        <v>560</v>
      </c>
      <c r="G54" s="124" t="s">
        <v>561</v>
      </c>
      <c r="H54" s="125" t="s">
        <v>562</v>
      </c>
    </row>
    <row r="55" spans="2:8" ht="52.5" customHeight="1" x14ac:dyDescent="0.2">
      <c r="B55" s="126"/>
      <c r="C55" s="1261" t="s">
        <v>47</v>
      </c>
      <c r="D55" s="1261"/>
      <c r="E55" s="1262"/>
      <c r="F55" s="127">
        <v>8592</v>
      </c>
      <c r="G55" s="127">
        <v>8592</v>
      </c>
      <c r="H55" s="128">
        <v>8564</v>
      </c>
    </row>
    <row r="56" spans="2:8" ht="52.5" customHeight="1" x14ac:dyDescent="0.2">
      <c r="B56" s="129"/>
      <c r="C56" s="1263" t="s">
        <v>48</v>
      </c>
      <c r="D56" s="1263"/>
      <c r="E56" s="1264"/>
      <c r="F56" s="130">
        <v>2669</v>
      </c>
      <c r="G56" s="130">
        <v>2670</v>
      </c>
      <c r="H56" s="131">
        <v>2670</v>
      </c>
    </row>
    <row r="57" spans="2:8" ht="53.25" customHeight="1" x14ac:dyDescent="0.2">
      <c r="B57" s="129"/>
      <c r="C57" s="1265" t="s">
        <v>49</v>
      </c>
      <c r="D57" s="1265"/>
      <c r="E57" s="1266"/>
      <c r="F57" s="132">
        <v>18126</v>
      </c>
      <c r="G57" s="132">
        <v>17584</v>
      </c>
      <c r="H57" s="133">
        <v>17206</v>
      </c>
    </row>
    <row r="58" spans="2:8" ht="45.75" customHeight="1" x14ac:dyDescent="0.2">
      <c r="B58" s="134"/>
      <c r="C58" s="1253" t="s">
        <v>603</v>
      </c>
      <c r="D58" s="1254"/>
      <c r="E58" s="1255"/>
      <c r="F58" s="135">
        <v>4000</v>
      </c>
      <c r="G58" s="135">
        <v>4000</v>
      </c>
      <c r="H58" s="136">
        <v>4000</v>
      </c>
    </row>
    <row r="59" spans="2:8" ht="45.75" customHeight="1" x14ac:dyDescent="0.2">
      <c r="B59" s="134"/>
      <c r="C59" s="1253" t="s">
        <v>602</v>
      </c>
      <c r="D59" s="1254"/>
      <c r="E59" s="1255"/>
      <c r="F59" s="135">
        <v>3391</v>
      </c>
      <c r="G59" s="135">
        <v>3349</v>
      </c>
      <c r="H59" s="136">
        <v>3233</v>
      </c>
    </row>
    <row r="60" spans="2:8" ht="45.75" customHeight="1" x14ac:dyDescent="0.2">
      <c r="B60" s="134"/>
      <c r="C60" s="1253" t="s">
        <v>601</v>
      </c>
      <c r="D60" s="1254"/>
      <c r="E60" s="1255"/>
      <c r="F60" s="135">
        <v>2242</v>
      </c>
      <c r="G60" s="135">
        <v>2042</v>
      </c>
      <c r="H60" s="136">
        <v>2142</v>
      </c>
    </row>
    <row r="61" spans="2:8" ht="45.75" customHeight="1" x14ac:dyDescent="0.2">
      <c r="B61" s="134"/>
      <c r="C61" s="1253" t="s">
        <v>600</v>
      </c>
      <c r="D61" s="1254"/>
      <c r="E61" s="1255"/>
      <c r="F61" s="135">
        <v>1437</v>
      </c>
      <c r="G61" s="135">
        <v>1437</v>
      </c>
      <c r="H61" s="136">
        <v>1438</v>
      </c>
    </row>
    <row r="62" spans="2:8" ht="45.75" customHeight="1" thickBot="1" x14ac:dyDescent="0.25">
      <c r="B62" s="137"/>
      <c r="C62" s="1256" t="s">
        <v>599</v>
      </c>
      <c r="D62" s="1257"/>
      <c r="E62" s="1258"/>
      <c r="F62" s="138">
        <v>1119</v>
      </c>
      <c r="G62" s="138">
        <v>1120</v>
      </c>
      <c r="H62" s="139">
        <v>1120</v>
      </c>
    </row>
    <row r="63" spans="2:8" ht="52.5" customHeight="1" thickBot="1" x14ac:dyDescent="0.25">
      <c r="B63" s="140"/>
      <c r="C63" s="1259" t="s">
        <v>50</v>
      </c>
      <c r="D63" s="1259"/>
      <c r="E63" s="1260"/>
      <c r="F63" s="141">
        <v>29387</v>
      </c>
      <c r="G63" s="141">
        <v>28845</v>
      </c>
      <c r="H63" s="142">
        <v>28440</v>
      </c>
    </row>
    <row r="64" spans="2:8" ht="15" customHeight="1" x14ac:dyDescent="0.2"/>
    <row r="65" ht="0" hidden="1" customHeight="1" x14ac:dyDescent="0.2"/>
    <row r="66" ht="0" hidden="1" customHeight="1" x14ac:dyDescent="0.2"/>
  </sheetData>
  <sheetProtection algorithmName="SHA-512" hashValue="WIotV6oDMxUbnDUsM6hYY3htipvW4E8CffVcmTYId/KwJe429HTYrm9TNObYY2evWKkG+EUo7pqndYd97rYPtw==" saltValue="ICyOwrMyCj2HHfbVITih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69" customWidth="1"/>
    <col min="2" max="107" width="2.453125" style="1269" customWidth="1"/>
    <col min="108" max="108" width="6.08984375" style="1277" customWidth="1"/>
    <col min="109" max="109" width="5.90625" style="1276" customWidth="1"/>
    <col min="110" max="110" width="19.08984375" style="1269" hidden="1"/>
    <col min="111" max="115" width="12.6328125" style="1269" hidden="1"/>
    <col min="116" max="349" width="8.6328125" style="1269" hidden="1"/>
    <col min="350" max="355" width="14.90625" style="1269" hidden="1"/>
    <col min="356" max="357" width="15.90625" style="1269" hidden="1"/>
    <col min="358" max="363" width="16.08984375" style="1269" hidden="1"/>
    <col min="364" max="364" width="6.08984375" style="1269" hidden="1"/>
    <col min="365" max="365" width="3" style="1269" hidden="1"/>
    <col min="366" max="605" width="8.6328125" style="1269" hidden="1"/>
    <col min="606" max="611" width="14.90625" style="1269" hidden="1"/>
    <col min="612" max="613" width="15.90625" style="1269" hidden="1"/>
    <col min="614" max="619" width="16.08984375" style="1269" hidden="1"/>
    <col min="620" max="620" width="6.08984375" style="1269" hidden="1"/>
    <col min="621" max="621" width="3" style="1269" hidden="1"/>
    <col min="622" max="861" width="8.6328125" style="1269" hidden="1"/>
    <col min="862" max="867" width="14.90625" style="1269" hidden="1"/>
    <col min="868" max="869" width="15.90625" style="1269" hidden="1"/>
    <col min="870" max="875" width="16.08984375" style="1269" hidden="1"/>
    <col min="876" max="876" width="6.08984375" style="1269" hidden="1"/>
    <col min="877" max="877" width="3" style="1269" hidden="1"/>
    <col min="878" max="1117" width="8.6328125" style="1269" hidden="1"/>
    <col min="1118" max="1123" width="14.90625" style="1269" hidden="1"/>
    <col min="1124" max="1125" width="15.90625" style="1269" hidden="1"/>
    <col min="1126" max="1131" width="16.08984375" style="1269" hidden="1"/>
    <col min="1132" max="1132" width="6.08984375" style="1269" hidden="1"/>
    <col min="1133" max="1133" width="3" style="1269" hidden="1"/>
    <col min="1134" max="1373" width="8.6328125" style="1269" hidden="1"/>
    <col min="1374" max="1379" width="14.90625" style="1269" hidden="1"/>
    <col min="1380" max="1381" width="15.90625" style="1269" hidden="1"/>
    <col min="1382" max="1387" width="16.08984375" style="1269" hidden="1"/>
    <col min="1388" max="1388" width="6.08984375" style="1269" hidden="1"/>
    <col min="1389" max="1389" width="3" style="1269" hidden="1"/>
    <col min="1390" max="1629" width="8.6328125" style="1269" hidden="1"/>
    <col min="1630" max="1635" width="14.90625" style="1269" hidden="1"/>
    <col min="1636" max="1637" width="15.90625" style="1269" hidden="1"/>
    <col min="1638" max="1643" width="16.08984375" style="1269" hidden="1"/>
    <col min="1644" max="1644" width="6.08984375" style="1269" hidden="1"/>
    <col min="1645" max="1645" width="3" style="1269" hidden="1"/>
    <col min="1646" max="1885" width="8.6328125" style="1269" hidden="1"/>
    <col min="1886" max="1891" width="14.90625" style="1269" hidden="1"/>
    <col min="1892" max="1893" width="15.90625" style="1269" hidden="1"/>
    <col min="1894" max="1899" width="16.08984375" style="1269" hidden="1"/>
    <col min="1900" max="1900" width="6.08984375" style="1269" hidden="1"/>
    <col min="1901" max="1901" width="3" style="1269" hidden="1"/>
    <col min="1902" max="2141" width="8.6328125" style="1269" hidden="1"/>
    <col min="2142" max="2147" width="14.90625" style="1269" hidden="1"/>
    <col min="2148" max="2149" width="15.90625" style="1269" hidden="1"/>
    <col min="2150" max="2155" width="16.08984375" style="1269" hidden="1"/>
    <col min="2156" max="2156" width="6.08984375" style="1269" hidden="1"/>
    <col min="2157" max="2157" width="3" style="1269" hidden="1"/>
    <col min="2158" max="2397" width="8.6328125" style="1269" hidden="1"/>
    <col min="2398" max="2403" width="14.90625" style="1269" hidden="1"/>
    <col min="2404" max="2405" width="15.90625" style="1269" hidden="1"/>
    <col min="2406" max="2411" width="16.08984375" style="1269" hidden="1"/>
    <col min="2412" max="2412" width="6.08984375" style="1269" hidden="1"/>
    <col min="2413" max="2413" width="3" style="1269" hidden="1"/>
    <col min="2414" max="2653" width="8.6328125" style="1269" hidden="1"/>
    <col min="2654" max="2659" width="14.90625" style="1269" hidden="1"/>
    <col min="2660" max="2661" width="15.90625" style="1269" hidden="1"/>
    <col min="2662" max="2667" width="16.08984375" style="1269" hidden="1"/>
    <col min="2668" max="2668" width="6.08984375" style="1269" hidden="1"/>
    <col min="2669" max="2669" width="3" style="1269" hidden="1"/>
    <col min="2670" max="2909" width="8.6328125" style="1269" hidden="1"/>
    <col min="2910" max="2915" width="14.90625" style="1269" hidden="1"/>
    <col min="2916" max="2917" width="15.90625" style="1269" hidden="1"/>
    <col min="2918" max="2923" width="16.08984375" style="1269" hidden="1"/>
    <col min="2924" max="2924" width="6.08984375" style="1269" hidden="1"/>
    <col min="2925" max="2925" width="3" style="1269" hidden="1"/>
    <col min="2926" max="3165" width="8.6328125" style="1269" hidden="1"/>
    <col min="3166" max="3171" width="14.90625" style="1269" hidden="1"/>
    <col min="3172" max="3173" width="15.90625" style="1269" hidden="1"/>
    <col min="3174" max="3179" width="16.08984375" style="1269" hidden="1"/>
    <col min="3180" max="3180" width="6.08984375" style="1269" hidden="1"/>
    <col min="3181" max="3181" width="3" style="1269" hidden="1"/>
    <col min="3182" max="3421" width="8.6328125" style="1269" hidden="1"/>
    <col min="3422" max="3427" width="14.90625" style="1269" hidden="1"/>
    <col min="3428" max="3429" width="15.90625" style="1269" hidden="1"/>
    <col min="3430" max="3435" width="16.08984375" style="1269" hidden="1"/>
    <col min="3436" max="3436" width="6.08984375" style="1269" hidden="1"/>
    <col min="3437" max="3437" width="3" style="1269" hidden="1"/>
    <col min="3438" max="3677" width="8.6328125" style="1269" hidden="1"/>
    <col min="3678" max="3683" width="14.90625" style="1269" hidden="1"/>
    <col min="3684" max="3685" width="15.90625" style="1269" hidden="1"/>
    <col min="3686" max="3691" width="16.08984375" style="1269" hidden="1"/>
    <col min="3692" max="3692" width="6.08984375" style="1269" hidden="1"/>
    <col min="3693" max="3693" width="3" style="1269" hidden="1"/>
    <col min="3694" max="3933" width="8.6328125" style="1269" hidden="1"/>
    <col min="3934" max="3939" width="14.90625" style="1269" hidden="1"/>
    <col min="3940" max="3941" width="15.90625" style="1269" hidden="1"/>
    <col min="3942" max="3947" width="16.08984375" style="1269" hidden="1"/>
    <col min="3948" max="3948" width="6.08984375" style="1269" hidden="1"/>
    <col min="3949" max="3949" width="3" style="1269" hidden="1"/>
    <col min="3950" max="4189" width="8.6328125" style="1269" hidden="1"/>
    <col min="4190" max="4195" width="14.90625" style="1269" hidden="1"/>
    <col min="4196" max="4197" width="15.90625" style="1269" hidden="1"/>
    <col min="4198" max="4203" width="16.08984375" style="1269" hidden="1"/>
    <col min="4204" max="4204" width="6.08984375" style="1269" hidden="1"/>
    <col min="4205" max="4205" width="3" style="1269" hidden="1"/>
    <col min="4206" max="4445" width="8.6328125" style="1269" hidden="1"/>
    <col min="4446" max="4451" width="14.90625" style="1269" hidden="1"/>
    <col min="4452" max="4453" width="15.90625" style="1269" hidden="1"/>
    <col min="4454" max="4459" width="16.08984375" style="1269" hidden="1"/>
    <col min="4460" max="4460" width="6.08984375" style="1269" hidden="1"/>
    <col min="4461" max="4461" width="3" style="1269" hidden="1"/>
    <col min="4462" max="4701" width="8.6328125" style="1269" hidden="1"/>
    <col min="4702" max="4707" width="14.90625" style="1269" hidden="1"/>
    <col min="4708" max="4709" width="15.90625" style="1269" hidden="1"/>
    <col min="4710" max="4715" width="16.08984375" style="1269" hidden="1"/>
    <col min="4716" max="4716" width="6.08984375" style="1269" hidden="1"/>
    <col min="4717" max="4717" width="3" style="1269" hidden="1"/>
    <col min="4718" max="4957" width="8.6328125" style="1269" hidden="1"/>
    <col min="4958" max="4963" width="14.90625" style="1269" hidden="1"/>
    <col min="4964" max="4965" width="15.90625" style="1269" hidden="1"/>
    <col min="4966" max="4971" width="16.08984375" style="1269" hidden="1"/>
    <col min="4972" max="4972" width="6.08984375" style="1269" hidden="1"/>
    <col min="4973" max="4973" width="3" style="1269" hidden="1"/>
    <col min="4974" max="5213" width="8.6328125" style="1269" hidden="1"/>
    <col min="5214" max="5219" width="14.90625" style="1269" hidden="1"/>
    <col min="5220" max="5221" width="15.90625" style="1269" hidden="1"/>
    <col min="5222" max="5227" width="16.08984375" style="1269" hidden="1"/>
    <col min="5228" max="5228" width="6.08984375" style="1269" hidden="1"/>
    <col min="5229" max="5229" width="3" style="1269" hidden="1"/>
    <col min="5230" max="5469" width="8.6328125" style="1269" hidden="1"/>
    <col min="5470" max="5475" width="14.90625" style="1269" hidden="1"/>
    <col min="5476" max="5477" width="15.90625" style="1269" hidden="1"/>
    <col min="5478" max="5483" width="16.08984375" style="1269" hidden="1"/>
    <col min="5484" max="5484" width="6.08984375" style="1269" hidden="1"/>
    <col min="5485" max="5485" width="3" style="1269" hidden="1"/>
    <col min="5486" max="5725" width="8.6328125" style="1269" hidden="1"/>
    <col min="5726" max="5731" width="14.90625" style="1269" hidden="1"/>
    <col min="5732" max="5733" width="15.90625" style="1269" hidden="1"/>
    <col min="5734" max="5739" width="16.08984375" style="1269" hidden="1"/>
    <col min="5740" max="5740" width="6.08984375" style="1269" hidden="1"/>
    <col min="5741" max="5741" width="3" style="1269" hidden="1"/>
    <col min="5742" max="5981" width="8.6328125" style="1269" hidden="1"/>
    <col min="5982" max="5987" width="14.90625" style="1269" hidden="1"/>
    <col min="5988" max="5989" width="15.90625" style="1269" hidden="1"/>
    <col min="5990" max="5995" width="16.08984375" style="1269" hidden="1"/>
    <col min="5996" max="5996" width="6.08984375" style="1269" hidden="1"/>
    <col min="5997" max="5997" width="3" style="1269" hidden="1"/>
    <col min="5998" max="6237" width="8.6328125" style="1269" hidden="1"/>
    <col min="6238" max="6243" width="14.90625" style="1269" hidden="1"/>
    <col min="6244" max="6245" width="15.90625" style="1269" hidden="1"/>
    <col min="6246" max="6251" width="16.08984375" style="1269" hidden="1"/>
    <col min="6252" max="6252" width="6.08984375" style="1269" hidden="1"/>
    <col min="6253" max="6253" width="3" style="1269" hidden="1"/>
    <col min="6254" max="6493" width="8.6328125" style="1269" hidden="1"/>
    <col min="6494" max="6499" width="14.90625" style="1269" hidden="1"/>
    <col min="6500" max="6501" width="15.90625" style="1269" hidden="1"/>
    <col min="6502" max="6507" width="16.08984375" style="1269" hidden="1"/>
    <col min="6508" max="6508" width="6.08984375" style="1269" hidden="1"/>
    <col min="6509" max="6509" width="3" style="1269" hidden="1"/>
    <col min="6510" max="6749" width="8.6328125" style="1269" hidden="1"/>
    <col min="6750" max="6755" width="14.90625" style="1269" hidden="1"/>
    <col min="6756" max="6757" width="15.90625" style="1269" hidden="1"/>
    <col min="6758" max="6763" width="16.08984375" style="1269" hidden="1"/>
    <col min="6764" max="6764" width="6.08984375" style="1269" hidden="1"/>
    <col min="6765" max="6765" width="3" style="1269" hidden="1"/>
    <col min="6766" max="7005" width="8.6328125" style="1269" hidden="1"/>
    <col min="7006" max="7011" width="14.90625" style="1269" hidden="1"/>
    <col min="7012" max="7013" width="15.90625" style="1269" hidden="1"/>
    <col min="7014" max="7019" width="16.08984375" style="1269" hidden="1"/>
    <col min="7020" max="7020" width="6.08984375" style="1269" hidden="1"/>
    <col min="7021" max="7021" width="3" style="1269" hidden="1"/>
    <col min="7022" max="7261" width="8.6328125" style="1269" hidden="1"/>
    <col min="7262" max="7267" width="14.90625" style="1269" hidden="1"/>
    <col min="7268" max="7269" width="15.90625" style="1269" hidden="1"/>
    <col min="7270" max="7275" width="16.08984375" style="1269" hidden="1"/>
    <col min="7276" max="7276" width="6.08984375" style="1269" hidden="1"/>
    <col min="7277" max="7277" width="3" style="1269" hidden="1"/>
    <col min="7278" max="7517" width="8.6328125" style="1269" hidden="1"/>
    <col min="7518" max="7523" width="14.90625" style="1269" hidden="1"/>
    <col min="7524" max="7525" width="15.90625" style="1269" hidden="1"/>
    <col min="7526" max="7531" width="16.08984375" style="1269" hidden="1"/>
    <col min="7532" max="7532" width="6.08984375" style="1269" hidden="1"/>
    <col min="7533" max="7533" width="3" style="1269" hidden="1"/>
    <col min="7534" max="7773" width="8.6328125" style="1269" hidden="1"/>
    <col min="7774" max="7779" width="14.90625" style="1269" hidden="1"/>
    <col min="7780" max="7781" width="15.90625" style="1269" hidden="1"/>
    <col min="7782" max="7787" width="16.08984375" style="1269" hidden="1"/>
    <col min="7788" max="7788" width="6.08984375" style="1269" hidden="1"/>
    <col min="7789" max="7789" width="3" style="1269" hidden="1"/>
    <col min="7790" max="8029" width="8.6328125" style="1269" hidden="1"/>
    <col min="8030" max="8035" width="14.90625" style="1269" hidden="1"/>
    <col min="8036" max="8037" width="15.90625" style="1269" hidden="1"/>
    <col min="8038" max="8043" width="16.08984375" style="1269" hidden="1"/>
    <col min="8044" max="8044" width="6.08984375" style="1269" hidden="1"/>
    <col min="8045" max="8045" width="3" style="1269" hidden="1"/>
    <col min="8046" max="8285" width="8.6328125" style="1269" hidden="1"/>
    <col min="8286" max="8291" width="14.90625" style="1269" hidden="1"/>
    <col min="8292" max="8293" width="15.90625" style="1269" hidden="1"/>
    <col min="8294" max="8299" width="16.08984375" style="1269" hidden="1"/>
    <col min="8300" max="8300" width="6.08984375" style="1269" hidden="1"/>
    <col min="8301" max="8301" width="3" style="1269" hidden="1"/>
    <col min="8302" max="8541" width="8.6328125" style="1269" hidden="1"/>
    <col min="8542" max="8547" width="14.90625" style="1269" hidden="1"/>
    <col min="8548" max="8549" width="15.90625" style="1269" hidden="1"/>
    <col min="8550" max="8555" width="16.08984375" style="1269" hidden="1"/>
    <col min="8556" max="8556" width="6.08984375" style="1269" hidden="1"/>
    <col min="8557" max="8557" width="3" style="1269" hidden="1"/>
    <col min="8558" max="8797" width="8.6328125" style="1269" hidden="1"/>
    <col min="8798" max="8803" width="14.90625" style="1269" hidden="1"/>
    <col min="8804" max="8805" width="15.90625" style="1269" hidden="1"/>
    <col min="8806" max="8811" width="16.08984375" style="1269" hidden="1"/>
    <col min="8812" max="8812" width="6.08984375" style="1269" hidden="1"/>
    <col min="8813" max="8813" width="3" style="1269" hidden="1"/>
    <col min="8814" max="9053" width="8.6328125" style="1269" hidden="1"/>
    <col min="9054" max="9059" width="14.90625" style="1269" hidden="1"/>
    <col min="9060" max="9061" width="15.90625" style="1269" hidden="1"/>
    <col min="9062" max="9067" width="16.08984375" style="1269" hidden="1"/>
    <col min="9068" max="9068" width="6.08984375" style="1269" hidden="1"/>
    <col min="9069" max="9069" width="3" style="1269" hidden="1"/>
    <col min="9070" max="9309" width="8.6328125" style="1269" hidden="1"/>
    <col min="9310" max="9315" width="14.90625" style="1269" hidden="1"/>
    <col min="9316" max="9317" width="15.90625" style="1269" hidden="1"/>
    <col min="9318" max="9323" width="16.08984375" style="1269" hidden="1"/>
    <col min="9324" max="9324" width="6.08984375" style="1269" hidden="1"/>
    <col min="9325" max="9325" width="3" style="1269" hidden="1"/>
    <col min="9326" max="9565" width="8.6328125" style="1269" hidden="1"/>
    <col min="9566" max="9571" width="14.90625" style="1269" hidden="1"/>
    <col min="9572" max="9573" width="15.90625" style="1269" hidden="1"/>
    <col min="9574" max="9579" width="16.08984375" style="1269" hidden="1"/>
    <col min="9580" max="9580" width="6.08984375" style="1269" hidden="1"/>
    <col min="9581" max="9581" width="3" style="1269" hidden="1"/>
    <col min="9582" max="9821" width="8.6328125" style="1269" hidden="1"/>
    <col min="9822" max="9827" width="14.90625" style="1269" hidden="1"/>
    <col min="9828" max="9829" width="15.90625" style="1269" hidden="1"/>
    <col min="9830" max="9835" width="16.08984375" style="1269" hidden="1"/>
    <col min="9836" max="9836" width="6.08984375" style="1269" hidden="1"/>
    <col min="9837" max="9837" width="3" style="1269" hidden="1"/>
    <col min="9838" max="10077" width="8.6328125" style="1269" hidden="1"/>
    <col min="10078" max="10083" width="14.90625" style="1269" hidden="1"/>
    <col min="10084" max="10085" width="15.90625" style="1269" hidden="1"/>
    <col min="10086" max="10091" width="16.08984375" style="1269" hidden="1"/>
    <col min="10092" max="10092" width="6.08984375" style="1269" hidden="1"/>
    <col min="10093" max="10093" width="3" style="1269" hidden="1"/>
    <col min="10094" max="10333" width="8.6328125" style="1269" hidden="1"/>
    <col min="10334" max="10339" width="14.90625" style="1269" hidden="1"/>
    <col min="10340" max="10341" width="15.90625" style="1269" hidden="1"/>
    <col min="10342" max="10347" width="16.08984375" style="1269" hidden="1"/>
    <col min="10348" max="10348" width="6.08984375" style="1269" hidden="1"/>
    <col min="10349" max="10349" width="3" style="1269" hidden="1"/>
    <col min="10350" max="10589" width="8.6328125" style="1269" hidden="1"/>
    <col min="10590" max="10595" width="14.90625" style="1269" hidden="1"/>
    <col min="10596" max="10597" width="15.90625" style="1269" hidden="1"/>
    <col min="10598" max="10603" width="16.08984375" style="1269" hidden="1"/>
    <col min="10604" max="10604" width="6.08984375" style="1269" hidden="1"/>
    <col min="10605" max="10605" width="3" style="1269" hidden="1"/>
    <col min="10606" max="10845" width="8.6328125" style="1269" hidden="1"/>
    <col min="10846" max="10851" width="14.90625" style="1269" hidden="1"/>
    <col min="10852" max="10853" width="15.90625" style="1269" hidden="1"/>
    <col min="10854" max="10859" width="16.08984375" style="1269" hidden="1"/>
    <col min="10860" max="10860" width="6.08984375" style="1269" hidden="1"/>
    <col min="10861" max="10861" width="3" style="1269" hidden="1"/>
    <col min="10862" max="11101" width="8.6328125" style="1269" hidden="1"/>
    <col min="11102" max="11107" width="14.90625" style="1269" hidden="1"/>
    <col min="11108" max="11109" width="15.90625" style="1269" hidden="1"/>
    <col min="11110" max="11115" width="16.08984375" style="1269" hidden="1"/>
    <col min="11116" max="11116" width="6.08984375" style="1269" hidden="1"/>
    <col min="11117" max="11117" width="3" style="1269" hidden="1"/>
    <col min="11118" max="11357" width="8.6328125" style="1269" hidden="1"/>
    <col min="11358" max="11363" width="14.90625" style="1269" hidden="1"/>
    <col min="11364" max="11365" width="15.90625" style="1269" hidden="1"/>
    <col min="11366" max="11371" width="16.08984375" style="1269" hidden="1"/>
    <col min="11372" max="11372" width="6.08984375" style="1269" hidden="1"/>
    <col min="11373" max="11373" width="3" style="1269" hidden="1"/>
    <col min="11374" max="11613" width="8.6328125" style="1269" hidden="1"/>
    <col min="11614" max="11619" width="14.90625" style="1269" hidden="1"/>
    <col min="11620" max="11621" width="15.90625" style="1269" hidden="1"/>
    <col min="11622" max="11627" width="16.08984375" style="1269" hidden="1"/>
    <col min="11628" max="11628" width="6.08984375" style="1269" hidden="1"/>
    <col min="11629" max="11629" width="3" style="1269" hidden="1"/>
    <col min="11630" max="11869" width="8.6328125" style="1269" hidden="1"/>
    <col min="11870" max="11875" width="14.90625" style="1269" hidden="1"/>
    <col min="11876" max="11877" width="15.90625" style="1269" hidden="1"/>
    <col min="11878" max="11883" width="16.08984375" style="1269" hidden="1"/>
    <col min="11884" max="11884" width="6.08984375" style="1269" hidden="1"/>
    <col min="11885" max="11885" width="3" style="1269" hidden="1"/>
    <col min="11886" max="12125" width="8.6328125" style="1269" hidden="1"/>
    <col min="12126" max="12131" width="14.90625" style="1269" hidden="1"/>
    <col min="12132" max="12133" width="15.90625" style="1269" hidden="1"/>
    <col min="12134" max="12139" width="16.08984375" style="1269" hidden="1"/>
    <col min="12140" max="12140" width="6.08984375" style="1269" hidden="1"/>
    <col min="12141" max="12141" width="3" style="1269" hidden="1"/>
    <col min="12142" max="12381" width="8.6328125" style="1269" hidden="1"/>
    <col min="12382" max="12387" width="14.90625" style="1269" hidden="1"/>
    <col min="12388" max="12389" width="15.90625" style="1269" hidden="1"/>
    <col min="12390" max="12395" width="16.08984375" style="1269" hidden="1"/>
    <col min="12396" max="12396" width="6.08984375" style="1269" hidden="1"/>
    <col min="12397" max="12397" width="3" style="1269" hidden="1"/>
    <col min="12398" max="12637" width="8.6328125" style="1269" hidden="1"/>
    <col min="12638" max="12643" width="14.90625" style="1269" hidden="1"/>
    <col min="12644" max="12645" width="15.90625" style="1269" hidden="1"/>
    <col min="12646" max="12651" width="16.08984375" style="1269" hidden="1"/>
    <col min="12652" max="12652" width="6.08984375" style="1269" hidden="1"/>
    <col min="12653" max="12653" width="3" style="1269" hidden="1"/>
    <col min="12654" max="12893" width="8.6328125" style="1269" hidden="1"/>
    <col min="12894" max="12899" width="14.90625" style="1269" hidden="1"/>
    <col min="12900" max="12901" width="15.90625" style="1269" hidden="1"/>
    <col min="12902" max="12907" width="16.08984375" style="1269" hidden="1"/>
    <col min="12908" max="12908" width="6.08984375" style="1269" hidden="1"/>
    <col min="12909" max="12909" width="3" style="1269" hidden="1"/>
    <col min="12910" max="13149" width="8.6328125" style="1269" hidden="1"/>
    <col min="13150" max="13155" width="14.90625" style="1269" hidden="1"/>
    <col min="13156" max="13157" width="15.90625" style="1269" hidden="1"/>
    <col min="13158" max="13163" width="16.08984375" style="1269" hidden="1"/>
    <col min="13164" max="13164" width="6.08984375" style="1269" hidden="1"/>
    <col min="13165" max="13165" width="3" style="1269" hidden="1"/>
    <col min="13166" max="13405" width="8.6328125" style="1269" hidden="1"/>
    <col min="13406" max="13411" width="14.90625" style="1269" hidden="1"/>
    <col min="13412" max="13413" width="15.90625" style="1269" hidden="1"/>
    <col min="13414" max="13419" width="16.08984375" style="1269" hidden="1"/>
    <col min="13420" max="13420" width="6.08984375" style="1269" hidden="1"/>
    <col min="13421" max="13421" width="3" style="1269" hidden="1"/>
    <col min="13422" max="13661" width="8.6328125" style="1269" hidden="1"/>
    <col min="13662" max="13667" width="14.90625" style="1269" hidden="1"/>
    <col min="13668" max="13669" width="15.90625" style="1269" hidden="1"/>
    <col min="13670" max="13675" width="16.08984375" style="1269" hidden="1"/>
    <col min="13676" max="13676" width="6.08984375" style="1269" hidden="1"/>
    <col min="13677" max="13677" width="3" style="1269" hidden="1"/>
    <col min="13678" max="13917" width="8.6328125" style="1269" hidden="1"/>
    <col min="13918" max="13923" width="14.90625" style="1269" hidden="1"/>
    <col min="13924" max="13925" width="15.90625" style="1269" hidden="1"/>
    <col min="13926" max="13931" width="16.08984375" style="1269" hidden="1"/>
    <col min="13932" max="13932" width="6.08984375" style="1269" hidden="1"/>
    <col min="13933" max="13933" width="3" style="1269" hidden="1"/>
    <col min="13934" max="14173" width="8.6328125" style="1269" hidden="1"/>
    <col min="14174" max="14179" width="14.90625" style="1269" hidden="1"/>
    <col min="14180" max="14181" width="15.90625" style="1269" hidden="1"/>
    <col min="14182" max="14187" width="16.08984375" style="1269" hidden="1"/>
    <col min="14188" max="14188" width="6.08984375" style="1269" hidden="1"/>
    <col min="14189" max="14189" width="3" style="1269" hidden="1"/>
    <col min="14190" max="14429" width="8.6328125" style="1269" hidden="1"/>
    <col min="14430" max="14435" width="14.90625" style="1269" hidden="1"/>
    <col min="14436" max="14437" width="15.90625" style="1269" hidden="1"/>
    <col min="14438" max="14443" width="16.08984375" style="1269" hidden="1"/>
    <col min="14444" max="14444" width="6.08984375" style="1269" hidden="1"/>
    <col min="14445" max="14445" width="3" style="1269" hidden="1"/>
    <col min="14446" max="14685" width="8.6328125" style="1269" hidden="1"/>
    <col min="14686" max="14691" width="14.90625" style="1269" hidden="1"/>
    <col min="14692" max="14693" width="15.90625" style="1269" hidden="1"/>
    <col min="14694" max="14699" width="16.08984375" style="1269" hidden="1"/>
    <col min="14700" max="14700" width="6.08984375" style="1269" hidden="1"/>
    <col min="14701" max="14701" width="3" style="1269" hidden="1"/>
    <col min="14702" max="14941" width="8.6328125" style="1269" hidden="1"/>
    <col min="14942" max="14947" width="14.90625" style="1269" hidden="1"/>
    <col min="14948" max="14949" width="15.90625" style="1269" hidden="1"/>
    <col min="14950" max="14955" width="16.08984375" style="1269" hidden="1"/>
    <col min="14956" max="14956" width="6.08984375" style="1269" hidden="1"/>
    <col min="14957" max="14957" width="3" style="1269" hidden="1"/>
    <col min="14958" max="15197" width="8.6328125" style="1269" hidden="1"/>
    <col min="15198" max="15203" width="14.90625" style="1269" hidden="1"/>
    <col min="15204" max="15205" width="15.90625" style="1269" hidden="1"/>
    <col min="15206" max="15211" width="16.08984375" style="1269" hidden="1"/>
    <col min="15212" max="15212" width="6.08984375" style="1269" hidden="1"/>
    <col min="15213" max="15213" width="3" style="1269" hidden="1"/>
    <col min="15214" max="15453" width="8.6328125" style="1269" hidden="1"/>
    <col min="15454" max="15459" width="14.90625" style="1269" hidden="1"/>
    <col min="15460" max="15461" width="15.90625" style="1269" hidden="1"/>
    <col min="15462" max="15467" width="16.08984375" style="1269" hidden="1"/>
    <col min="15468" max="15468" width="6.08984375" style="1269" hidden="1"/>
    <col min="15469" max="15469" width="3" style="1269" hidden="1"/>
    <col min="15470" max="15709" width="8.6328125" style="1269" hidden="1"/>
    <col min="15710" max="15715" width="14.90625" style="1269" hidden="1"/>
    <col min="15716" max="15717" width="15.90625" style="1269" hidden="1"/>
    <col min="15718" max="15723" width="16.08984375" style="1269" hidden="1"/>
    <col min="15724" max="15724" width="6.08984375" style="1269" hidden="1"/>
    <col min="15725" max="15725" width="3" style="1269" hidden="1"/>
    <col min="15726" max="15965" width="8.6328125" style="1269" hidden="1"/>
    <col min="15966" max="15971" width="14.90625" style="1269" hidden="1"/>
    <col min="15972" max="15973" width="15.90625" style="1269" hidden="1"/>
    <col min="15974" max="15979" width="16.08984375" style="1269" hidden="1"/>
    <col min="15980" max="15980" width="6.08984375" style="1269" hidden="1"/>
    <col min="15981" max="15981" width="3" style="1269" hidden="1"/>
    <col min="15982" max="16221" width="8.6328125" style="1269" hidden="1"/>
    <col min="16222" max="16227" width="14.90625" style="1269" hidden="1"/>
    <col min="16228" max="16229" width="15.90625" style="1269" hidden="1"/>
    <col min="16230" max="16235" width="16.08984375" style="1269" hidden="1"/>
    <col min="16236" max="16236" width="6.08984375" style="1269" hidden="1"/>
    <col min="16237" max="16237" width="3" style="1269" hidden="1"/>
    <col min="16238" max="16384" width="8.63281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ht="13"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ht="13"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9"/>
      <c r="DE19" s="1269"/>
    </row>
    <row r="20" spans="1:351" ht="13" x14ac:dyDescent="0.2">
      <c r="DD20" s="1269"/>
      <c r="DE20" s="1269"/>
    </row>
    <row r="21" spans="1:351" ht="16.5"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5" x14ac:dyDescent="0.2">
      <c r="B22" s="1276"/>
      <c r="MM22" s="1275"/>
    </row>
    <row r="23" spans="1:351" ht="13" x14ac:dyDescent="0.2">
      <c r="B23" s="1276"/>
    </row>
    <row r="24" spans="1:351" ht="13" x14ac:dyDescent="0.2">
      <c r="B24" s="1276"/>
    </row>
    <row r="25" spans="1:351" ht="13" x14ac:dyDescent="0.2">
      <c r="B25" s="1276"/>
    </row>
    <row r="26" spans="1:351" ht="13" x14ac:dyDescent="0.2">
      <c r="B26" s="1276"/>
    </row>
    <row r="27" spans="1:351" ht="13" x14ac:dyDescent="0.2">
      <c r="B27" s="1276"/>
    </row>
    <row r="28" spans="1:351" ht="13" x14ac:dyDescent="0.2">
      <c r="B28" s="1276"/>
    </row>
    <row r="29" spans="1:351" ht="13" x14ac:dyDescent="0.2">
      <c r="B29" s="1276"/>
    </row>
    <row r="30" spans="1:351" ht="13" x14ac:dyDescent="0.2">
      <c r="B30" s="1276"/>
    </row>
    <row r="31" spans="1:351" ht="13" x14ac:dyDescent="0.2">
      <c r="B31" s="1276"/>
    </row>
    <row r="32" spans="1:351" ht="13" x14ac:dyDescent="0.2">
      <c r="B32" s="1276"/>
    </row>
    <row r="33" spans="2:109" ht="13" x14ac:dyDescent="0.2">
      <c r="B33" s="1276"/>
    </row>
    <row r="34" spans="2:109" ht="13" x14ac:dyDescent="0.2">
      <c r="B34" s="1276"/>
    </row>
    <row r="35" spans="2:109" ht="13" x14ac:dyDescent="0.2">
      <c r="B35" s="1276"/>
    </row>
    <row r="36" spans="2:109" ht="13" x14ac:dyDescent="0.2">
      <c r="B36" s="1276"/>
    </row>
    <row r="37" spans="2:109" ht="13" x14ac:dyDescent="0.2">
      <c r="B37" s="1276"/>
    </row>
    <row r="38" spans="2:109" ht="13" x14ac:dyDescent="0.2">
      <c r="B38" s="1276"/>
    </row>
    <row r="39" spans="2:109" ht="13"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 x14ac:dyDescent="0.2">
      <c r="B40" s="1281"/>
      <c r="DD40" s="1281"/>
      <c r="DE40" s="1269"/>
    </row>
    <row r="41" spans="2:109" ht="16.5" x14ac:dyDescent="0.2">
      <c r="B41" s="1282" t="s">
        <v>605</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 x14ac:dyDescent="0.2">
      <c r="B42" s="1276"/>
      <c r="G42" s="1283"/>
      <c r="I42" s="1284"/>
      <c r="J42" s="1284"/>
      <c r="K42" s="1284"/>
      <c r="AM42" s="1283"/>
      <c r="AN42" s="1283" t="s">
        <v>606</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607</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 x14ac:dyDescent="0.2">
      <c r="B49" s="1276"/>
      <c r="AN49" s="1269" t="s">
        <v>608</v>
      </c>
    </row>
    <row r="50" spans="1:109" ht="13"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558</v>
      </c>
      <c r="BQ50" s="1301"/>
      <c r="BR50" s="1301"/>
      <c r="BS50" s="1301"/>
      <c r="BT50" s="1301"/>
      <c r="BU50" s="1301"/>
      <c r="BV50" s="1301"/>
      <c r="BW50" s="1301"/>
      <c r="BX50" s="1301" t="s">
        <v>559</v>
      </c>
      <c r="BY50" s="1301"/>
      <c r="BZ50" s="1301"/>
      <c r="CA50" s="1301"/>
      <c r="CB50" s="1301"/>
      <c r="CC50" s="1301"/>
      <c r="CD50" s="1301"/>
      <c r="CE50" s="1301"/>
      <c r="CF50" s="1301" t="s">
        <v>560</v>
      </c>
      <c r="CG50" s="1301"/>
      <c r="CH50" s="1301"/>
      <c r="CI50" s="1301"/>
      <c r="CJ50" s="1301"/>
      <c r="CK50" s="1301"/>
      <c r="CL50" s="1301"/>
      <c r="CM50" s="1301"/>
      <c r="CN50" s="1301" t="s">
        <v>561</v>
      </c>
      <c r="CO50" s="1301"/>
      <c r="CP50" s="1301"/>
      <c r="CQ50" s="1301"/>
      <c r="CR50" s="1301"/>
      <c r="CS50" s="1301"/>
      <c r="CT50" s="1301"/>
      <c r="CU50" s="1301"/>
      <c r="CV50" s="1301" t="s">
        <v>562</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609</v>
      </c>
      <c r="AO51" s="1305"/>
      <c r="AP51" s="1305"/>
      <c r="AQ51" s="1305"/>
      <c r="AR51" s="1305"/>
      <c r="AS51" s="1305"/>
      <c r="AT51" s="1305"/>
      <c r="AU51" s="1305"/>
      <c r="AV51" s="1305"/>
      <c r="AW51" s="1305"/>
      <c r="AX51" s="1305"/>
      <c r="AY51" s="1305"/>
      <c r="AZ51" s="1305"/>
      <c r="BA51" s="1305"/>
      <c r="BB51" s="1305" t="s">
        <v>610</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59.5</v>
      </c>
      <c r="BY51" s="1307"/>
      <c r="BZ51" s="1307"/>
      <c r="CA51" s="1307"/>
      <c r="CB51" s="1307"/>
      <c r="CC51" s="1307"/>
      <c r="CD51" s="1307"/>
      <c r="CE51" s="1307"/>
      <c r="CF51" s="1307">
        <v>46.4</v>
      </c>
      <c r="CG51" s="1307"/>
      <c r="CH51" s="1307"/>
      <c r="CI51" s="1307"/>
      <c r="CJ51" s="1307"/>
      <c r="CK51" s="1307"/>
      <c r="CL51" s="1307"/>
      <c r="CM51" s="1307"/>
      <c r="CN51" s="1307">
        <v>56.9</v>
      </c>
      <c r="CO51" s="1307"/>
      <c r="CP51" s="1307"/>
      <c r="CQ51" s="1307"/>
      <c r="CR51" s="1307"/>
      <c r="CS51" s="1307"/>
      <c r="CT51" s="1307"/>
      <c r="CU51" s="1307"/>
      <c r="CV51" s="1307">
        <v>48.8</v>
      </c>
      <c r="CW51" s="1307"/>
      <c r="CX51" s="1307"/>
      <c r="CY51" s="1307"/>
      <c r="CZ51" s="1307"/>
      <c r="DA51" s="1307"/>
      <c r="DB51" s="1307"/>
      <c r="DC51" s="1307"/>
    </row>
    <row r="52" spans="1:109" ht="13"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611</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67.5</v>
      </c>
      <c r="BY53" s="1307"/>
      <c r="BZ53" s="1307"/>
      <c r="CA53" s="1307"/>
      <c r="CB53" s="1307"/>
      <c r="CC53" s="1307"/>
      <c r="CD53" s="1307"/>
      <c r="CE53" s="1307"/>
      <c r="CF53" s="1307">
        <v>65.7</v>
      </c>
      <c r="CG53" s="1307"/>
      <c r="CH53" s="1307"/>
      <c r="CI53" s="1307"/>
      <c r="CJ53" s="1307"/>
      <c r="CK53" s="1307"/>
      <c r="CL53" s="1307"/>
      <c r="CM53" s="1307"/>
      <c r="CN53" s="1307">
        <v>65.900000000000006</v>
      </c>
      <c r="CO53" s="1307"/>
      <c r="CP53" s="1307"/>
      <c r="CQ53" s="1307"/>
      <c r="CR53" s="1307"/>
      <c r="CS53" s="1307"/>
      <c r="CT53" s="1307"/>
      <c r="CU53" s="1307"/>
      <c r="CV53" s="1307">
        <v>66.599999999999994</v>
      </c>
      <c r="CW53" s="1307"/>
      <c r="CX53" s="1307"/>
      <c r="CY53" s="1307"/>
      <c r="CZ53" s="1307"/>
      <c r="DA53" s="1307"/>
      <c r="DB53" s="1307"/>
      <c r="DC53" s="1307"/>
    </row>
    <row r="54" spans="1:109" ht="13"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 x14ac:dyDescent="0.2">
      <c r="A55" s="1284"/>
      <c r="B55" s="1276"/>
      <c r="G55" s="1295"/>
      <c r="H55" s="1295"/>
      <c r="I55" s="1295"/>
      <c r="J55" s="1295"/>
      <c r="K55" s="1304"/>
      <c r="L55" s="1304"/>
      <c r="M55" s="1304"/>
      <c r="N55" s="1304"/>
      <c r="AN55" s="1301" t="s">
        <v>612</v>
      </c>
      <c r="AO55" s="1301"/>
      <c r="AP55" s="1301"/>
      <c r="AQ55" s="1301"/>
      <c r="AR55" s="1301"/>
      <c r="AS55" s="1301"/>
      <c r="AT55" s="1301"/>
      <c r="AU55" s="1301"/>
      <c r="AV55" s="1301"/>
      <c r="AW55" s="1301"/>
      <c r="AX55" s="1301"/>
      <c r="AY55" s="1301"/>
      <c r="AZ55" s="1301"/>
      <c r="BA55" s="1301"/>
      <c r="BB55" s="1305" t="s">
        <v>610</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124.2</v>
      </c>
      <c r="BY55" s="1307"/>
      <c r="BZ55" s="1307"/>
      <c r="CA55" s="1307"/>
      <c r="CB55" s="1307"/>
      <c r="CC55" s="1307"/>
      <c r="CD55" s="1307"/>
      <c r="CE55" s="1307"/>
      <c r="CF55" s="1307">
        <v>115.7</v>
      </c>
      <c r="CG55" s="1307"/>
      <c r="CH55" s="1307"/>
      <c r="CI55" s="1307"/>
      <c r="CJ55" s="1307"/>
      <c r="CK55" s="1307"/>
      <c r="CL55" s="1307"/>
      <c r="CM55" s="1307"/>
      <c r="CN55" s="1307">
        <v>106</v>
      </c>
      <c r="CO55" s="1307"/>
      <c r="CP55" s="1307"/>
      <c r="CQ55" s="1307"/>
      <c r="CR55" s="1307"/>
      <c r="CS55" s="1307"/>
      <c r="CT55" s="1307"/>
      <c r="CU55" s="1307"/>
      <c r="CV55" s="1307">
        <v>97.6</v>
      </c>
      <c r="CW55" s="1307"/>
      <c r="CX55" s="1307"/>
      <c r="CY55" s="1307"/>
      <c r="CZ55" s="1307"/>
      <c r="DA55" s="1307"/>
      <c r="DB55" s="1307"/>
      <c r="DC55" s="1307"/>
    </row>
    <row r="56" spans="1:109" ht="13"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611</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59.4</v>
      </c>
      <c r="BY57" s="1307"/>
      <c r="BZ57" s="1307"/>
      <c r="CA57" s="1307"/>
      <c r="CB57" s="1307"/>
      <c r="CC57" s="1307"/>
      <c r="CD57" s="1307"/>
      <c r="CE57" s="1307"/>
      <c r="CF57" s="1307">
        <v>61</v>
      </c>
      <c r="CG57" s="1307"/>
      <c r="CH57" s="1307"/>
      <c r="CI57" s="1307"/>
      <c r="CJ57" s="1307"/>
      <c r="CK57" s="1307"/>
      <c r="CL57" s="1307"/>
      <c r="CM57" s="1307"/>
      <c r="CN57" s="1307">
        <v>62</v>
      </c>
      <c r="CO57" s="1307"/>
      <c r="CP57" s="1307"/>
      <c r="CQ57" s="1307"/>
      <c r="CR57" s="1307"/>
      <c r="CS57" s="1307"/>
      <c r="CT57" s="1307"/>
      <c r="CU57" s="1307"/>
      <c r="CV57" s="1307">
        <v>62.8</v>
      </c>
      <c r="CW57" s="1307"/>
      <c r="CX57" s="1307"/>
      <c r="CY57" s="1307"/>
      <c r="CZ57" s="1307"/>
      <c r="DA57" s="1307"/>
      <c r="DB57" s="1307"/>
      <c r="DC57" s="1307"/>
      <c r="DD57" s="1310"/>
      <c r="DE57" s="1308"/>
    </row>
    <row r="58" spans="1:109" s="1284" customFormat="1" ht="13"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5" x14ac:dyDescent="0.2">
      <c r="B63" s="1316" t="s">
        <v>613</v>
      </c>
    </row>
    <row r="64" spans="1:109" ht="13" x14ac:dyDescent="0.2">
      <c r="B64" s="1276"/>
      <c r="G64" s="1283"/>
      <c r="I64" s="1317"/>
      <c r="J64" s="1317"/>
      <c r="K64" s="1317"/>
      <c r="L64" s="1317"/>
      <c r="M64" s="1317"/>
      <c r="N64" s="1318"/>
      <c r="AM64" s="1283"/>
      <c r="AN64" s="1283" t="s">
        <v>606</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 x14ac:dyDescent="0.2">
      <c r="B65" s="1276"/>
      <c r="AN65" s="1285" t="s">
        <v>614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 x14ac:dyDescent="0.2">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 x14ac:dyDescent="0.2">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 x14ac:dyDescent="0.2">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 x14ac:dyDescent="0.2">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 x14ac:dyDescent="0.2">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ht="13" x14ac:dyDescent="0.2">
      <c r="B71" s="1276"/>
      <c r="G71" s="1322"/>
      <c r="I71" s="1323"/>
      <c r="J71" s="1320"/>
      <c r="K71" s="1320"/>
      <c r="L71" s="1321"/>
      <c r="M71" s="1320"/>
      <c r="N71" s="1321"/>
      <c r="AM71" s="1322"/>
      <c r="AN71" s="1269" t="s">
        <v>608</v>
      </c>
    </row>
    <row r="72" spans="2:107" ht="13"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558</v>
      </c>
      <c r="BQ72" s="1301"/>
      <c r="BR72" s="1301"/>
      <c r="BS72" s="1301"/>
      <c r="BT72" s="1301"/>
      <c r="BU72" s="1301"/>
      <c r="BV72" s="1301"/>
      <c r="BW72" s="1301"/>
      <c r="BX72" s="1301" t="s">
        <v>559</v>
      </c>
      <c r="BY72" s="1301"/>
      <c r="BZ72" s="1301"/>
      <c r="CA72" s="1301"/>
      <c r="CB72" s="1301"/>
      <c r="CC72" s="1301"/>
      <c r="CD72" s="1301"/>
      <c r="CE72" s="1301"/>
      <c r="CF72" s="1301" t="s">
        <v>560</v>
      </c>
      <c r="CG72" s="1301"/>
      <c r="CH72" s="1301"/>
      <c r="CI72" s="1301"/>
      <c r="CJ72" s="1301"/>
      <c r="CK72" s="1301"/>
      <c r="CL72" s="1301"/>
      <c r="CM72" s="1301"/>
      <c r="CN72" s="1301" t="s">
        <v>561</v>
      </c>
      <c r="CO72" s="1301"/>
      <c r="CP72" s="1301"/>
      <c r="CQ72" s="1301"/>
      <c r="CR72" s="1301"/>
      <c r="CS72" s="1301"/>
      <c r="CT72" s="1301"/>
      <c r="CU72" s="1301"/>
      <c r="CV72" s="1301" t="s">
        <v>562</v>
      </c>
      <c r="CW72" s="1301"/>
      <c r="CX72" s="1301"/>
      <c r="CY72" s="1301"/>
      <c r="CZ72" s="1301"/>
      <c r="DA72" s="1301"/>
      <c r="DB72" s="1301"/>
      <c r="DC72" s="1301"/>
    </row>
    <row r="73" spans="2:107" ht="13" x14ac:dyDescent="0.2">
      <c r="B73" s="1276"/>
      <c r="G73" s="1302"/>
      <c r="H73" s="1302"/>
      <c r="I73" s="1302"/>
      <c r="J73" s="1302"/>
      <c r="K73" s="1324"/>
      <c r="L73" s="1324"/>
      <c r="M73" s="1324"/>
      <c r="N73" s="1324"/>
      <c r="AM73" s="1294"/>
      <c r="AN73" s="1305" t="s">
        <v>609</v>
      </c>
      <c r="AO73" s="1305"/>
      <c r="AP73" s="1305"/>
      <c r="AQ73" s="1305"/>
      <c r="AR73" s="1305"/>
      <c r="AS73" s="1305"/>
      <c r="AT73" s="1305"/>
      <c r="AU73" s="1305"/>
      <c r="AV73" s="1305"/>
      <c r="AW73" s="1305"/>
      <c r="AX73" s="1305"/>
      <c r="AY73" s="1305"/>
      <c r="AZ73" s="1305"/>
      <c r="BA73" s="1305"/>
      <c r="BB73" s="1305" t="s">
        <v>610</v>
      </c>
      <c r="BC73" s="1305"/>
      <c r="BD73" s="1305"/>
      <c r="BE73" s="1305"/>
      <c r="BF73" s="1305"/>
      <c r="BG73" s="1305"/>
      <c r="BH73" s="1305"/>
      <c r="BI73" s="1305"/>
      <c r="BJ73" s="1305"/>
      <c r="BK73" s="1305"/>
      <c r="BL73" s="1305"/>
      <c r="BM73" s="1305"/>
      <c r="BN73" s="1305"/>
      <c r="BO73" s="1305"/>
      <c r="BP73" s="1307">
        <v>69.900000000000006</v>
      </c>
      <c r="BQ73" s="1307"/>
      <c r="BR73" s="1307"/>
      <c r="BS73" s="1307"/>
      <c r="BT73" s="1307"/>
      <c r="BU73" s="1307"/>
      <c r="BV73" s="1307"/>
      <c r="BW73" s="1307"/>
      <c r="BX73" s="1307">
        <v>59.5</v>
      </c>
      <c r="BY73" s="1307"/>
      <c r="BZ73" s="1307"/>
      <c r="CA73" s="1307"/>
      <c r="CB73" s="1307"/>
      <c r="CC73" s="1307"/>
      <c r="CD73" s="1307"/>
      <c r="CE73" s="1307"/>
      <c r="CF73" s="1307">
        <v>46.4</v>
      </c>
      <c r="CG73" s="1307"/>
      <c r="CH73" s="1307"/>
      <c r="CI73" s="1307"/>
      <c r="CJ73" s="1307"/>
      <c r="CK73" s="1307"/>
      <c r="CL73" s="1307"/>
      <c r="CM73" s="1307"/>
      <c r="CN73" s="1307">
        <v>56.9</v>
      </c>
      <c r="CO73" s="1307"/>
      <c r="CP73" s="1307"/>
      <c r="CQ73" s="1307"/>
      <c r="CR73" s="1307"/>
      <c r="CS73" s="1307"/>
      <c r="CT73" s="1307"/>
      <c r="CU73" s="1307"/>
      <c r="CV73" s="1307">
        <v>48.8</v>
      </c>
      <c r="CW73" s="1307"/>
      <c r="CX73" s="1307"/>
      <c r="CY73" s="1307"/>
      <c r="CZ73" s="1307"/>
      <c r="DA73" s="1307"/>
      <c r="DB73" s="1307"/>
      <c r="DC73" s="1307"/>
    </row>
    <row r="74" spans="2:107" ht="13" x14ac:dyDescent="0.2">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615</v>
      </c>
      <c r="BC75" s="1305"/>
      <c r="BD75" s="1305"/>
      <c r="BE75" s="1305"/>
      <c r="BF75" s="1305"/>
      <c r="BG75" s="1305"/>
      <c r="BH75" s="1305"/>
      <c r="BI75" s="1305"/>
      <c r="BJ75" s="1305"/>
      <c r="BK75" s="1305"/>
      <c r="BL75" s="1305"/>
      <c r="BM75" s="1305"/>
      <c r="BN75" s="1305"/>
      <c r="BO75" s="1305"/>
      <c r="BP75" s="1307">
        <v>9.3000000000000007</v>
      </c>
      <c r="BQ75" s="1307"/>
      <c r="BR75" s="1307"/>
      <c r="BS75" s="1307"/>
      <c r="BT75" s="1307"/>
      <c r="BU75" s="1307"/>
      <c r="BV75" s="1307"/>
      <c r="BW75" s="1307"/>
      <c r="BX75" s="1307">
        <v>8.5</v>
      </c>
      <c r="BY75" s="1307"/>
      <c r="BZ75" s="1307"/>
      <c r="CA75" s="1307"/>
      <c r="CB75" s="1307"/>
      <c r="CC75" s="1307"/>
      <c r="CD75" s="1307"/>
      <c r="CE75" s="1307"/>
      <c r="CF75" s="1307">
        <v>7.9</v>
      </c>
      <c r="CG75" s="1307"/>
      <c r="CH75" s="1307"/>
      <c r="CI75" s="1307"/>
      <c r="CJ75" s="1307"/>
      <c r="CK75" s="1307"/>
      <c r="CL75" s="1307"/>
      <c r="CM75" s="1307"/>
      <c r="CN75" s="1307">
        <v>7.3</v>
      </c>
      <c r="CO75" s="1307"/>
      <c r="CP75" s="1307"/>
      <c r="CQ75" s="1307"/>
      <c r="CR75" s="1307"/>
      <c r="CS75" s="1307"/>
      <c r="CT75" s="1307"/>
      <c r="CU75" s="1307"/>
      <c r="CV75" s="1307">
        <v>6.7</v>
      </c>
      <c r="CW75" s="1307"/>
      <c r="CX75" s="1307"/>
      <c r="CY75" s="1307"/>
      <c r="CZ75" s="1307"/>
      <c r="DA75" s="1307"/>
      <c r="DB75" s="1307"/>
      <c r="DC75" s="1307"/>
    </row>
    <row r="76" spans="2:107" ht="13"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 x14ac:dyDescent="0.2">
      <c r="B77" s="1276"/>
      <c r="G77" s="1295"/>
      <c r="H77" s="1295"/>
      <c r="I77" s="1295"/>
      <c r="J77" s="1295"/>
      <c r="K77" s="1324"/>
      <c r="L77" s="1324"/>
      <c r="M77" s="1324"/>
      <c r="N77" s="1324"/>
      <c r="AN77" s="1301" t="s">
        <v>612</v>
      </c>
      <c r="AO77" s="1301"/>
      <c r="AP77" s="1301"/>
      <c r="AQ77" s="1301"/>
      <c r="AR77" s="1301"/>
      <c r="AS77" s="1301"/>
      <c r="AT77" s="1301"/>
      <c r="AU77" s="1301"/>
      <c r="AV77" s="1301"/>
      <c r="AW77" s="1301"/>
      <c r="AX77" s="1301"/>
      <c r="AY77" s="1301"/>
      <c r="AZ77" s="1301"/>
      <c r="BA77" s="1301"/>
      <c r="BB77" s="1305" t="s">
        <v>610</v>
      </c>
      <c r="BC77" s="1305"/>
      <c r="BD77" s="1305"/>
      <c r="BE77" s="1305"/>
      <c r="BF77" s="1305"/>
      <c r="BG77" s="1305"/>
      <c r="BH77" s="1305"/>
      <c r="BI77" s="1305"/>
      <c r="BJ77" s="1305"/>
      <c r="BK77" s="1305"/>
      <c r="BL77" s="1305"/>
      <c r="BM77" s="1305"/>
      <c r="BN77" s="1305"/>
      <c r="BO77" s="1305"/>
      <c r="BP77" s="1307">
        <v>132.4</v>
      </c>
      <c r="BQ77" s="1307"/>
      <c r="BR77" s="1307"/>
      <c r="BS77" s="1307"/>
      <c r="BT77" s="1307"/>
      <c r="BU77" s="1307"/>
      <c r="BV77" s="1307"/>
      <c r="BW77" s="1307"/>
      <c r="BX77" s="1307">
        <v>124.2</v>
      </c>
      <c r="BY77" s="1307"/>
      <c r="BZ77" s="1307"/>
      <c r="CA77" s="1307"/>
      <c r="CB77" s="1307"/>
      <c r="CC77" s="1307"/>
      <c r="CD77" s="1307"/>
      <c r="CE77" s="1307"/>
      <c r="CF77" s="1307">
        <v>115.7</v>
      </c>
      <c r="CG77" s="1307"/>
      <c r="CH77" s="1307"/>
      <c r="CI77" s="1307"/>
      <c r="CJ77" s="1307"/>
      <c r="CK77" s="1307"/>
      <c r="CL77" s="1307"/>
      <c r="CM77" s="1307"/>
      <c r="CN77" s="1307">
        <v>106</v>
      </c>
      <c r="CO77" s="1307"/>
      <c r="CP77" s="1307"/>
      <c r="CQ77" s="1307"/>
      <c r="CR77" s="1307"/>
      <c r="CS77" s="1307"/>
      <c r="CT77" s="1307"/>
      <c r="CU77" s="1307"/>
      <c r="CV77" s="1307">
        <v>97.6</v>
      </c>
      <c r="CW77" s="1307"/>
      <c r="CX77" s="1307"/>
      <c r="CY77" s="1307"/>
      <c r="CZ77" s="1307"/>
      <c r="DA77" s="1307"/>
      <c r="DB77" s="1307"/>
      <c r="DC77" s="1307"/>
    </row>
    <row r="78" spans="2:107" ht="13" x14ac:dyDescent="0.2">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 x14ac:dyDescent="0.2">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615</v>
      </c>
      <c r="BC79" s="1305"/>
      <c r="BD79" s="1305"/>
      <c r="BE79" s="1305"/>
      <c r="BF79" s="1305"/>
      <c r="BG79" s="1305"/>
      <c r="BH79" s="1305"/>
      <c r="BI79" s="1305"/>
      <c r="BJ79" s="1305"/>
      <c r="BK79" s="1305"/>
      <c r="BL79" s="1305"/>
      <c r="BM79" s="1305"/>
      <c r="BN79" s="1305"/>
      <c r="BO79" s="1305"/>
      <c r="BP79" s="1307">
        <v>11.2</v>
      </c>
      <c r="BQ79" s="1307"/>
      <c r="BR79" s="1307"/>
      <c r="BS79" s="1307"/>
      <c r="BT79" s="1307"/>
      <c r="BU79" s="1307"/>
      <c r="BV79" s="1307"/>
      <c r="BW79" s="1307"/>
      <c r="BX79" s="1307">
        <v>10.9</v>
      </c>
      <c r="BY79" s="1307"/>
      <c r="BZ79" s="1307"/>
      <c r="CA79" s="1307"/>
      <c r="CB79" s="1307"/>
      <c r="CC79" s="1307"/>
      <c r="CD79" s="1307"/>
      <c r="CE79" s="1307"/>
      <c r="CF79" s="1307">
        <v>10.3</v>
      </c>
      <c r="CG79" s="1307"/>
      <c r="CH79" s="1307"/>
      <c r="CI79" s="1307"/>
      <c r="CJ79" s="1307"/>
      <c r="CK79" s="1307"/>
      <c r="CL79" s="1307"/>
      <c r="CM79" s="1307"/>
      <c r="CN79" s="1307">
        <v>9</v>
      </c>
      <c r="CO79" s="1307"/>
      <c r="CP79" s="1307"/>
      <c r="CQ79" s="1307"/>
      <c r="CR79" s="1307"/>
      <c r="CS79" s="1307"/>
      <c r="CT79" s="1307"/>
      <c r="CU79" s="1307"/>
      <c r="CV79" s="1307">
        <v>8</v>
      </c>
      <c r="CW79" s="1307"/>
      <c r="CX79" s="1307"/>
      <c r="CY79" s="1307"/>
      <c r="CZ79" s="1307"/>
      <c r="DA79" s="1307"/>
      <c r="DB79" s="1307"/>
      <c r="DC79" s="1307"/>
    </row>
    <row r="80" spans="2:107" ht="13" x14ac:dyDescent="0.2">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 x14ac:dyDescent="0.2">
      <c r="B81" s="1276"/>
    </row>
    <row r="82" spans="2:109" ht="16.5" x14ac:dyDescent="0.2">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ht="13"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 x14ac:dyDescent="0.2">
      <c r="DD84" s="1269"/>
      <c r="DE84" s="1269"/>
    </row>
    <row r="85" spans="2:109" ht="13" x14ac:dyDescent="0.2">
      <c r="DD85" s="1269"/>
      <c r="DE85" s="1269"/>
    </row>
    <row r="86" spans="2:109" ht="13" hidden="1" x14ac:dyDescent="0.2">
      <c r="DD86" s="1269"/>
      <c r="DE86" s="1269"/>
    </row>
    <row r="87" spans="2:109" ht="13" hidden="1" x14ac:dyDescent="0.2">
      <c r="K87" s="1327"/>
      <c r="AQ87" s="1327"/>
      <c r="BC87" s="1327"/>
      <c r="BO87" s="1327"/>
      <c r="CA87" s="1327"/>
      <c r="CM87" s="1327"/>
      <c r="CY87" s="1327"/>
      <c r="DD87" s="1269"/>
      <c r="DE87" s="1269"/>
    </row>
    <row r="88" spans="2:109" ht="13" hidden="1" x14ac:dyDescent="0.2">
      <c r="DD88" s="1269"/>
      <c r="DE88" s="1269"/>
    </row>
    <row r="89" spans="2:109" ht="13" hidden="1" x14ac:dyDescent="0.2">
      <c r="DD89" s="1269"/>
      <c r="DE89" s="1269"/>
    </row>
    <row r="90" spans="2:109" ht="13" hidden="1" x14ac:dyDescent="0.2">
      <c r="DD90" s="1269"/>
      <c r="DE90" s="1269"/>
    </row>
    <row r="91" spans="2:109" ht="13"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Te1QqNybnHjmmhyybi3SkiDntoFU1JDj/P3cg69tzv41a7KePTt/pFHuJGANZ40GjTouKDv0UM2XOEZFfSZy0g==" saltValue="TNxD8+1oT9OPuxiMcxy3Q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9GBndJywDqDS9ChhqgtRV17hlaqp01ihSgL9+7ct5Y98EhKKtas08yvxS/8iOgLIAz0osbb/oKrrZqsKe2g8Q==" saltValue="D8zDIZCPN15AF3FH1S6a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HsJJ4XzAAsvzak96T/XXKvQi5WcrkSUIuaFWpvNeXAkL1yYfkIPwmpoClfF82oUoqfOnq98I/7oIGTXxmtE6g==" saltValue="I1eSaQEkDJv0gUMl/4xyW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51</v>
      </c>
      <c r="E2" s="154"/>
      <c r="F2" s="155" t="s">
        <v>555</v>
      </c>
      <c r="G2" s="156"/>
      <c r="H2" s="157"/>
    </row>
    <row r="3" spans="1:8" x14ac:dyDescent="0.2">
      <c r="A3" s="153" t="s">
        <v>548</v>
      </c>
      <c r="B3" s="158"/>
      <c r="C3" s="159"/>
      <c r="D3" s="160">
        <v>60455</v>
      </c>
      <c r="E3" s="161"/>
      <c r="F3" s="162">
        <v>53572</v>
      </c>
      <c r="G3" s="163"/>
      <c r="H3" s="164"/>
    </row>
    <row r="4" spans="1:8" x14ac:dyDescent="0.2">
      <c r="A4" s="165"/>
      <c r="B4" s="166"/>
      <c r="C4" s="167"/>
      <c r="D4" s="168">
        <v>30481</v>
      </c>
      <c r="E4" s="169"/>
      <c r="F4" s="170">
        <v>25259</v>
      </c>
      <c r="G4" s="171"/>
      <c r="H4" s="172"/>
    </row>
    <row r="5" spans="1:8" x14ac:dyDescent="0.2">
      <c r="A5" s="153" t="s">
        <v>550</v>
      </c>
      <c r="B5" s="158"/>
      <c r="C5" s="159"/>
      <c r="D5" s="160">
        <v>59056</v>
      </c>
      <c r="E5" s="161"/>
      <c r="F5" s="162">
        <v>51898</v>
      </c>
      <c r="G5" s="163"/>
      <c r="H5" s="164"/>
    </row>
    <row r="6" spans="1:8" x14ac:dyDescent="0.2">
      <c r="A6" s="165"/>
      <c r="B6" s="166"/>
      <c r="C6" s="167"/>
      <c r="D6" s="168">
        <v>29441</v>
      </c>
      <c r="E6" s="169"/>
      <c r="F6" s="170">
        <v>25986</v>
      </c>
      <c r="G6" s="171"/>
      <c r="H6" s="172"/>
    </row>
    <row r="7" spans="1:8" x14ac:dyDescent="0.2">
      <c r="A7" s="153" t="s">
        <v>551</v>
      </c>
      <c r="B7" s="158"/>
      <c r="C7" s="159"/>
      <c r="D7" s="160">
        <v>61172</v>
      </c>
      <c r="E7" s="161"/>
      <c r="F7" s="162">
        <v>51684</v>
      </c>
      <c r="G7" s="163"/>
      <c r="H7" s="164"/>
    </row>
    <row r="8" spans="1:8" x14ac:dyDescent="0.2">
      <c r="A8" s="165"/>
      <c r="B8" s="166"/>
      <c r="C8" s="167"/>
      <c r="D8" s="168">
        <v>28766</v>
      </c>
      <c r="E8" s="169"/>
      <c r="F8" s="170">
        <v>26671</v>
      </c>
      <c r="G8" s="171"/>
      <c r="H8" s="172"/>
    </row>
    <row r="9" spans="1:8" x14ac:dyDescent="0.2">
      <c r="A9" s="153" t="s">
        <v>552</v>
      </c>
      <c r="B9" s="158"/>
      <c r="C9" s="159"/>
      <c r="D9" s="160">
        <v>61373</v>
      </c>
      <c r="E9" s="161"/>
      <c r="F9" s="162">
        <v>52897</v>
      </c>
      <c r="G9" s="163"/>
      <c r="H9" s="164"/>
    </row>
    <row r="10" spans="1:8" x14ac:dyDescent="0.2">
      <c r="A10" s="165"/>
      <c r="B10" s="166"/>
      <c r="C10" s="167"/>
      <c r="D10" s="168">
        <v>26186</v>
      </c>
      <c r="E10" s="169"/>
      <c r="F10" s="170">
        <v>27013</v>
      </c>
      <c r="G10" s="171"/>
      <c r="H10" s="172"/>
    </row>
    <row r="11" spans="1:8" x14ac:dyDescent="0.2">
      <c r="A11" s="153" t="s">
        <v>553</v>
      </c>
      <c r="B11" s="158"/>
      <c r="C11" s="159"/>
      <c r="D11" s="160">
        <v>53201</v>
      </c>
      <c r="E11" s="161"/>
      <c r="F11" s="162">
        <v>54945</v>
      </c>
      <c r="G11" s="163"/>
      <c r="H11" s="164"/>
    </row>
    <row r="12" spans="1:8" x14ac:dyDescent="0.2">
      <c r="A12" s="165"/>
      <c r="B12" s="166"/>
      <c r="C12" s="173"/>
      <c r="D12" s="168">
        <v>24057</v>
      </c>
      <c r="E12" s="169"/>
      <c r="F12" s="170">
        <v>29293</v>
      </c>
      <c r="G12" s="171"/>
      <c r="H12" s="172"/>
    </row>
    <row r="13" spans="1:8" x14ac:dyDescent="0.2">
      <c r="A13" s="153"/>
      <c r="B13" s="158"/>
      <c r="C13" s="174"/>
      <c r="D13" s="175">
        <v>59051</v>
      </c>
      <c r="E13" s="176"/>
      <c r="F13" s="177">
        <v>52999</v>
      </c>
      <c r="G13" s="178"/>
      <c r="H13" s="164"/>
    </row>
    <row r="14" spans="1:8" x14ac:dyDescent="0.2">
      <c r="A14" s="165"/>
      <c r="B14" s="166"/>
      <c r="C14" s="167"/>
      <c r="D14" s="168">
        <v>27786</v>
      </c>
      <c r="E14" s="169"/>
      <c r="F14" s="170">
        <v>26844</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2.41</v>
      </c>
      <c r="C19" s="179">
        <f>ROUND(VALUE(SUBSTITUTE(実質収支比率等に係る経年分析!G$48,"▲","-")),2)</f>
        <v>2.5499999999999998</v>
      </c>
      <c r="D19" s="179">
        <f>ROUND(VALUE(SUBSTITUTE(実質収支比率等に係る経年分析!H$48,"▲","-")),2)</f>
        <v>2.08</v>
      </c>
      <c r="E19" s="179">
        <f>ROUND(VALUE(SUBSTITUTE(実質収支比率等に係る経年分析!I$48,"▲","-")),2)</f>
        <v>2.4500000000000002</v>
      </c>
      <c r="F19" s="179">
        <f>ROUND(VALUE(SUBSTITUTE(実質収支比率等に係る経年分析!J$48,"▲","-")),2)</f>
        <v>2.84</v>
      </c>
    </row>
    <row r="20" spans="1:11" x14ac:dyDescent="0.2">
      <c r="A20" s="179" t="s">
        <v>54</v>
      </c>
      <c r="B20" s="179">
        <f>ROUND(VALUE(SUBSTITUTE(実質収支比率等に係る経年分析!F$47,"▲","-")),2)</f>
        <v>5.24</v>
      </c>
      <c r="C20" s="179">
        <f>ROUND(VALUE(SUBSTITUTE(実質収支比率等に係る経年分析!G$47,"▲","-")),2)</f>
        <v>5.2</v>
      </c>
      <c r="D20" s="179">
        <f>ROUND(VALUE(SUBSTITUTE(実質収支比率等に係る経年分析!H$47,"▲","-")),2)</f>
        <v>5.25</v>
      </c>
      <c r="E20" s="179">
        <f>ROUND(VALUE(SUBSTITUTE(実質収支比率等に係る経年分析!I$47,"▲","-")),2)</f>
        <v>4.6100000000000003</v>
      </c>
      <c r="F20" s="179">
        <f>ROUND(VALUE(SUBSTITUTE(実質収支比率等に係る経年分析!J$47,"▲","-")),2)</f>
        <v>4.55</v>
      </c>
    </row>
    <row r="21" spans="1:11" x14ac:dyDescent="0.2">
      <c r="A21" s="179" t="s">
        <v>55</v>
      </c>
      <c r="B21" s="179">
        <f>IF(ISNUMBER(VALUE(SUBSTITUTE(実質収支比率等に係る経年分析!F$49,"▲","-"))),ROUND(VALUE(SUBSTITUTE(実質収支比率等に係る経年分析!F$49,"▲","-")),2),NA())</f>
        <v>-0.78</v>
      </c>
      <c r="C21" s="179">
        <f>IF(ISNUMBER(VALUE(SUBSTITUTE(実質収支比率等に係る経年分析!G$49,"▲","-"))),ROUND(VALUE(SUBSTITUTE(実質収支比率等に係る経年分析!G$49,"▲","-")),2),NA())</f>
        <v>0.14000000000000001</v>
      </c>
      <c r="D21" s="179">
        <f>IF(ISNUMBER(VALUE(SUBSTITUTE(実質収支比率等に係る経年分析!H$49,"▲","-"))),ROUND(VALUE(SUBSTITUTE(実質収支比率等に係る経年分析!H$49,"▲","-")),2),NA())</f>
        <v>-0.49</v>
      </c>
      <c r="E21" s="179">
        <f>IF(ISNUMBER(VALUE(SUBSTITUTE(実質収支比率等に係る経年分析!I$49,"▲","-"))),ROUND(VALUE(SUBSTITUTE(実質収支比率等に係る経年分析!I$49,"▲","-")),2),NA())</f>
        <v>0.63</v>
      </c>
      <c r="F21" s="179">
        <f>IF(ISNUMBER(VALUE(SUBSTITUTE(実質収支比率等に係る経年分析!J$49,"▲","-"))),ROUND(VALUE(SUBSTITUTE(実質収支比率等に係る経年分析!J$49,"▲","-")),2),NA())</f>
        <v>0.4</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#N/A</v>
      </c>
      <c r="E28" s="180">
        <f>IF(ROUND(VALUE(SUBSTITUTE(連結実質赤字比率に係る赤字・黒字の構成分析!G$42,"▲", "-")), 2) &gt;= 0, ABS(ROUND(VALUE(SUBSTITUTE(連結実質赤字比率に係る赤字・黒字の構成分析!G$42,"▲", "-")), 2)), NA())</f>
        <v>0</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競輪事業会計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0.22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0.27</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0.28000000000000003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0.17</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0.16</v>
      </c>
    </row>
    <row r="30" spans="1:11" x14ac:dyDescent="0.2">
      <c r="A30" s="180" t="str">
        <f>IF(連結実質赤字比率に係る赤字・黒字の構成分析!C$40="",NA(),連結実質赤字比率に係る赤字・黒字の構成分析!C$40)</f>
        <v>後期高齢者医療事業会計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0.16</v>
      </c>
    </row>
    <row r="31" spans="1:11" x14ac:dyDescent="0.2">
      <c r="A31" s="180" t="str">
        <f>IF(連結実質赤字比率に係る赤字・黒字の構成分析!C$39="",NA(),連結実質赤字比率に係る赤字・黒字の構成分析!C$39)</f>
        <v>介護保険事業会計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0.39</v>
      </c>
    </row>
    <row r="32" spans="1:11" x14ac:dyDescent="0.2">
      <c r="A32" s="180" t="str">
        <f>IF(連結実質赤字比率に係る赤字・黒字の構成分析!C$38="",NA(),連結実質赤字比率に係る赤字・黒字の構成分析!C$38)</f>
        <v>国民健康保険事業会計（事業勘定）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2.44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2.2200000000000002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1.69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1.26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0.59</v>
      </c>
    </row>
    <row r="33" spans="1:16" x14ac:dyDescent="0.2">
      <c r="A33" s="180" t="str">
        <f>IF(連結実質赤字比率に係る赤字・黒字の構成分析!C$37="",NA(),連結実質赤字比率に係る赤字・黒字の構成分析!C$37)</f>
        <v>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4.18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4.2300000000000004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0.76</v>
      </c>
    </row>
    <row r="34" spans="1:16" x14ac:dyDescent="0.2">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2.41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2.54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2.0699999999999998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2.82</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5.86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5.76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5.5</v>
      </c>
    </row>
    <row r="36" spans="1:16" x14ac:dyDescent="0.2">
      <c r="A36" s="180" t="str">
        <f>IF(連結実質赤字比率に係る赤字・黒字の構成分析!C$34="",NA(),連結実質赤字比率に係る赤字・黒字の構成分析!C$34)</f>
        <v>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4.58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5.81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6.02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6.39</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35688</v>
      </c>
      <c r="E42" s="181"/>
      <c r="F42" s="181"/>
      <c r="G42" s="181">
        <f>'実質公債費比率（分子）の構造'!L$52</f>
        <v>35176</v>
      </c>
      <c r="H42" s="181"/>
      <c r="I42" s="181"/>
      <c r="J42" s="181">
        <f>'実質公債費比率（分子）の構造'!M$52</f>
        <v>36145</v>
      </c>
      <c r="K42" s="181"/>
      <c r="L42" s="181"/>
      <c r="M42" s="181">
        <f>'実質公債費比率（分子）の構造'!N$52</f>
        <v>35629</v>
      </c>
      <c r="N42" s="181"/>
      <c r="O42" s="181"/>
      <c r="P42" s="181">
        <f>'実質公債費比率（分子）の構造'!O$52</f>
        <v>35019</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732</v>
      </c>
      <c r="C44" s="181"/>
      <c r="D44" s="181"/>
      <c r="E44" s="181">
        <f>'実質公債費比率（分子）の構造'!L$50</f>
        <v>1477</v>
      </c>
      <c r="F44" s="181"/>
      <c r="G44" s="181"/>
      <c r="H44" s="181">
        <f>'実質公債費比率（分子）の構造'!M$50</f>
        <v>1104</v>
      </c>
      <c r="I44" s="181"/>
      <c r="J44" s="181"/>
      <c r="K44" s="181">
        <f>'実質公債費比率（分子）の構造'!N$50</f>
        <v>1175</v>
      </c>
      <c r="L44" s="181"/>
      <c r="M44" s="181"/>
      <c r="N44" s="181">
        <f>'実質公債費比率（分子）の構造'!O$50</f>
        <v>1376</v>
      </c>
      <c r="O44" s="181"/>
      <c r="P44" s="181"/>
    </row>
    <row r="45" spans="1:16" x14ac:dyDescent="0.2">
      <c r="A45" s="181" t="s">
        <v>65</v>
      </c>
      <c r="B45" s="181">
        <f>'実質公債費比率（分子）の構造'!K$49</f>
        <v>139</v>
      </c>
      <c r="C45" s="181"/>
      <c r="D45" s="181"/>
      <c r="E45" s="181">
        <f>'実質公債費比率（分子）の構造'!L$49</f>
        <v>114</v>
      </c>
      <c r="F45" s="181"/>
      <c r="G45" s="181"/>
      <c r="H45" s="181">
        <f>'実質公債費比率（分子）の構造'!M$49</f>
        <v>114</v>
      </c>
      <c r="I45" s="181"/>
      <c r="J45" s="181"/>
      <c r="K45" s="181">
        <f>'実質公債費比率（分子）の構造'!N$49</f>
        <v>112</v>
      </c>
      <c r="L45" s="181"/>
      <c r="M45" s="181"/>
      <c r="N45" s="181">
        <f>'実質公債費比率（分子）の構造'!O$49</f>
        <v>143</v>
      </c>
      <c r="O45" s="181"/>
      <c r="P45" s="181"/>
    </row>
    <row r="46" spans="1:16" x14ac:dyDescent="0.2">
      <c r="A46" s="181" t="s">
        <v>66</v>
      </c>
      <c r="B46" s="181">
        <f>'実質公債費比率（分子）の構造'!K$48</f>
        <v>8314</v>
      </c>
      <c r="C46" s="181"/>
      <c r="D46" s="181"/>
      <c r="E46" s="181">
        <f>'実質公債費比率（分子）の構造'!L$48</f>
        <v>7477</v>
      </c>
      <c r="F46" s="181"/>
      <c r="G46" s="181"/>
      <c r="H46" s="181">
        <f>'実質公債費比率（分子）の構造'!M$48</f>
        <v>6579</v>
      </c>
      <c r="I46" s="181"/>
      <c r="J46" s="181"/>
      <c r="K46" s="181">
        <f>'実質公債費比率（分子）の構造'!N$48</f>
        <v>6940</v>
      </c>
      <c r="L46" s="181"/>
      <c r="M46" s="181"/>
      <c r="N46" s="181">
        <f>'実質公債費比率（分子）の構造'!O$48</f>
        <v>6509</v>
      </c>
      <c r="O46" s="181"/>
      <c r="P46" s="181"/>
    </row>
    <row r="47" spans="1:16" x14ac:dyDescent="0.2">
      <c r="A47" s="181" t="s">
        <v>67</v>
      </c>
      <c r="B47" s="181">
        <f>'実質公債費比率（分子）の構造'!K$47</f>
        <v>5167</v>
      </c>
      <c r="C47" s="181"/>
      <c r="D47" s="181"/>
      <c r="E47" s="181">
        <f>'実質公債費比率（分子）の構造'!L$47</f>
        <v>5833</v>
      </c>
      <c r="F47" s="181"/>
      <c r="G47" s="181"/>
      <c r="H47" s="181">
        <f>'実質公債費比率（分子）の構造'!M$47</f>
        <v>6590</v>
      </c>
      <c r="I47" s="181"/>
      <c r="J47" s="181"/>
      <c r="K47" s="181">
        <f>'実質公債費比率（分子）の構造'!N$47</f>
        <v>7235</v>
      </c>
      <c r="L47" s="181"/>
      <c r="M47" s="181"/>
      <c r="N47" s="181">
        <f>'実質公債費比率（分子）の構造'!O$47</f>
        <v>8035</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f>'実質公債費比率（分子）の構造'!O$46</f>
        <v>39</v>
      </c>
      <c r="O48" s="181"/>
      <c r="P48" s="181"/>
    </row>
    <row r="49" spans="1:16" x14ac:dyDescent="0.2">
      <c r="A49" s="181" t="s">
        <v>69</v>
      </c>
      <c r="B49" s="181">
        <f>'実質公債費比率（分子）の構造'!K$45</f>
        <v>32665</v>
      </c>
      <c r="C49" s="181"/>
      <c r="D49" s="181"/>
      <c r="E49" s="181">
        <f>'実質公債費比率（分子）の構造'!L$45</f>
        <v>31821</v>
      </c>
      <c r="F49" s="181"/>
      <c r="G49" s="181"/>
      <c r="H49" s="181">
        <f>'実質公債費比率（分子）の構造'!M$45</f>
        <v>32082</v>
      </c>
      <c r="I49" s="181"/>
      <c r="J49" s="181"/>
      <c r="K49" s="181">
        <f>'実質公債費比率（分子）の構造'!N$45</f>
        <v>30648</v>
      </c>
      <c r="L49" s="181"/>
      <c r="M49" s="181"/>
      <c r="N49" s="181">
        <f>'実質公債費比率（分子）の構造'!O$45</f>
        <v>29609</v>
      </c>
      <c r="O49" s="181"/>
      <c r="P49" s="181"/>
    </row>
    <row r="50" spans="1:16" x14ac:dyDescent="0.2">
      <c r="A50" s="181" t="s">
        <v>70</v>
      </c>
      <c r="B50" s="181" t="e">
        <f>NA()</f>
        <v>#N/A</v>
      </c>
      <c r="C50" s="181">
        <f>IF(ISNUMBER('実質公債費比率（分子）の構造'!K$53),'実質公債費比率（分子）の構造'!K$53,NA())</f>
        <v>11329</v>
      </c>
      <c r="D50" s="181" t="e">
        <f>NA()</f>
        <v>#N/A</v>
      </c>
      <c r="E50" s="181" t="e">
        <f>NA()</f>
        <v>#N/A</v>
      </c>
      <c r="F50" s="181">
        <f>IF(ISNUMBER('実質公債費比率（分子）の構造'!L$53),'実質公債費比率（分子）の構造'!L$53,NA())</f>
        <v>11546</v>
      </c>
      <c r="G50" s="181" t="e">
        <f>NA()</f>
        <v>#N/A</v>
      </c>
      <c r="H50" s="181" t="e">
        <f>NA()</f>
        <v>#N/A</v>
      </c>
      <c r="I50" s="181">
        <f>IF(ISNUMBER('実質公債費比率（分子）の構造'!M$53),'実質公債費比率（分子）の構造'!M$53,NA())</f>
        <v>10324</v>
      </c>
      <c r="J50" s="181" t="e">
        <f>NA()</f>
        <v>#N/A</v>
      </c>
      <c r="K50" s="181" t="e">
        <f>NA()</f>
        <v>#N/A</v>
      </c>
      <c r="L50" s="181">
        <f>IF(ISNUMBER('実質公債費比率（分子）の構造'!N$53),'実質公債費比率（分子）の構造'!N$53,NA())</f>
        <v>10481</v>
      </c>
      <c r="M50" s="181" t="e">
        <f>NA()</f>
        <v>#N/A</v>
      </c>
      <c r="N50" s="181" t="e">
        <f>NA()</f>
        <v>#N/A</v>
      </c>
      <c r="O50" s="181">
        <f>IF(ISNUMBER('実質公債費比率（分子）の構造'!O$53),'実質公債費比率（分子）の構造'!O$53,NA())</f>
        <v>10692</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343410</v>
      </c>
      <c r="E56" s="180"/>
      <c r="F56" s="180"/>
      <c r="G56" s="180">
        <f>'将来負担比率（分子）の構造'!J$52</f>
        <v>353811</v>
      </c>
      <c r="H56" s="180"/>
      <c r="I56" s="180"/>
      <c r="J56" s="180">
        <f>'将来負担比率（分子）の構造'!K$52</f>
        <v>357869</v>
      </c>
      <c r="K56" s="180"/>
      <c r="L56" s="180"/>
      <c r="M56" s="180">
        <f>'将来負担比率（分子）の構造'!L$52</f>
        <v>364161</v>
      </c>
      <c r="N56" s="180"/>
      <c r="O56" s="180"/>
      <c r="P56" s="180">
        <f>'将来負担比率（分子）の構造'!M$52</f>
        <v>373689</v>
      </c>
    </row>
    <row r="57" spans="1:16" x14ac:dyDescent="0.2">
      <c r="A57" s="180" t="s">
        <v>41</v>
      </c>
      <c r="B57" s="180"/>
      <c r="C57" s="180"/>
      <c r="D57" s="180">
        <f>'将来負担比率（分子）の構造'!I$51</f>
        <v>87384</v>
      </c>
      <c r="E57" s="180"/>
      <c r="F57" s="180"/>
      <c r="G57" s="180">
        <f>'将来負担比率（分子）の構造'!J$51</f>
        <v>85772</v>
      </c>
      <c r="H57" s="180"/>
      <c r="I57" s="180"/>
      <c r="J57" s="180">
        <f>'将来負担比率（分子）の構造'!K$51</f>
        <v>98566</v>
      </c>
      <c r="K57" s="180"/>
      <c r="L57" s="180"/>
      <c r="M57" s="180">
        <f>'将来負担比率（分子）の構造'!L$51</f>
        <v>93404</v>
      </c>
      <c r="N57" s="180"/>
      <c r="O57" s="180"/>
      <c r="P57" s="180">
        <f>'将来負担比率（分子）の構造'!M$51</f>
        <v>88670</v>
      </c>
    </row>
    <row r="58" spans="1:16" x14ac:dyDescent="0.2">
      <c r="A58" s="180" t="s">
        <v>40</v>
      </c>
      <c r="B58" s="180"/>
      <c r="C58" s="180"/>
      <c r="D58" s="180">
        <f>'将来負担比率（分子）の構造'!I$50</f>
        <v>58151</v>
      </c>
      <c r="E58" s="180"/>
      <c r="F58" s="180"/>
      <c r="G58" s="180">
        <f>'将来負担比率（分子）の構造'!J$50</f>
        <v>60772</v>
      </c>
      <c r="H58" s="180"/>
      <c r="I58" s="180"/>
      <c r="J58" s="180">
        <f>'将来負担比率（分子）の構造'!K$50</f>
        <v>63769</v>
      </c>
      <c r="K58" s="180"/>
      <c r="L58" s="180"/>
      <c r="M58" s="180">
        <f>'将来負担比率（分子）の構造'!L$50</f>
        <v>64747</v>
      </c>
      <c r="N58" s="180"/>
      <c r="O58" s="180"/>
      <c r="P58" s="180">
        <f>'将来負担比率（分子）の構造'!M$50</f>
        <v>66579</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f>'将来負担比率（分子）の構造'!I$46</f>
        <v>2150</v>
      </c>
      <c r="C61" s="180"/>
      <c r="D61" s="180"/>
      <c r="E61" s="180">
        <f>'将来負担比率（分子）の構造'!J$46</f>
        <v>2013</v>
      </c>
      <c r="F61" s="180"/>
      <c r="G61" s="180"/>
      <c r="H61" s="180">
        <f>'将来負担比率（分子）の構造'!K$46</f>
        <v>2089</v>
      </c>
      <c r="I61" s="180"/>
      <c r="J61" s="180"/>
      <c r="K61" s="180">
        <f>'将来負担比率（分子）の構造'!L$46</f>
        <v>2158</v>
      </c>
      <c r="L61" s="180"/>
      <c r="M61" s="180"/>
      <c r="N61" s="180">
        <f>'将来負担比率（分子）の構造'!M$46</f>
        <v>1922</v>
      </c>
      <c r="O61" s="180"/>
      <c r="P61" s="180"/>
    </row>
    <row r="62" spans="1:16" x14ac:dyDescent="0.2">
      <c r="A62" s="180" t="s">
        <v>34</v>
      </c>
      <c r="B62" s="180">
        <f>'将来負担比率（分子）の構造'!I$45</f>
        <v>42083</v>
      </c>
      <c r="C62" s="180"/>
      <c r="D62" s="180"/>
      <c r="E62" s="180">
        <f>'将来負担比率（分子）の構造'!J$45</f>
        <v>41463</v>
      </c>
      <c r="F62" s="180"/>
      <c r="G62" s="180"/>
      <c r="H62" s="180">
        <f>'将来負担比率（分子）の構造'!K$45</f>
        <v>40389</v>
      </c>
      <c r="I62" s="180"/>
      <c r="J62" s="180"/>
      <c r="K62" s="180">
        <f>'将来負担比率（分子）の構造'!L$45</f>
        <v>69984</v>
      </c>
      <c r="L62" s="180"/>
      <c r="M62" s="180"/>
      <c r="N62" s="180">
        <f>'将来負担比率（分子）の構造'!M$45</f>
        <v>62331</v>
      </c>
      <c r="O62" s="180"/>
      <c r="P62" s="180"/>
    </row>
    <row r="63" spans="1:16" x14ac:dyDescent="0.2">
      <c r="A63" s="180" t="s">
        <v>33</v>
      </c>
      <c r="B63" s="180">
        <f>'将来負担比率（分子）の構造'!I$44</f>
        <v>1172</v>
      </c>
      <c r="C63" s="180"/>
      <c r="D63" s="180"/>
      <c r="E63" s="180">
        <f>'将来負担比率（分子）の構造'!J$44</f>
        <v>1061</v>
      </c>
      <c r="F63" s="180"/>
      <c r="G63" s="180"/>
      <c r="H63" s="180">
        <f>'将来負担比率（分子）の構造'!K$44</f>
        <v>959</v>
      </c>
      <c r="I63" s="180"/>
      <c r="J63" s="180"/>
      <c r="K63" s="180">
        <f>'将来負担比率（分子）の構造'!L$44</f>
        <v>700</v>
      </c>
      <c r="L63" s="180"/>
      <c r="M63" s="180"/>
      <c r="N63" s="180">
        <f>'将来負担比率（分子）の構造'!M$44</f>
        <v>669</v>
      </c>
      <c r="O63" s="180"/>
      <c r="P63" s="180"/>
    </row>
    <row r="64" spans="1:16" x14ac:dyDescent="0.2">
      <c r="A64" s="180" t="s">
        <v>32</v>
      </c>
      <c r="B64" s="180">
        <f>'将来負担比率（分子）の構造'!I$43</f>
        <v>92818</v>
      </c>
      <c r="C64" s="180"/>
      <c r="D64" s="180"/>
      <c r="E64" s="180">
        <f>'将来負担比率（分子）の構造'!J$43</f>
        <v>87965</v>
      </c>
      <c r="F64" s="180"/>
      <c r="G64" s="180"/>
      <c r="H64" s="180">
        <f>'将来負担比率（分子）の構造'!K$43</f>
        <v>76908</v>
      </c>
      <c r="I64" s="180"/>
      <c r="J64" s="180"/>
      <c r="K64" s="180">
        <f>'将来負担比率（分子）の構造'!L$43</f>
        <v>70206</v>
      </c>
      <c r="L64" s="180"/>
      <c r="M64" s="180"/>
      <c r="N64" s="180">
        <f>'将来負担比率（分子）の構造'!M$43</f>
        <v>67787</v>
      </c>
      <c r="O64" s="180"/>
      <c r="P64" s="180"/>
    </row>
    <row r="65" spans="1:16" x14ac:dyDescent="0.2">
      <c r="A65" s="180" t="s">
        <v>31</v>
      </c>
      <c r="B65" s="180">
        <f>'将来負担比率（分子）の構造'!I$42</f>
        <v>5890</v>
      </c>
      <c r="C65" s="180"/>
      <c r="D65" s="180"/>
      <c r="E65" s="180">
        <f>'将来負担比率（分子）の構造'!J$42</f>
        <v>5549</v>
      </c>
      <c r="F65" s="180"/>
      <c r="G65" s="180"/>
      <c r="H65" s="180">
        <f>'将来負担比率（分子）の構造'!K$42</f>
        <v>6583</v>
      </c>
      <c r="I65" s="180"/>
      <c r="J65" s="180"/>
      <c r="K65" s="180">
        <f>'将来負担比率（分子）の構造'!L$42</f>
        <v>5733</v>
      </c>
      <c r="L65" s="180"/>
      <c r="M65" s="180"/>
      <c r="N65" s="180">
        <f>'将来負担比率（分子）の構造'!M$42</f>
        <v>5790</v>
      </c>
      <c r="O65" s="180"/>
      <c r="P65" s="180"/>
    </row>
    <row r="66" spans="1:16" x14ac:dyDescent="0.2">
      <c r="A66" s="180" t="s">
        <v>30</v>
      </c>
      <c r="B66" s="180">
        <f>'将来負担比率（分子）の構造'!I$41</f>
        <v>441893</v>
      </c>
      <c r="C66" s="180"/>
      <c r="D66" s="180"/>
      <c r="E66" s="180">
        <f>'将来負担比率（分子）の構造'!J$41</f>
        <v>446030</v>
      </c>
      <c r="F66" s="180"/>
      <c r="G66" s="180"/>
      <c r="H66" s="180">
        <f>'将来負担比率（分子）の構造'!K$41</f>
        <v>457962</v>
      </c>
      <c r="I66" s="180"/>
      <c r="J66" s="180"/>
      <c r="K66" s="180">
        <f>'将来負担比率（分子）の構造'!L$41</f>
        <v>465977</v>
      </c>
      <c r="L66" s="180"/>
      <c r="M66" s="180"/>
      <c r="N66" s="180">
        <f>'将来負担比率（分子）の構造'!M$41</f>
        <v>470595</v>
      </c>
      <c r="O66" s="180"/>
      <c r="P66" s="180"/>
    </row>
    <row r="67" spans="1:16" x14ac:dyDescent="0.2">
      <c r="A67" s="180" t="s">
        <v>74</v>
      </c>
      <c r="B67" s="180" t="e">
        <f>NA()</f>
        <v>#N/A</v>
      </c>
      <c r="C67" s="180">
        <f>IF(ISNUMBER('将来負担比率（分子）の構造'!I$53), IF('将来負担比率（分子）の構造'!I$53 &lt; 0, 0, '将来負担比率（分子）の構造'!I$53), NA())</f>
        <v>97060</v>
      </c>
      <c r="D67" s="180" t="e">
        <f>NA()</f>
        <v>#N/A</v>
      </c>
      <c r="E67" s="180" t="e">
        <f>NA()</f>
        <v>#N/A</v>
      </c>
      <c r="F67" s="180">
        <f>IF(ISNUMBER('将来負担比率（分子）の構造'!J$53), IF('将来負担比率（分子）の構造'!J$53 &lt; 0, 0, '将来負担比率（分子）の構造'!J$53), NA())</f>
        <v>83726</v>
      </c>
      <c r="G67" s="180" t="e">
        <f>NA()</f>
        <v>#N/A</v>
      </c>
      <c r="H67" s="180" t="e">
        <f>NA()</f>
        <v>#N/A</v>
      </c>
      <c r="I67" s="180">
        <f>IF(ISNUMBER('将来負担比率（分子）の構造'!K$53), IF('将来負担比率（分子）の構造'!K$53 &lt; 0, 0, '将来負担比率（分子）の構造'!K$53), NA())</f>
        <v>64687</v>
      </c>
      <c r="J67" s="180" t="e">
        <f>NA()</f>
        <v>#N/A</v>
      </c>
      <c r="K67" s="180" t="e">
        <f>NA()</f>
        <v>#N/A</v>
      </c>
      <c r="L67" s="180">
        <f>IF(ISNUMBER('将来負担比率（分子）の構造'!L$53), IF('将来負担比率（分子）の構造'!L$53 &lt; 0, 0, '将来負担比率（分子）の構造'!L$53), NA())</f>
        <v>92446</v>
      </c>
      <c r="M67" s="180" t="e">
        <f>NA()</f>
        <v>#N/A</v>
      </c>
      <c r="N67" s="180" t="e">
        <f>NA()</f>
        <v>#N/A</v>
      </c>
      <c r="O67" s="180">
        <f>IF(ISNUMBER('将来負担比率（分子）の構造'!M$53), IF('将来負担比率（分子）の構造'!M$53 &lt; 0, 0, '将来負担比率（分子）の構造'!M$53), NA())</f>
        <v>80157</v>
      </c>
      <c r="P67" s="180" t="e">
        <f>NA()</f>
        <v>#N/A</v>
      </c>
    </row>
    <row r="70" spans="1:16" x14ac:dyDescent="0.2">
      <c r="A70" s="182" t="s">
        <v>75</v>
      </c>
      <c r="B70" s="182"/>
      <c r="C70" s="182"/>
      <c r="D70" s="182"/>
      <c r="E70" s="182"/>
      <c r="F70" s="182"/>
    </row>
    <row r="71" spans="1:16" x14ac:dyDescent="0.2">
      <c r="A71" s="183"/>
      <c r="B71" s="183" t="e">
        <f>#REF!</f>
        <v>#REF!</v>
      </c>
      <c r="C71" s="183" t="e">
        <f>#REF!</f>
        <v>#REF!</v>
      </c>
      <c r="D71" s="183" t="e">
        <f>#REF!</f>
        <v>#REF!</v>
      </c>
    </row>
    <row r="72" spans="1:16" x14ac:dyDescent="0.2">
      <c r="A72" s="183" t="s">
        <v>76</v>
      </c>
      <c r="B72" s="184" t="e">
        <f>#REF!</f>
        <v>#REF!</v>
      </c>
      <c r="C72" s="184" t="e">
        <f>#REF!</f>
        <v>#REF!</v>
      </c>
      <c r="D72" s="184" t="e">
        <f>#REF!</f>
        <v>#REF!</v>
      </c>
    </row>
    <row r="73" spans="1:16" x14ac:dyDescent="0.2">
      <c r="A73" s="183" t="s">
        <v>77</v>
      </c>
      <c r="B73" s="184" t="e">
        <f>#REF!</f>
        <v>#REF!</v>
      </c>
      <c r="C73" s="184" t="e">
        <f>#REF!</f>
        <v>#REF!</v>
      </c>
      <c r="D73" s="184" t="e">
        <f>#REF!</f>
        <v>#REF!</v>
      </c>
    </row>
    <row r="74" spans="1:16" x14ac:dyDescent="0.2">
      <c r="A74" s="183" t="s">
        <v>78</v>
      </c>
      <c r="B74" s="184" t="e">
        <f>#REF!</f>
        <v>#REF!</v>
      </c>
      <c r="C74" s="184" t="e">
        <f>#REF!</f>
        <v>#REF!</v>
      </c>
      <c r="D74" s="184" t="e">
        <f>#REF!</f>
        <v>#REF!</v>
      </c>
    </row>
  </sheetData>
  <sheetProtection algorithmName="SHA-512" hashValue="/xvWINsBH9S1wznW5EIKqke9WsC52mHKUCJs6VD4u4kWPxErmFyeHRsJiWV2IeNYZh9vAi8RTabxzn4aT6AWfw==" saltValue="d0TBQole4YP0NhyuBsFh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209</v>
      </c>
      <c r="DI1" s="618"/>
      <c r="DJ1" s="618"/>
      <c r="DK1" s="618"/>
      <c r="DL1" s="618"/>
      <c r="DM1" s="618"/>
      <c r="DN1" s="619"/>
      <c r="DO1" s="225"/>
      <c r="DP1" s="617" t="s">
        <v>210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215</v>
      </c>
      <c r="S4" s="621"/>
      <c r="T4" s="621"/>
      <c r="U4" s="621"/>
      <c r="V4" s="621"/>
      <c r="W4" s="621"/>
      <c r="X4" s="621"/>
      <c r="Y4" s="622"/>
      <c r="Z4" s="620" t="s">
        <v>216</v>
      </c>
      <c r="AA4" s="621"/>
      <c r="AB4" s="621"/>
      <c r="AC4" s="622"/>
      <c r="AD4" s="620" t="s">
        <v>217</v>
      </c>
      <c r="AE4" s="621"/>
      <c r="AF4" s="621"/>
      <c r="AG4" s="621"/>
      <c r="AH4" s="621"/>
      <c r="AI4" s="621"/>
      <c r="AJ4" s="621"/>
      <c r="AK4" s="622"/>
      <c r="AL4" s="620" t="s">
        <v>216</v>
      </c>
      <c r="AM4" s="621"/>
      <c r="AN4" s="621"/>
      <c r="AO4" s="622"/>
      <c r="AP4" s="626" t="s">
        <v>218</v>
      </c>
      <c r="AQ4" s="626"/>
      <c r="AR4" s="626"/>
      <c r="AS4" s="626"/>
      <c r="AT4" s="626"/>
      <c r="AU4" s="626"/>
      <c r="AV4" s="626"/>
      <c r="AW4" s="626"/>
      <c r="AX4" s="626"/>
      <c r="AY4" s="626"/>
      <c r="AZ4" s="626"/>
      <c r="BA4" s="626"/>
      <c r="BB4" s="626"/>
      <c r="BC4" s="626"/>
      <c r="BD4" s="626"/>
      <c r="BE4" s="626"/>
      <c r="BF4" s="626"/>
      <c r="BG4" s="626" t="s">
        <v>219</v>
      </c>
      <c r="BH4" s="626"/>
      <c r="BI4" s="626"/>
      <c r="BJ4" s="626"/>
      <c r="BK4" s="626"/>
      <c r="BL4" s="626"/>
      <c r="BM4" s="626"/>
      <c r="BN4" s="626"/>
      <c r="BO4" s="626" t="s">
        <v>216</v>
      </c>
      <c r="BP4" s="626"/>
      <c r="BQ4" s="626"/>
      <c r="BR4" s="626"/>
      <c r="BS4" s="626" t="s">
        <v>220</v>
      </c>
      <c r="BT4" s="626"/>
      <c r="BU4" s="626"/>
      <c r="BV4" s="626"/>
      <c r="BW4" s="626"/>
      <c r="BX4" s="626"/>
      <c r="BY4" s="626"/>
      <c r="BZ4" s="626"/>
      <c r="CA4" s="626"/>
      <c r="CB4" s="626"/>
      <c r="CD4" s="623" t="s">
        <v>221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222</v>
      </c>
      <c r="C5" s="628"/>
      <c r="D5" s="628"/>
      <c r="E5" s="628"/>
      <c r="F5" s="628"/>
      <c r="G5" s="628"/>
      <c r="H5" s="628"/>
      <c r="I5" s="628"/>
      <c r="J5" s="628"/>
      <c r="K5" s="628"/>
      <c r="L5" s="628"/>
      <c r="M5" s="628"/>
      <c r="N5" s="628"/>
      <c r="O5" s="628"/>
      <c r="P5" s="628"/>
      <c r="Q5" s="629"/>
      <c r="R5" s="630">
        <v>139921698</v>
      </c>
      <c r="S5" s="631"/>
      <c r="T5" s="631"/>
      <c r="U5" s="631"/>
      <c r="V5" s="631"/>
      <c r="W5" s="631"/>
      <c r="X5" s="631"/>
      <c r="Y5" s="632"/>
      <c r="Z5" s="633">
        <v>44.7</v>
      </c>
      <c r="AA5" s="633"/>
      <c r="AB5" s="633"/>
      <c r="AC5" s="633"/>
      <c r="AD5" s="634">
        <v>129350262</v>
      </c>
      <c r="AE5" s="634"/>
      <c r="AF5" s="634"/>
      <c r="AG5" s="634"/>
      <c r="AH5" s="634"/>
      <c r="AI5" s="634"/>
      <c r="AJ5" s="634"/>
      <c r="AK5" s="634"/>
      <c r="AL5" s="635">
        <v>74.7</v>
      </c>
      <c r="AM5" s="636"/>
      <c r="AN5" s="636"/>
      <c r="AO5" s="637"/>
      <c r="AP5" s="627" t="s">
        <v>223</v>
      </c>
      <c r="AQ5" s="628"/>
      <c r="AR5" s="628"/>
      <c r="AS5" s="628"/>
      <c r="AT5" s="628"/>
      <c r="AU5" s="628"/>
      <c r="AV5" s="628"/>
      <c r="AW5" s="628"/>
      <c r="AX5" s="628"/>
      <c r="AY5" s="628"/>
      <c r="AZ5" s="628"/>
      <c r="BA5" s="628"/>
      <c r="BB5" s="628"/>
      <c r="BC5" s="628"/>
      <c r="BD5" s="628"/>
      <c r="BE5" s="628"/>
      <c r="BF5" s="629"/>
      <c r="BG5" s="641">
        <v>125167509</v>
      </c>
      <c r="BH5" s="642"/>
      <c r="BI5" s="642"/>
      <c r="BJ5" s="642"/>
      <c r="BK5" s="642"/>
      <c r="BL5" s="642"/>
      <c r="BM5" s="642"/>
      <c r="BN5" s="643"/>
      <c r="BO5" s="644">
        <v>89.5</v>
      </c>
      <c r="BP5" s="644"/>
      <c r="BQ5" s="644"/>
      <c r="BR5" s="644"/>
      <c r="BS5" s="645" t="s">
        <v>224</v>
      </c>
      <c r="BT5" s="645"/>
      <c r="BU5" s="645"/>
      <c r="BV5" s="645"/>
      <c r="BW5" s="645"/>
      <c r="BX5" s="645"/>
      <c r="BY5" s="645"/>
      <c r="BZ5" s="645"/>
      <c r="CA5" s="645"/>
      <c r="CB5" s="649"/>
      <c r="CD5" s="623" t="s">
        <v>218</v>
      </c>
      <c r="CE5" s="624"/>
      <c r="CF5" s="624"/>
      <c r="CG5" s="624"/>
      <c r="CH5" s="624"/>
      <c r="CI5" s="624"/>
      <c r="CJ5" s="624"/>
      <c r="CK5" s="624"/>
      <c r="CL5" s="624"/>
      <c r="CM5" s="624"/>
      <c r="CN5" s="624"/>
      <c r="CO5" s="624"/>
      <c r="CP5" s="624"/>
      <c r="CQ5" s="625"/>
      <c r="CR5" s="623" t="s">
        <v>225</v>
      </c>
      <c r="CS5" s="624"/>
      <c r="CT5" s="624"/>
      <c r="CU5" s="624"/>
      <c r="CV5" s="624"/>
      <c r="CW5" s="624"/>
      <c r="CX5" s="624"/>
      <c r="CY5" s="625"/>
      <c r="CZ5" s="623" t="s">
        <v>216</v>
      </c>
      <c r="DA5" s="624"/>
      <c r="DB5" s="624"/>
      <c r="DC5" s="625"/>
      <c r="DD5" s="623" t="s">
        <v>226</v>
      </c>
      <c r="DE5" s="624"/>
      <c r="DF5" s="624"/>
      <c r="DG5" s="624"/>
      <c r="DH5" s="624"/>
      <c r="DI5" s="624"/>
      <c r="DJ5" s="624"/>
      <c r="DK5" s="624"/>
      <c r="DL5" s="624"/>
      <c r="DM5" s="624"/>
      <c r="DN5" s="624"/>
      <c r="DO5" s="624"/>
      <c r="DP5" s="625"/>
      <c r="DQ5" s="623" t="s">
        <v>227</v>
      </c>
      <c r="DR5" s="624"/>
      <c r="DS5" s="624"/>
      <c r="DT5" s="624"/>
      <c r="DU5" s="624"/>
      <c r="DV5" s="624"/>
      <c r="DW5" s="624"/>
      <c r="DX5" s="624"/>
      <c r="DY5" s="624"/>
      <c r="DZ5" s="624"/>
      <c r="EA5" s="624"/>
      <c r="EB5" s="624"/>
      <c r="EC5" s="625"/>
    </row>
    <row r="6" spans="2:143" ht="11.25" customHeight="1" x14ac:dyDescent="0.2">
      <c r="B6" s="638" t="s">
        <v>228</v>
      </c>
      <c r="C6" s="639"/>
      <c r="D6" s="639"/>
      <c r="E6" s="639"/>
      <c r="F6" s="639"/>
      <c r="G6" s="639"/>
      <c r="H6" s="639"/>
      <c r="I6" s="639"/>
      <c r="J6" s="639"/>
      <c r="K6" s="639"/>
      <c r="L6" s="639"/>
      <c r="M6" s="639"/>
      <c r="N6" s="639"/>
      <c r="O6" s="639"/>
      <c r="P6" s="639"/>
      <c r="Q6" s="640"/>
      <c r="R6" s="641">
        <v>2305662</v>
      </c>
      <c r="S6" s="642"/>
      <c r="T6" s="642"/>
      <c r="U6" s="642"/>
      <c r="V6" s="642"/>
      <c r="W6" s="642"/>
      <c r="X6" s="642"/>
      <c r="Y6" s="643"/>
      <c r="Z6" s="644">
        <v>0.7</v>
      </c>
      <c r="AA6" s="644"/>
      <c r="AB6" s="644"/>
      <c r="AC6" s="644"/>
      <c r="AD6" s="645">
        <v>2305662</v>
      </c>
      <c r="AE6" s="645"/>
      <c r="AF6" s="645"/>
      <c r="AG6" s="645"/>
      <c r="AH6" s="645"/>
      <c r="AI6" s="645"/>
      <c r="AJ6" s="645"/>
      <c r="AK6" s="645"/>
      <c r="AL6" s="646">
        <v>1.3</v>
      </c>
      <c r="AM6" s="647"/>
      <c r="AN6" s="647"/>
      <c r="AO6" s="648"/>
      <c r="AP6" s="638" t="s">
        <v>229</v>
      </c>
      <c r="AQ6" s="639"/>
      <c r="AR6" s="639"/>
      <c r="AS6" s="639"/>
      <c r="AT6" s="639"/>
      <c r="AU6" s="639"/>
      <c r="AV6" s="639"/>
      <c r="AW6" s="639"/>
      <c r="AX6" s="639"/>
      <c r="AY6" s="639"/>
      <c r="AZ6" s="639"/>
      <c r="BA6" s="639"/>
      <c r="BB6" s="639"/>
      <c r="BC6" s="639"/>
      <c r="BD6" s="639"/>
      <c r="BE6" s="639"/>
      <c r="BF6" s="640"/>
      <c r="BG6" s="641">
        <v>125167509</v>
      </c>
      <c r="BH6" s="642"/>
      <c r="BI6" s="642"/>
      <c r="BJ6" s="642"/>
      <c r="BK6" s="642"/>
      <c r="BL6" s="642"/>
      <c r="BM6" s="642"/>
      <c r="BN6" s="643"/>
      <c r="BO6" s="644">
        <v>89.5</v>
      </c>
      <c r="BP6" s="644"/>
      <c r="BQ6" s="644"/>
      <c r="BR6" s="644"/>
      <c r="BS6" s="645" t="s">
        <v>224</v>
      </c>
      <c r="BT6" s="645"/>
      <c r="BU6" s="645"/>
      <c r="BV6" s="645"/>
      <c r="BW6" s="645"/>
      <c r="BX6" s="645"/>
      <c r="BY6" s="645"/>
      <c r="BZ6" s="645"/>
      <c r="CA6" s="645"/>
      <c r="CB6" s="649"/>
      <c r="CD6" s="652" t="s">
        <v>230</v>
      </c>
      <c r="CE6" s="653"/>
      <c r="CF6" s="653"/>
      <c r="CG6" s="653"/>
      <c r="CH6" s="653"/>
      <c r="CI6" s="653"/>
      <c r="CJ6" s="653"/>
      <c r="CK6" s="653"/>
      <c r="CL6" s="653"/>
      <c r="CM6" s="653"/>
      <c r="CN6" s="653"/>
      <c r="CO6" s="653"/>
      <c r="CP6" s="653"/>
      <c r="CQ6" s="654"/>
      <c r="CR6" s="641">
        <v>1051388</v>
      </c>
      <c r="CS6" s="642"/>
      <c r="CT6" s="642"/>
      <c r="CU6" s="642"/>
      <c r="CV6" s="642"/>
      <c r="CW6" s="642"/>
      <c r="CX6" s="642"/>
      <c r="CY6" s="643"/>
      <c r="CZ6" s="635">
        <v>0.3</v>
      </c>
      <c r="DA6" s="636"/>
      <c r="DB6" s="636"/>
      <c r="DC6" s="655"/>
      <c r="DD6" s="650" t="s">
        <v>224</v>
      </c>
      <c r="DE6" s="642"/>
      <c r="DF6" s="642"/>
      <c r="DG6" s="642"/>
      <c r="DH6" s="642"/>
      <c r="DI6" s="642"/>
      <c r="DJ6" s="642"/>
      <c r="DK6" s="642"/>
      <c r="DL6" s="642"/>
      <c r="DM6" s="642"/>
      <c r="DN6" s="642"/>
      <c r="DO6" s="642"/>
      <c r="DP6" s="643"/>
      <c r="DQ6" s="650">
        <v>1051078</v>
      </c>
      <c r="DR6" s="642"/>
      <c r="DS6" s="642"/>
      <c r="DT6" s="642"/>
      <c r="DU6" s="642"/>
      <c r="DV6" s="642"/>
      <c r="DW6" s="642"/>
      <c r="DX6" s="642"/>
      <c r="DY6" s="642"/>
      <c r="DZ6" s="642"/>
      <c r="EA6" s="642"/>
      <c r="EB6" s="642"/>
      <c r="EC6" s="651"/>
    </row>
    <row r="7" spans="2:143" ht="11.25" customHeight="1" x14ac:dyDescent="0.2">
      <c r="B7" s="638" t="s">
        <v>231</v>
      </c>
      <c r="C7" s="639"/>
      <c r="D7" s="639"/>
      <c r="E7" s="639"/>
      <c r="F7" s="639"/>
      <c r="G7" s="639"/>
      <c r="H7" s="639"/>
      <c r="I7" s="639"/>
      <c r="J7" s="639"/>
      <c r="K7" s="639"/>
      <c r="L7" s="639"/>
      <c r="M7" s="639"/>
      <c r="N7" s="639"/>
      <c r="O7" s="639"/>
      <c r="P7" s="639"/>
      <c r="Q7" s="640"/>
      <c r="R7" s="641">
        <v>216061</v>
      </c>
      <c r="S7" s="642"/>
      <c r="T7" s="642"/>
      <c r="U7" s="642"/>
      <c r="V7" s="642"/>
      <c r="W7" s="642"/>
      <c r="X7" s="642"/>
      <c r="Y7" s="643"/>
      <c r="Z7" s="644">
        <v>0.1</v>
      </c>
      <c r="AA7" s="644"/>
      <c r="AB7" s="644"/>
      <c r="AC7" s="644"/>
      <c r="AD7" s="645">
        <v>216061</v>
      </c>
      <c r="AE7" s="645"/>
      <c r="AF7" s="645"/>
      <c r="AG7" s="645"/>
      <c r="AH7" s="645"/>
      <c r="AI7" s="645"/>
      <c r="AJ7" s="645"/>
      <c r="AK7" s="645"/>
      <c r="AL7" s="646">
        <v>0.1</v>
      </c>
      <c r="AM7" s="647"/>
      <c r="AN7" s="647"/>
      <c r="AO7" s="648"/>
      <c r="AP7" s="638" t="s">
        <v>232</v>
      </c>
      <c r="AQ7" s="639"/>
      <c r="AR7" s="639"/>
      <c r="AS7" s="639"/>
      <c r="AT7" s="639"/>
      <c r="AU7" s="639"/>
      <c r="AV7" s="639"/>
      <c r="AW7" s="639"/>
      <c r="AX7" s="639"/>
      <c r="AY7" s="639"/>
      <c r="AZ7" s="639"/>
      <c r="BA7" s="639"/>
      <c r="BB7" s="639"/>
      <c r="BC7" s="639"/>
      <c r="BD7" s="639"/>
      <c r="BE7" s="639"/>
      <c r="BF7" s="640"/>
      <c r="BG7" s="641">
        <v>66429805</v>
      </c>
      <c r="BH7" s="642"/>
      <c r="BI7" s="642"/>
      <c r="BJ7" s="642"/>
      <c r="BK7" s="642"/>
      <c r="BL7" s="642"/>
      <c r="BM7" s="642"/>
      <c r="BN7" s="643"/>
      <c r="BO7" s="644">
        <v>47.5</v>
      </c>
      <c r="BP7" s="644"/>
      <c r="BQ7" s="644"/>
      <c r="BR7" s="644"/>
      <c r="BS7" s="645" t="s">
        <v>233</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21292041</v>
      </c>
      <c r="CS7" s="642"/>
      <c r="CT7" s="642"/>
      <c r="CU7" s="642"/>
      <c r="CV7" s="642"/>
      <c r="CW7" s="642"/>
      <c r="CX7" s="642"/>
      <c r="CY7" s="643"/>
      <c r="CZ7" s="644">
        <v>7</v>
      </c>
      <c r="DA7" s="644"/>
      <c r="DB7" s="644"/>
      <c r="DC7" s="644"/>
      <c r="DD7" s="650">
        <v>391970</v>
      </c>
      <c r="DE7" s="642"/>
      <c r="DF7" s="642"/>
      <c r="DG7" s="642"/>
      <c r="DH7" s="642"/>
      <c r="DI7" s="642"/>
      <c r="DJ7" s="642"/>
      <c r="DK7" s="642"/>
      <c r="DL7" s="642"/>
      <c r="DM7" s="642"/>
      <c r="DN7" s="642"/>
      <c r="DO7" s="642"/>
      <c r="DP7" s="643"/>
      <c r="DQ7" s="650">
        <v>18322755</v>
      </c>
      <c r="DR7" s="642"/>
      <c r="DS7" s="642"/>
      <c r="DT7" s="642"/>
      <c r="DU7" s="642"/>
      <c r="DV7" s="642"/>
      <c r="DW7" s="642"/>
      <c r="DX7" s="642"/>
      <c r="DY7" s="642"/>
      <c r="DZ7" s="642"/>
      <c r="EA7" s="642"/>
      <c r="EB7" s="642"/>
      <c r="EC7" s="651"/>
    </row>
    <row r="8" spans="2:143" ht="11.25" customHeight="1" x14ac:dyDescent="0.2">
      <c r="B8" s="638" t="s">
        <v>235</v>
      </c>
      <c r="C8" s="639"/>
      <c r="D8" s="639"/>
      <c r="E8" s="639"/>
      <c r="F8" s="639"/>
      <c r="G8" s="639"/>
      <c r="H8" s="639"/>
      <c r="I8" s="639"/>
      <c r="J8" s="639"/>
      <c r="K8" s="639"/>
      <c r="L8" s="639"/>
      <c r="M8" s="639"/>
      <c r="N8" s="639"/>
      <c r="O8" s="639"/>
      <c r="P8" s="639"/>
      <c r="Q8" s="640"/>
      <c r="R8" s="641">
        <v>411835</v>
      </c>
      <c r="S8" s="642"/>
      <c r="T8" s="642"/>
      <c r="U8" s="642"/>
      <c r="V8" s="642"/>
      <c r="W8" s="642"/>
      <c r="X8" s="642"/>
      <c r="Y8" s="643"/>
      <c r="Z8" s="644">
        <v>0.1</v>
      </c>
      <c r="AA8" s="644"/>
      <c r="AB8" s="644"/>
      <c r="AC8" s="644"/>
      <c r="AD8" s="645">
        <v>411835</v>
      </c>
      <c r="AE8" s="645"/>
      <c r="AF8" s="645"/>
      <c r="AG8" s="645"/>
      <c r="AH8" s="645"/>
      <c r="AI8" s="645"/>
      <c r="AJ8" s="645"/>
      <c r="AK8" s="645"/>
      <c r="AL8" s="646">
        <v>0.2</v>
      </c>
      <c r="AM8" s="647"/>
      <c r="AN8" s="647"/>
      <c r="AO8" s="648"/>
      <c r="AP8" s="638" t="s">
        <v>236</v>
      </c>
      <c r="AQ8" s="639"/>
      <c r="AR8" s="639"/>
      <c r="AS8" s="639"/>
      <c r="AT8" s="639"/>
      <c r="AU8" s="639"/>
      <c r="AV8" s="639"/>
      <c r="AW8" s="639"/>
      <c r="AX8" s="639"/>
      <c r="AY8" s="639"/>
      <c r="AZ8" s="639"/>
      <c r="BA8" s="639"/>
      <c r="BB8" s="639"/>
      <c r="BC8" s="639"/>
      <c r="BD8" s="639"/>
      <c r="BE8" s="639"/>
      <c r="BF8" s="640"/>
      <c r="BG8" s="641">
        <v>1257299</v>
      </c>
      <c r="BH8" s="642"/>
      <c r="BI8" s="642"/>
      <c r="BJ8" s="642"/>
      <c r="BK8" s="642"/>
      <c r="BL8" s="642"/>
      <c r="BM8" s="642"/>
      <c r="BN8" s="643"/>
      <c r="BO8" s="644">
        <v>0.9</v>
      </c>
      <c r="BP8" s="644"/>
      <c r="BQ8" s="644"/>
      <c r="BR8" s="644"/>
      <c r="BS8" s="650" t="s">
        <v>224</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97180809</v>
      </c>
      <c r="CS8" s="642"/>
      <c r="CT8" s="642"/>
      <c r="CU8" s="642"/>
      <c r="CV8" s="642"/>
      <c r="CW8" s="642"/>
      <c r="CX8" s="642"/>
      <c r="CY8" s="643"/>
      <c r="CZ8" s="644">
        <v>31.9</v>
      </c>
      <c r="DA8" s="644"/>
      <c r="DB8" s="644"/>
      <c r="DC8" s="644"/>
      <c r="DD8" s="650">
        <v>1235204</v>
      </c>
      <c r="DE8" s="642"/>
      <c r="DF8" s="642"/>
      <c r="DG8" s="642"/>
      <c r="DH8" s="642"/>
      <c r="DI8" s="642"/>
      <c r="DJ8" s="642"/>
      <c r="DK8" s="642"/>
      <c r="DL8" s="642"/>
      <c r="DM8" s="642"/>
      <c r="DN8" s="642"/>
      <c r="DO8" s="642"/>
      <c r="DP8" s="643"/>
      <c r="DQ8" s="650">
        <v>50353901</v>
      </c>
      <c r="DR8" s="642"/>
      <c r="DS8" s="642"/>
      <c r="DT8" s="642"/>
      <c r="DU8" s="642"/>
      <c r="DV8" s="642"/>
      <c r="DW8" s="642"/>
      <c r="DX8" s="642"/>
      <c r="DY8" s="642"/>
      <c r="DZ8" s="642"/>
      <c r="EA8" s="642"/>
      <c r="EB8" s="642"/>
      <c r="EC8" s="651"/>
    </row>
    <row r="9" spans="2:143" ht="11.25" customHeight="1" x14ac:dyDescent="0.2">
      <c r="B9" s="638" t="s">
        <v>238</v>
      </c>
      <c r="C9" s="639"/>
      <c r="D9" s="639"/>
      <c r="E9" s="639"/>
      <c r="F9" s="639"/>
      <c r="G9" s="639"/>
      <c r="H9" s="639"/>
      <c r="I9" s="639"/>
      <c r="J9" s="639"/>
      <c r="K9" s="639"/>
      <c r="L9" s="639"/>
      <c r="M9" s="639"/>
      <c r="N9" s="639"/>
      <c r="O9" s="639"/>
      <c r="P9" s="639"/>
      <c r="Q9" s="640"/>
      <c r="R9" s="641">
        <v>411693</v>
      </c>
      <c r="S9" s="642"/>
      <c r="T9" s="642"/>
      <c r="U9" s="642"/>
      <c r="V9" s="642"/>
      <c r="W9" s="642"/>
      <c r="X9" s="642"/>
      <c r="Y9" s="643"/>
      <c r="Z9" s="644">
        <v>0.1</v>
      </c>
      <c r="AA9" s="644"/>
      <c r="AB9" s="644"/>
      <c r="AC9" s="644"/>
      <c r="AD9" s="645">
        <v>411693</v>
      </c>
      <c r="AE9" s="645"/>
      <c r="AF9" s="645"/>
      <c r="AG9" s="645"/>
      <c r="AH9" s="645"/>
      <c r="AI9" s="645"/>
      <c r="AJ9" s="645"/>
      <c r="AK9" s="645"/>
      <c r="AL9" s="646">
        <v>0.2</v>
      </c>
      <c r="AM9" s="647"/>
      <c r="AN9" s="647"/>
      <c r="AO9" s="648"/>
      <c r="AP9" s="638" t="s">
        <v>239</v>
      </c>
      <c r="AQ9" s="639"/>
      <c r="AR9" s="639"/>
      <c r="AS9" s="639"/>
      <c r="AT9" s="639"/>
      <c r="AU9" s="639"/>
      <c r="AV9" s="639"/>
      <c r="AW9" s="639"/>
      <c r="AX9" s="639"/>
      <c r="AY9" s="639"/>
      <c r="AZ9" s="639"/>
      <c r="BA9" s="639"/>
      <c r="BB9" s="639"/>
      <c r="BC9" s="639"/>
      <c r="BD9" s="639"/>
      <c r="BE9" s="639"/>
      <c r="BF9" s="640"/>
      <c r="BG9" s="641">
        <v>53261419</v>
      </c>
      <c r="BH9" s="642"/>
      <c r="BI9" s="642"/>
      <c r="BJ9" s="642"/>
      <c r="BK9" s="642"/>
      <c r="BL9" s="642"/>
      <c r="BM9" s="642"/>
      <c r="BN9" s="643"/>
      <c r="BO9" s="644">
        <v>38.1</v>
      </c>
      <c r="BP9" s="644"/>
      <c r="BQ9" s="644"/>
      <c r="BR9" s="644"/>
      <c r="BS9" s="650" t="s">
        <v>224</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28143560</v>
      </c>
      <c r="CS9" s="642"/>
      <c r="CT9" s="642"/>
      <c r="CU9" s="642"/>
      <c r="CV9" s="642"/>
      <c r="CW9" s="642"/>
      <c r="CX9" s="642"/>
      <c r="CY9" s="643"/>
      <c r="CZ9" s="644">
        <v>9.1999999999999993</v>
      </c>
      <c r="DA9" s="644"/>
      <c r="DB9" s="644"/>
      <c r="DC9" s="644"/>
      <c r="DD9" s="650">
        <v>767766</v>
      </c>
      <c r="DE9" s="642"/>
      <c r="DF9" s="642"/>
      <c r="DG9" s="642"/>
      <c r="DH9" s="642"/>
      <c r="DI9" s="642"/>
      <c r="DJ9" s="642"/>
      <c r="DK9" s="642"/>
      <c r="DL9" s="642"/>
      <c r="DM9" s="642"/>
      <c r="DN9" s="642"/>
      <c r="DO9" s="642"/>
      <c r="DP9" s="643"/>
      <c r="DQ9" s="650">
        <v>23596496</v>
      </c>
      <c r="DR9" s="642"/>
      <c r="DS9" s="642"/>
      <c r="DT9" s="642"/>
      <c r="DU9" s="642"/>
      <c r="DV9" s="642"/>
      <c r="DW9" s="642"/>
      <c r="DX9" s="642"/>
      <c r="DY9" s="642"/>
      <c r="DZ9" s="642"/>
      <c r="EA9" s="642"/>
      <c r="EB9" s="642"/>
      <c r="EC9" s="651"/>
    </row>
    <row r="10" spans="2:143" ht="11.25" customHeight="1" x14ac:dyDescent="0.2">
      <c r="B10" s="638" t="s">
        <v>241</v>
      </c>
      <c r="C10" s="639"/>
      <c r="D10" s="639"/>
      <c r="E10" s="639"/>
      <c r="F10" s="639"/>
      <c r="G10" s="639"/>
      <c r="H10" s="639"/>
      <c r="I10" s="639"/>
      <c r="J10" s="639"/>
      <c r="K10" s="639"/>
      <c r="L10" s="639"/>
      <c r="M10" s="639"/>
      <c r="N10" s="639"/>
      <c r="O10" s="639"/>
      <c r="P10" s="639"/>
      <c r="Q10" s="640"/>
      <c r="R10" s="641">
        <v>116288</v>
      </c>
      <c r="S10" s="642"/>
      <c r="T10" s="642"/>
      <c r="U10" s="642"/>
      <c r="V10" s="642"/>
      <c r="W10" s="642"/>
      <c r="X10" s="642"/>
      <c r="Y10" s="643"/>
      <c r="Z10" s="644">
        <v>0</v>
      </c>
      <c r="AA10" s="644"/>
      <c r="AB10" s="644"/>
      <c r="AC10" s="644"/>
      <c r="AD10" s="645">
        <v>116288</v>
      </c>
      <c r="AE10" s="645"/>
      <c r="AF10" s="645"/>
      <c r="AG10" s="645"/>
      <c r="AH10" s="645"/>
      <c r="AI10" s="645"/>
      <c r="AJ10" s="645"/>
      <c r="AK10" s="645"/>
      <c r="AL10" s="646">
        <v>0.1</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2581967</v>
      </c>
      <c r="BH10" s="642"/>
      <c r="BI10" s="642"/>
      <c r="BJ10" s="642"/>
      <c r="BK10" s="642"/>
      <c r="BL10" s="642"/>
      <c r="BM10" s="642"/>
      <c r="BN10" s="643"/>
      <c r="BO10" s="644">
        <v>1.8</v>
      </c>
      <c r="BP10" s="644"/>
      <c r="BQ10" s="644"/>
      <c r="BR10" s="644"/>
      <c r="BS10" s="650" t="s">
        <v>224</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v>527349</v>
      </c>
      <c r="CS10" s="642"/>
      <c r="CT10" s="642"/>
      <c r="CU10" s="642"/>
      <c r="CV10" s="642"/>
      <c r="CW10" s="642"/>
      <c r="CX10" s="642"/>
      <c r="CY10" s="643"/>
      <c r="CZ10" s="644">
        <v>0.2</v>
      </c>
      <c r="DA10" s="644"/>
      <c r="DB10" s="644"/>
      <c r="DC10" s="644"/>
      <c r="DD10" s="650" t="s">
        <v>244</v>
      </c>
      <c r="DE10" s="642"/>
      <c r="DF10" s="642"/>
      <c r="DG10" s="642"/>
      <c r="DH10" s="642"/>
      <c r="DI10" s="642"/>
      <c r="DJ10" s="642"/>
      <c r="DK10" s="642"/>
      <c r="DL10" s="642"/>
      <c r="DM10" s="642"/>
      <c r="DN10" s="642"/>
      <c r="DO10" s="642"/>
      <c r="DP10" s="643"/>
      <c r="DQ10" s="650">
        <v>440688</v>
      </c>
      <c r="DR10" s="642"/>
      <c r="DS10" s="642"/>
      <c r="DT10" s="642"/>
      <c r="DU10" s="642"/>
      <c r="DV10" s="642"/>
      <c r="DW10" s="642"/>
      <c r="DX10" s="642"/>
      <c r="DY10" s="642"/>
      <c r="DZ10" s="642"/>
      <c r="EA10" s="642"/>
      <c r="EB10" s="642"/>
      <c r="EC10" s="651"/>
    </row>
    <row r="11" spans="2:143" ht="11.25" customHeight="1" x14ac:dyDescent="0.2">
      <c r="B11" s="638" t="s">
        <v>245</v>
      </c>
      <c r="C11" s="639"/>
      <c r="D11" s="639"/>
      <c r="E11" s="639"/>
      <c r="F11" s="639"/>
      <c r="G11" s="639"/>
      <c r="H11" s="639"/>
      <c r="I11" s="639"/>
      <c r="J11" s="639"/>
      <c r="K11" s="639"/>
      <c r="L11" s="639"/>
      <c r="M11" s="639"/>
      <c r="N11" s="639"/>
      <c r="O11" s="639"/>
      <c r="P11" s="639"/>
      <c r="Q11" s="640"/>
      <c r="R11" s="641">
        <v>1657858</v>
      </c>
      <c r="S11" s="642"/>
      <c r="T11" s="642"/>
      <c r="U11" s="642"/>
      <c r="V11" s="642"/>
      <c r="W11" s="642"/>
      <c r="X11" s="642"/>
      <c r="Y11" s="643"/>
      <c r="Z11" s="644">
        <v>0.5</v>
      </c>
      <c r="AA11" s="644"/>
      <c r="AB11" s="644"/>
      <c r="AC11" s="644"/>
      <c r="AD11" s="645">
        <v>1657858</v>
      </c>
      <c r="AE11" s="645"/>
      <c r="AF11" s="645"/>
      <c r="AG11" s="645"/>
      <c r="AH11" s="645"/>
      <c r="AI11" s="645"/>
      <c r="AJ11" s="645"/>
      <c r="AK11" s="645"/>
      <c r="AL11" s="646">
        <v>1</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9329120</v>
      </c>
      <c r="BH11" s="642"/>
      <c r="BI11" s="642"/>
      <c r="BJ11" s="642"/>
      <c r="BK11" s="642"/>
      <c r="BL11" s="642"/>
      <c r="BM11" s="642"/>
      <c r="BN11" s="643"/>
      <c r="BO11" s="644">
        <v>6.7</v>
      </c>
      <c r="BP11" s="644"/>
      <c r="BQ11" s="644"/>
      <c r="BR11" s="644"/>
      <c r="BS11" s="650" t="s">
        <v>233</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4369121</v>
      </c>
      <c r="CS11" s="642"/>
      <c r="CT11" s="642"/>
      <c r="CU11" s="642"/>
      <c r="CV11" s="642"/>
      <c r="CW11" s="642"/>
      <c r="CX11" s="642"/>
      <c r="CY11" s="643"/>
      <c r="CZ11" s="644">
        <v>1.4</v>
      </c>
      <c r="DA11" s="644"/>
      <c r="DB11" s="644"/>
      <c r="DC11" s="644"/>
      <c r="DD11" s="650">
        <v>1827191</v>
      </c>
      <c r="DE11" s="642"/>
      <c r="DF11" s="642"/>
      <c r="DG11" s="642"/>
      <c r="DH11" s="642"/>
      <c r="DI11" s="642"/>
      <c r="DJ11" s="642"/>
      <c r="DK11" s="642"/>
      <c r="DL11" s="642"/>
      <c r="DM11" s="642"/>
      <c r="DN11" s="642"/>
      <c r="DO11" s="642"/>
      <c r="DP11" s="643"/>
      <c r="DQ11" s="650">
        <v>3200396</v>
      </c>
      <c r="DR11" s="642"/>
      <c r="DS11" s="642"/>
      <c r="DT11" s="642"/>
      <c r="DU11" s="642"/>
      <c r="DV11" s="642"/>
      <c r="DW11" s="642"/>
      <c r="DX11" s="642"/>
      <c r="DY11" s="642"/>
      <c r="DZ11" s="642"/>
      <c r="EA11" s="642"/>
      <c r="EB11" s="642"/>
      <c r="EC11" s="651"/>
    </row>
    <row r="12" spans="2:143" ht="11.25" customHeight="1" x14ac:dyDescent="0.2">
      <c r="B12" s="638" t="s">
        <v>248</v>
      </c>
      <c r="C12" s="639"/>
      <c r="D12" s="639"/>
      <c r="E12" s="639"/>
      <c r="F12" s="639"/>
      <c r="G12" s="639"/>
      <c r="H12" s="639"/>
      <c r="I12" s="639"/>
      <c r="J12" s="639"/>
      <c r="K12" s="639"/>
      <c r="L12" s="639"/>
      <c r="M12" s="639"/>
      <c r="N12" s="639"/>
      <c r="O12" s="639"/>
      <c r="P12" s="639"/>
      <c r="Q12" s="640"/>
      <c r="R12" s="641">
        <v>14204012</v>
      </c>
      <c r="S12" s="642"/>
      <c r="T12" s="642"/>
      <c r="U12" s="642"/>
      <c r="V12" s="642"/>
      <c r="W12" s="642"/>
      <c r="X12" s="642"/>
      <c r="Y12" s="643"/>
      <c r="Z12" s="644">
        <v>4.5</v>
      </c>
      <c r="AA12" s="644"/>
      <c r="AB12" s="644"/>
      <c r="AC12" s="644"/>
      <c r="AD12" s="645">
        <v>14204012</v>
      </c>
      <c r="AE12" s="645"/>
      <c r="AF12" s="645"/>
      <c r="AG12" s="645"/>
      <c r="AH12" s="645"/>
      <c r="AI12" s="645"/>
      <c r="AJ12" s="645"/>
      <c r="AK12" s="645"/>
      <c r="AL12" s="646">
        <v>8.1999999999999993</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53037080</v>
      </c>
      <c r="BH12" s="642"/>
      <c r="BI12" s="642"/>
      <c r="BJ12" s="642"/>
      <c r="BK12" s="642"/>
      <c r="BL12" s="642"/>
      <c r="BM12" s="642"/>
      <c r="BN12" s="643"/>
      <c r="BO12" s="644">
        <v>37.9</v>
      </c>
      <c r="BP12" s="644"/>
      <c r="BQ12" s="644"/>
      <c r="BR12" s="644"/>
      <c r="BS12" s="650" t="s">
        <v>233</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3834190</v>
      </c>
      <c r="CS12" s="642"/>
      <c r="CT12" s="642"/>
      <c r="CU12" s="642"/>
      <c r="CV12" s="642"/>
      <c r="CW12" s="642"/>
      <c r="CX12" s="642"/>
      <c r="CY12" s="643"/>
      <c r="CZ12" s="644">
        <v>1.3</v>
      </c>
      <c r="DA12" s="644"/>
      <c r="DB12" s="644"/>
      <c r="DC12" s="644"/>
      <c r="DD12" s="650">
        <v>135529</v>
      </c>
      <c r="DE12" s="642"/>
      <c r="DF12" s="642"/>
      <c r="DG12" s="642"/>
      <c r="DH12" s="642"/>
      <c r="DI12" s="642"/>
      <c r="DJ12" s="642"/>
      <c r="DK12" s="642"/>
      <c r="DL12" s="642"/>
      <c r="DM12" s="642"/>
      <c r="DN12" s="642"/>
      <c r="DO12" s="642"/>
      <c r="DP12" s="643"/>
      <c r="DQ12" s="650">
        <v>3630948</v>
      </c>
      <c r="DR12" s="642"/>
      <c r="DS12" s="642"/>
      <c r="DT12" s="642"/>
      <c r="DU12" s="642"/>
      <c r="DV12" s="642"/>
      <c r="DW12" s="642"/>
      <c r="DX12" s="642"/>
      <c r="DY12" s="642"/>
      <c r="DZ12" s="642"/>
      <c r="EA12" s="642"/>
      <c r="EB12" s="642"/>
      <c r="EC12" s="651"/>
    </row>
    <row r="13" spans="2:143" ht="11.25" customHeight="1" x14ac:dyDescent="0.2">
      <c r="B13" s="638" t="s">
        <v>251</v>
      </c>
      <c r="C13" s="639"/>
      <c r="D13" s="639"/>
      <c r="E13" s="639"/>
      <c r="F13" s="639"/>
      <c r="G13" s="639"/>
      <c r="H13" s="639"/>
      <c r="I13" s="639"/>
      <c r="J13" s="639"/>
      <c r="K13" s="639"/>
      <c r="L13" s="639"/>
      <c r="M13" s="639"/>
      <c r="N13" s="639"/>
      <c r="O13" s="639"/>
      <c r="P13" s="639"/>
      <c r="Q13" s="640"/>
      <c r="R13" s="641">
        <v>26132</v>
      </c>
      <c r="S13" s="642"/>
      <c r="T13" s="642"/>
      <c r="U13" s="642"/>
      <c r="V13" s="642"/>
      <c r="W13" s="642"/>
      <c r="X13" s="642"/>
      <c r="Y13" s="643"/>
      <c r="Z13" s="644">
        <v>0</v>
      </c>
      <c r="AA13" s="644"/>
      <c r="AB13" s="644"/>
      <c r="AC13" s="644"/>
      <c r="AD13" s="645">
        <v>26132</v>
      </c>
      <c r="AE13" s="645"/>
      <c r="AF13" s="645"/>
      <c r="AG13" s="645"/>
      <c r="AH13" s="645"/>
      <c r="AI13" s="645"/>
      <c r="AJ13" s="645"/>
      <c r="AK13" s="645"/>
      <c r="AL13" s="646">
        <v>0</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52734010</v>
      </c>
      <c r="BH13" s="642"/>
      <c r="BI13" s="642"/>
      <c r="BJ13" s="642"/>
      <c r="BK13" s="642"/>
      <c r="BL13" s="642"/>
      <c r="BM13" s="642"/>
      <c r="BN13" s="643"/>
      <c r="BO13" s="644">
        <v>37.700000000000003</v>
      </c>
      <c r="BP13" s="644"/>
      <c r="BQ13" s="644"/>
      <c r="BR13" s="644"/>
      <c r="BS13" s="650" t="s">
        <v>244</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46119015</v>
      </c>
      <c r="CS13" s="642"/>
      <c r="CT13" s="642"/>
      <c r="CU13" s="642"/>
      <c r="CV13" s="642"/>
      <c r="CW13" s="642"/>
      <c r="CX13" s="642"/>
      <c r="CY13" s="643"/>
      <c r="CZ13" s="644">
        <v>15.1</v>
      </c>
      <c r="DA13" s="644"/>
      <c r="DB13" s="644"/>
      <c r="DC13" s="644"/>
      <c r="DD13" s="650">
        <v>26512224</v>
      </c>
      <c r="DE13" s="642"/>
      <c r="DF13" s="642"/>
      <c r="DG13" s="642"/>
      <c r="DH13" s="642"/>
      <c r="DI13" s="642"/>
      <c r="DJ13" s="642"/>
      <c r="DK13" s="642"/>
      <c r="DL13" s="642"/>
      <c r="DM13" s="642"/>
      <c r="DN13" s="642"/>
      <c r="DO13" s="642"/>
      <c r="DP13" s="643"/>
      <c r="DQ13" s="650">
        <v>22777035</v>
      </c>
      <c r="DR13" s="642"/>
      <c r="DS13" s="642"/>
      <c r="DT13" s="642"/>
      <c r="DU13" s="642"/>
      <c r="DV13" s="642"/>
      <c r="DW13" s="642"/>
      <c r="DX13" s="642"/>
      <c r="DY13" s="642"/>
      <c r="DZ13" s="642"/>
      <c r="EA13" s="642"/>
      <c r="EB13" s="642"/>
      <c r="EC13" s="651"/>
    </row>
    <row r="14" spans="2:143" ht="11.25" customHeight="1" x14ac:dyDescent="0.2">
      <c r="B14" s="638" t="s">
        <v>254</v>
      </c>
      <c r="C14" s="639"/>
      <c r="D14" s="639"/>
      <c r="E14" s="639"/>
      <c r="F14" s="639"/>
      <c r="G14" s="639"/>
      <c r="H14" s="639"/>
      <c r="I14" s="639"/>
      <c r="J14" s="639"/>
      <c r="K14" s="639"/>
      <c r="L14" s="639"/>
      <c r="M14" s="639"/>
      <c r="N14" s="639"/>
      <c r="O14" s="639"/>
      <c r="P14" s="639"/>
      <c r="Q14" s="640"/>
      <c r="R14" s="641" t="s">
        <v>255</v>
      </c>
      <c r="S14" s="642"/>
      <c r="T14" s="642"/>
      <c r="U14" s="642"/>
      <c r="V14" s="642"/>
      <c r="W14" s="642"/>
      <c r="X14" s="642"/>
      <c r="Y14" s="643"/>
      <c r="Z14" s="644" t="s">
        <v>224</v>
      </c>
      <c r="AA14" s="644"/>
      <c r="AB14" s="644"/>
      <c r="AC14" s="644"/>
      <c r="AD14" s="645" t="s">
        <v>224</v>
      </c>
      <c r="AE14" s="645"/>
      <c r="AF14" s="645"/>
      <c r="AG14" s="645"/>
      <c r="AH14" s="645"/>
      <c r="AI14" s="645"/>
      <c r="AJ14" s="645"/>
      <c r="AK14" s="645"/>
      <c r="AL14" s="646" t="s">
        <v>244</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1526857</v>
      </c>
      <c r="BH14" s="642"/>
      <c r="BI14" s="642"/>
      <c r="BJ14" s="642"/>
      <c r="BK14" s="642"/>
      <c r="BL14" s="642"/>
      <c r="BM14" s="642"/>
      <c r="BN14" s="643"/>
      <c r="BO14" s="644">
        <v>1.1000000000000001</v>
      </c>
      <c r="BP14" s="644"/>
      <c r="BQ14" s="644"/>
      <c r="BR14" s="644"/>
      <c r="BS14" s="650" t="s">
        <v>244</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12050119</v>
      </c>
      <c r="CS14" s="642"/>
      <c r="CT14" s="642"/>
      <c r="CU14" s="642"/>
      <c r="CV14" s="642"/>
      <c r="CW14" s="642"/>
      <c r="CX14" s="642"/>
      <c r="CY14" s="643"/>
      <c r="CZ14" s="644">
        <v>4</v>
      </c>
      <c r="DA14" s="644"/>
      <c r="DB14" s="644"/>
      <c r="DC14" s="644"/>
      <c r="DD14" s="650">
        <v>1248168</v>
      </c>
      <c r="DE14" s="642"/>
      <c r="DF14" s="642"/>
      <c r="DG14" s="642"/>
      <c r="DH14" s="642"/>
      <c r="DI14" s="642"/>
      <c r="DJ14" s="642"/>
      <c r="DK14" s="642"/>
      <c r="DL14" s="642"/>
      <c r="DM14" s="642"/>
      <c r="DN14" s="642"/>
      <c r="DO14" s="642"/>
      <c r="DP14" s="643"/>
      <c r="DQ14" s="650">
        <v>8792981</v>
      </c>
      <c r="DR14" s="642"/>
      <c r="DS14" s="642"/>
      <c r="DT14" s="642"/>
      <c r="DU14" s="642"/>
      <c r="DV14" s="642"/>
      <c r="DW14" s="642"/>
      <c r="DX14" s="642"/>
      <c r="DY14" s="642"/>
      <c r="DZ14" s="642"/>
      <c r="EA14" s="642"/>
      <c r="EB14" s="642"/>
      <c r="EC14" s="651"/>
    </row>
    <row r="15" spans="2:143" ht="11.25" customHeight="1" x14ac:dyDescent="0.2">
      <c r="B15" s="638" t="s">
        <v>258</v>
      </c>
      <c r="C15" s="639"/>
      <c r="D15" s="639"/>
      <c r="E15" s="639"/>
      <c r="F15" s="639"/>
      <c r="G15" s="639"/>
      <c r="H15" s="639"/>
      <c r="I15" s="639"/>
      <c r="J15" s="639"/>
      <c r="K15" s="639"/>
      <c r="L15" s="639"/>
      <c r="M15" s="639"/>
      <c r="N15" s="639"/>
      <c r="O15" s="639"/>
      <c r="P15" s="639"/>
      <c r="Q15" s="640"/>
      <c r="R15" s="641">
        <v>924059</v>
      </c>
      <c r="S15" s="642"/>
      <c r="T15" s="642"/>
      <c r="U15" s="642"/>
      <c r="V15" s="642"/>
      <c r="W15" s="642"/>
      <c r="X15" s="642"/>
      <c r="Y15" s="643"/>
      <c r="Z15" s="644">
        <v>0.3</v>
      </c>
      <c r="AA15" s="644"/>
      <c r="AB15" s="644"/>
      <c r="AC15" s="644"/>
      <c r="AD15" s="645">
        <v>924059</v>
      </c>
      <c r="AE15" s="645"/>
      <c r="AF15" s="645"/>
      <c r="AG15" s="645"/>
      <c r="AH15" s="645"/>
      <c r="AI15" s="645"/>
      <c r="AJ15" s="645"/>
      <c r="AK15" s="645"/>
      <c r="AL15" s="646">
        <v>0.5</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4173681</v>
      </c>
      <c r="BH15" s="642"/>
      <c r="BI15" s="642"/>
      <c r="BJ15" s="642"/>
      <c r="BK15" s="642"/>
      <c r="BL15" s="642"/>
      <c r="BM15" s="642"/>
      <c r="BN15" s="643"/>
      <c r="BO15" s="644">
        <v>3</v>
      </c>
      <c r="BP15" s="644"/>
      <c r="BQ15" s="644"/>
      <c r="BR15" s="644"/>
      <c r="BS15" s="650" t="s">
        <v>224</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51793935</v>
      </c>
      <c r="CS15" s="642"/>
      <c r="CT15" s="642"/>
      <c r="CU15" s="642"/>
      <c r="CV15" s="642"/>
      <c r="CW15" s="642"/>
      <c r="CX15" s="642"/>
      <c r="CY15" s="643"/>
      <c r="CZ15" s="644">
        <v>17</v>
      </c>
      <c r="DA15" s="644"/>
      <c r="DB15" s="644"/>
      <c r="DC15" s="644"/>
      <c r="DD15" s="650">
        <v>5250113</v>
      </c>
      <c r="DE15" s="642"/>
      <c r="DF15" s="642"/>
      <c r="DG15" s="642"/>
      <c r="DH15" s="642"/>
      <c r="DI15" s="642"/>
      <c r="DJ15" s="642"/>
      <c r="DK15" s="642"/>
      <c r="DL15" s="642"/>
      <c r="DM15" s="642"/>
      <c r="DN15" s="642"/>
      <c r="DO15" s="642"/>
      <c r="DP15" s="643"/>
      <c r="DQ15" s="650">
        <v>40095250</v>
      </c>
      <c r="DR15" s="642"/>
      <c r="DS15" s="642"/>
      <c r="DT15" s="642"/>
      <c r="DU15" s="642"/>
      <c r="DV15" s="642"/>
      <c r="DW15" s="642"/>
      <c r="DX15" s="642"/>
      <c r="DY15" s="642"/>
      <c r="DZ15" s="642"/>
      <c r="EA15" s="642"/>
      <c r="EB15" s="642"/>
      <c r="EC15" s="651"/>
    </row>
    <row r="16" spans="2:143" ht="11.25" customHeight="1" x14ac:dyDescent="0.2">
      <c r="B16" s="638" t="s">
        <v>261</v>
      </c>
      <c r="C16" s="639"/>
      <c r="D16" s="639"/>
      <c r="E16" s="639"/>
      <c r="F16" s="639"/>
      <c r="G16" s="639"/>
      <c r="H16" s="639"/>
      <c r="I16" s="639"/>
      <c r="J16" s="639"/>
      <c r="K16" s="639"/>
      <c r="L16" s="639"/>
      <c r="M16" s="639"/>
      <c r="N16" s="639"/>
      <c r="O16" s="639"/>
      <c r="P16" s="639"/>
      <c r="Q16" s="640"/>
      <c r="R16" s="641">
        <v>5815076</v>
      </c>
      <c r="S16" s="642"/>
      <c r="T16" s="642"/>
      <c r="U16" s="642"/>
      <c r="V16" s="642"/>
      <c r="W16" s="642"/>
      <c r="X16" s="642"/>
      <c r="Y16" s="643"/>
      <c r="Z16" s="644">
        <v>1.9</v>
      </c>
      <c r="AA16" s="644"/>
      <c r="AB16" s="644"/>
      <c r="AC16" s="644"/>
      <c r="AD16" s="645">
        <v>5815076</v>
      </c>
      <c r="AE16" s="645"/>
      <c r="AF16" s="645"/>
      <c r="AG16" s="645"/>
      <c r="AH16" s="645"/>
      <c r="AI16" s="645"/>
      <c r="AJ16" s="645"/>
      <c r="AK16" s="645"/>
      <c r="AL16" s="646">
        <v>3.4</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v>86</v>
      </c>
      <c r="BH16" s="642"/>
      <c r="BI16" s="642"/>
      <c r="BJ16" s="642"/>
      <c r="BK16" s="642"/>
      <c r="BL16" s="642"/>
      <c r="BM16" s="642"/>
      <c r="BN16" s="643"/>
      <c r="BO16" s="644">
        <v>0</v>
      </c>
      <c r="BP16" s="644"/>
      <c r="BQ16" s="644"/>
      <c r="BR16" s="644"/>
      <c r="BS16" s="650" t="s">
        <v>233</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846950</v>
      </c>
      <c r="CS16" s="642"/>
      <c r="CT16" s="642"/>
      <c r="CU16" s="642"/>
      <c r="CV16" s="642"/>
      <c r="CW16" s="642"/>
      <c r="CX16" s="642"/>
      <c r="CY16" s="643"/>
      <c r="CZ16" s="644">
        <v>0.3</v>
      </c>
      <c r="DA16" s="644"/>
      <c r="DB16" s="644"/>
      <c r="DC16" s="644"/>
      <c r="DD16" s="650" t="s">
        <v>233</v>
      </c>
      <c r="DE16" s="642"/>
      <c r="DF16" s="642"/>
      <c r="DG16" s="642"/>
      <c r="DH16" s="642"/>
      <c r="DI16" s="642"/>
      <c r="DJ16" s="642"/>
      <c r="DK16" s="642"/>
      <c r="DL16" s="642"/>
      <c r="DM16" s="642"/>
      <c r="DN16" s="642"/>
      <c r="DO16" s="642"/>
      <c r="DP16" s="643"/>
      <c r="DQ16" s="650">
        <v>216226</v>
      </c>
      <c r="DR16" s="642"/>
      <c r="DS16" s="642"/>
      <c r="DT16" s="642"/>
      <c r="DU16" s="642"/>
      <c r="DV16" s="642"/>
      <c r="DW16" s="642"/>
      <c r="DX16" s="642"/>
      <c r="DY16" s="642"/>
      <c r="DZ16" s="642"/>
      <c r="EA16" s="642"/>
      <c r="EB16" s="642"/>
      <c r="EC16" s="651"/>
    </row>
    <row r="17" spans="2:133" ht="11.25" customHeight="1" x14ac:dyDescent="0.2">
      <c r="B17" s="638" t="s">
        <v>264</v>
      </c>
      <c r="C17" s="639"/>
      <c r="D17" s="639"/>
      <c r="E17" s="639"/>
      <c r="F17" s="639"/>
      <c r="G17" s="639"/>
      <c r="H17" s="639"/>
      <c r="I17" s="639"/>
      <c r="J17" s="639"/>
      <c r="K17" s="639"/>
      <c r="L17" s="639"/>
      <c r="M17" s="639"/>
      <c r="N17" s="639"/>
      <c r="O17" s="639"/>
      <c r="P17" s="639"/>
      <c r="Q17" s="640"/>
      <c r="R17" s="641">
        <v>803138</v>
      </c>
      <c r="S17" s="642"/>
      <c r="T17" s="642"/>
      <c r="U17" s="642"/>
      <c r="V17" s="642"/>
      <c r="W17" s="642"/>
      <c r="X17" s="642"/>
      <c r="Y17" s="643"/>
      <c r="Z17" s="644">
        <v>0.3</v>
      </c>
      <c r="AA17" s="644"/>
      <c r="AB17" s="644"/>
      <c r="AC17" s="644"/>
      <c r="AD17" s="645">
        <v>803138</v>
      </c>
      <c r="AE17" s="645"/>
      <c r="AF17" s="645"/>
      <c r="AG17" s="645"/>
      <c r="AH17" s="645"/>
      <c r="AI17" s="645"/>
      <c r="AJ17" s="645"/>
      <c r="AK17" s="645"/>
      <c r="AL17" s="646">
        <v>0.5</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224</v>
      </c>
      <c r="BH17" s="642"/>
      <c r="BI17" s="642"/>
      <c r="BJ17" s="642"/>
      <c r="BK17" s="642"/>
      <c r="BL17" s="642"/>
      <c r="BM17" s="642"/>
      <c r="BN17" s="643"/>
      <c r="BO17" s="644" t="s">
        <v>224</v>
      </c>
      <c r="BP17" s="644"/>
      <c r="BQ17" s="644"/>
      <c r="BR17" s="644"/>
      <c r="BS17" s="650" t="s">
        <v>255</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37503635</v>
      </c>
      <c r="CS17" s="642"/>
      <c r="CT17" s="642"/>
      <c r="CU17" s="642"/>
      <c r="CV17" s="642"/>
      <c r="CW17" s="642"/>
      <c r="CX17" s="642"/>
      <c r="CY17" s="643"/>
      <c r="CZ17" s="644">
        <v>12.3</v>
      </c>
      <c r="DA17" s="644"/>
      <c r="DB17" s="644"/>
      <c r="DC17" s="644"/>
      <c r="DD17" s="650" t="s">
        <v>224</v>
      </c>
      <c r="DE17" s="642"/>
      <c r="DF17" s="642"/>
      <c r="DG17" s="642"/>
      <c r="DH17" s="642"/>
      <c r="DI17" s="642"/>
      <c r="DJ17" s="642"/>
      <c r="DK17" s="642"/>
      <c r="DL17" s="642"/>
      <c r="DM17" s="642"/>
      <c r="DN17" s="642"/>
      <c r="DO17" s="642"/>
      <c r="DP17" s="643"/>
      <c r="DQ17" s="650">
        <v>35712519</v>
      </c>
      <c r="DR17" s="642"/>
      <c r="DS17" s="642"/>
      <c r="DT17" s="642"/>
      <c r="DU17" s="642"/>
      <c r="DV17" s="642"/>
      <c r="DW17" s="642"/>
      <c r="DX17" s="642"/>
      <c r="DY17" s="642"/>
      <c r="DZ17" s="642"/>
      <c r="EA17" s="642"/>
      <c r="EB17" s="642"/>
      <c r="EC17" s="651"/>
    </row>
    <row r="18" spans="2:133" ht="11.25" customHeight="1" x14ac:dyDescent="0.2">
      <c r="B18" s="638" t="s">
        <v>267</v>
      </c>
      <c r="C18" s="639"/>
      <c r="D18" s="639"/>
      <c r="E18" s="639"/>
      <c r="F18" s="639"/>
      <c r="G18" s="639"/>
      <c r="H18" s="639"/>
      <c r="I18" s="639"/>
      <c r="J18" s="639"/>
      <c r="K18" s="639"/>
      <c r="L18" s="639"/>
      <c r="M18" s="639"/>
      <c r="N18" s="639"/>
      <c r="O18" s="639"/>
      <c r="P18" s="639"/>
      <c r="Q18" s="640"/>
      <c r="R18" s="641">
        <v>16310449</v>
      </c>
      <c r="S18" s="642"/>
      <c r="T18" s="642"/>
      <c r="U18" s="642"/>
      <c r="V18" s="642"/>
      <c r="W18" s="642"/>
      <c r="X18" s="642"/>
      <c r="Y18" s="643"/>
      <c r="Z18" s="644">
        <v>5.2</v>
      </c>
      <c r="AA18" s="644"/>
      <c r="AB18" s="644"/>
      <c r="AC18" s="644"/>
      <c r="AD18" s="645">
        <v>14956822</v>
      </c>
      <c r="AE18" s="645"/>
      <c r="AF18" s="645"/>
      <c r="AG18" s="645"/>
      <c r="AH18" s="645"/>
      <c r="AI18" s="645"/>
      <c r="AJ18" s="645"/>
      <c r="AK18" s="645"/>
      <c r="AL18" s="646">
        <v>8.6</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224</v>
      </c>
      <c r="BH18" s="642"/>
      <c r="BI18" s="642"/>
      <c r="BJ18" s="642"/>
      <c r="BK18" s="642"/>
      <c r="BL18" s="642"/>
      <c r="BM18" s="642"/>
      <c r="BN18" s="643"/>
      <c r="BO18" s="644" t="s">
        <v>224</v>
      </c>
      <c r="BP18" s="644"/>
      <c r="BQ18" s="644"/>
      <c r="BR18" s="644"/>
      <c r="BS18" s="650" t="s">
        <v>224</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233</v>
      </c>
      <c r="CS18" s="642"/>
      <c r="CT18" s="642"/>
      <c r="CU18" s="642"/>
      <c r="CV18" s="642"/>
      <c r="CW18" s="642"/>
      <c r="CX18" s="642"/>
      <c r="CY18" s="643"/>
      <c r="CZ18" s="644" t="s">
        <v>233</v>
      </c>
      <c r="DA18" s="644"/>
      <c r="DB18" s="644"/>
      <c r="DC18" s="644"/>
      <c r="DD18" s="650" t="s">
        <v>224</v>
      </c>
      <c r="DE18" s="642"/>
      <c r="DF18" s="642"/>
      <c r="DG18" s="642"/>
      <c r="DH18" s="642"/>
      <c r="DI18" s="642"/>
      <c r="DJ18" s="642"/>
      <c r="DK18" s="642"/>
      <c r="DL18" s="642"/>
      <c r="DM18" s="642"/>
      <c r="DN18" s="642"/>
      <c r="DO18" s="642"/>
      <c r="DP18" s="643"/>
      <c r="DQ18" s="650" t="s">
        <v>233</v>
      </c>
      <c r="DR18" s="642"/>
      <c r="DS18" s="642"/>
      <c r="DT18" s="642"/>
      <c r="DU18" s="642"/>
      <c r="DV18" s="642"/>
      <c r="DW18" s="642"/>
      <c r="DX18" s="642"/>
      <c r="DY18" s="642"/>
      <c r="DZ18" s="642"/>
      <c r="EA18" s="642"/>
      <c r="EB18" s="642"/>
      <c r="EC18" s="651"/>
    </row>
    <row r="19" spans="2:133" ht="11.25" customHeight="1" x14ac:dyDescent="0.2">
      <c r="B19" s="638" t="s">
        <v>270</v>
      </c>
      <c r="C19" s="639"/>
      <c r="D19" s="639"/>
      <c r="E19" s="639"/>
      <c r="F19" s="639"/>
      <c r="G19" s="639"/>
      <c r="H19" s="639"/>
      <c r="I19" s="639"/>
      <c r="J19" s="639"/>
      <c r="K19" s="639"/>
      <c r="L19" s="639"/>
      <c r="M19" s="639"/>
      <c r="N19" s="639"/>
      <c r="O19" s="639"/>
      <c r="P19" s="639"/>
      <c r="Q19" s="640"/>
      <c r="R19" s="641">
        <v>14956822</v>
      </c>
      <c r="S19" s="642"/>
      <c r="T19" s="642"/>
      <c r="U19" s="642"/>
      <c r="V19" s="642"/>
      <c r="W19" s="642"/>
      <c r="X19" s="642"/>
      <c r="Y19" s="643"/>
      <c r="Z19" s="644">
        <v>4.8</v>
      </c>
      <c r="AA19" s="644"/>
      <c r="AB19" s="644"/>
      <c r="AC19" s="644"/>
      <c r="AD19" s="645">
        <v>14956822</v>
      </c>
      <c r="AE19" s="645"/>
      <c r="AF19" s="645"/>
      <c r="AG19" s="645"/>
      <c r="AH19" s="645"/>
      <c r="AI19" s="645"/>
      <c r="AJ19" s="645"/>
      <c r="AK19" s="645"/>
      <c r="AL19" s="646">
        <v>8.6</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14754189</v>
      </c>
      <c r="BH19" s="642"/>
      <c r="BI19" s="642"/>
      <c r="BJ19" s="642"/>
      <c r="BK19" s="642"/>
      <c r="BL19" s="642"/>
      <c r="BM19" s="642"/>
      <c r="BN19" s="643"/>
      <c r="BO19" s="644">
        <v>10.5</v>
      </c>
      <c r="BP19" s="644"/>
      <c r="BQ19" s="644"/>
      <c r="BR19" s="644"/>
      <c r="BS19" s="650" t="s">
        <v>233</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224</v>
      </c>
      <c r="CS19" s="642"/>
      <c r="CT19" s="642"/>
      <c r="CU19" s="642"/>
      <c r="CV19" s="642"/>
      <c r="CW19" s="642"/>
      <c r="CX19" s="642"/>
      <c r="CY19" s="643"/>
      <c r="CZ19" s="644" t="s">
        <v>224</v>
      </c>
      <c r="DA19" s="644"/>
      <c r="DB19" s="644"/>
      <c r="DC19" s="644"/>
      <c r="DD19" s="650" t="s">
        <v>233</v>
      </c>
      <c r="DE19" s="642"/>
      <c r="DF19" s="642"/>
      <c r="DG19" s="642"/>
      <c r="DH19" s="642"/>
      <c r="DI19" s="642"/>
      <c r="DJ19" s="642"/>
      <c r="DK19" s="642"/>
      <c r="DL19" s="642"/>
      <c r="DM19" s="642"/>
      <c r="DN19" s="642"/>
      <c r="DO19" s="642"/>
      <c r="DP19" s="643"/>
      <c r="DQ19" s="650" t="s">
        <v>233</v>
      </c>
      <c r="DR19" s="642"/>
      <c r="DS19" s="642"/>
      <c r="DT19" s="642"/>
      <c r="DU19" s="642"/>
      <c r="DV19" s="642"/>
      <c r="DW19" s="642"/>
      <c r="DX19" s="642"/>
      <c r="DY19" s="642"/>
      <c r="DZ19" s="642"/>
      <c r="EA19" s="642"/>
      <c r="EB19" s="642"/>
      <c r="EC19" s="651"/>
    </row>
    <row r="20" spans="2:133" ht="11.25" customHeight="1" x14ac:dyDescent="0.2">
      <c r="B20" s="638" t="s">
        <v>273</v>
      </c>
      <c r="C20" s="639"/>
      <c r="D20" s="639"/>
      <c r="E20" s="639"/>
      <c r="F20" s="639"/>
      <c r="G20" s="639"/>
      <c r="H20" s="639"/>
      <c r="I20" s="639"/>
      <c r="J20" s="639"/>
      <c r="K20" s="639"/>
      <c r="L20" s="639"/>
      <c r="M20" s="639"/>
      <c r="N20" s="639"/>
      <c r="O20" s="639"/>
      <c r="P20" s="639"/>
      <c r="Q20" s="640"/>
      <c r="R20" s="641">
        <v>1353564</v>
      </c>
      <c r="S20" s="642"/>
      <c r="T20" s="642"/>
      <c r="U20" s="642"/>
      <c r="V20" s="642"/>
      <c r="W20" s="642"/>
      <c r="X20" s="642"/>
      <c r="Y20" s="643"/>
      <c r="Z20" s="644">
        <v>0.4</v>
      </c>
      <c r="AA20" s="644"/>
      <c r="AB20" s="644"/>
      <c r="AC20" s="644"/>
      <c r="AD20" s="645" t="s">
        <v>224</v>
      </c>
      <c r="AE20" s="645"/>
      <c r="AF20" s="645"/>
      <c r="AG20" s="645"/>
      <c r="AH20" s="645"/>
      <c r="AI20" s="645"/>
      <c r="AJ20" s="645"/>
      <c r="AK20" s="645"/>
      <c r="AL20" s="646" t="s">
        <v>233</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14754189</v>
      </c>
      <c r="BH20" s="642"/>
      <c r="BI20" s="642"/>
      <c r="BJ20" s="642"/>
      <c r="BK20" s="642"/>
      <c r="BL20" s="642"/>
      <c r="BM20" s="642"/>
      <c r="BN20" s="643"/>
      <c r="BO20" s="644">
        <v>10.5</v>
      </c>
      <c r="BP20" s="644"/>
      <c r="BQ20" s="644"/>
      <c r="BR20" s="644"/>
      <c r="BS20" s="650" t="s">
        <v>224</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304712112</v>
      </c>
      <c r="CS20" s="642"/>
      <c r="CT20" s="642"/>
      <c r="CU20" s="642"/>
      <c r="CV20" s="642"/>
      <c r="CW20" s="642"/>
      <c r="CX20" s="642"/>
      <c r="CY20" s="643"/>
      <c r="CZ20" s="644">
        <v>100</v>
      </c>
      <c r="DA20" s="644"/>
      <c r="DB20" s="644"/>
      <c r="DC20" s="644"/>
      <c r="DD20" s="650">
        <v>37368165</v>
      </c>
      <c r="DE20" s="642"/>
      <c r="DF20" s="642"/>
      <c r="DG20" s="642"/>
      <c r="DH20" s="642"/>
      <c r="DI20" s="642"/>
      <c r="DJ20" s="642"/>
      <c r="DK20" s="642"/>
      <c r="DL20" s="642"/>
      <c r="DM20" s="642"/>
      <c r="DN20" s="642"/>
      <c r="DO20" s="642"/>
      <c r="DP20" s="643"/>
      <c r="DQ20" s="650">
        <v>208190273</v>
      </c>
      <c r="DR20" s="642"/>
      <c r="DS20" s="642"/>
      <c r="DT20" s="642"/>
      <c r="DU20" s="642"/>
      <c r="DV20" s="642"/>
      <c r="DW20" s="642"/>
      <c r="DX20" s="642"/>
      <c r="DY20" s="642"/>
      <c r="DZ20" s="642"/>
      <c r="EA20" s="642"/>
      <c r="EB20" s="642"/>
      <c r="EC20" s="651"/>
    </row>
    <row r="21" spans="2:133" ht="11.25" customHeight="1" x14ac:dyDescent="0.2">
      <c r="B21" s="638" t="s">
        <v>276</v>
      </c>
      <c r="C21" s="639"/>
      <c r="D21" s="639"/>
      <c r="E21" s="639"/>
      <c r="F21" s="639"/>
      <c r="G21" s="639"/>
      <c r="H21" s="639"/>
      <c r="I21" s="639"/>
      <c r="J21" s="639"/>
      <c r="K21" s="639"/>
      <c r="L21" s="639"/>
      <c r="M21" s="639"/>
      <c r="N21" s="639"/>
      <c r="O21" s="639"/>
      <c r="P21" s="639"/>
      <c r="Q21" s="640"/>
      <c r="R21" s="641">
        <v>63</v>
      </c>
      <c r="S21" s="642"/>
      <c r="T21" s="642"/>
      <c r="U21" s="642"/>
      <c r="V21" s="642"/>
      <c r="W21" s="642"/>
      <c r="X21" s="642"/>
      <c r="Y21" s="643"/>
      <c r="Z21" s="644">
        <v>0</v>
      </c>
      <c r="AA21" s="644"/>
      <c r="AB21" s="644"/>
      <c r="AC21" s="644"/>
      <c r="AD21" s="645" t="s">
        <v>224</v>
      </c>
      <c r="AE21" s="645"/>
      <c r="AF21" s="645"/>
      <c r="AG21" s="645"/>
      <c r="AH21" s="645"/>
      <c r="AI21" s="645"/>
      <c r="AJ21" s="645"/>
      <c r="AK21" s="645"/>
      <c r="AL21" s="646" t="s">
        <v>224</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31279</v>
      </c>
      <c r="BH21" s="642"/>
      <c r="BI21" s="642"/>
      <c r="BJ21" s="642"/>
      <c r="BK21" s="642"/>
      <c r="BL21" s="642"/>
      <c r="BM21" s="642"/>
      <c r="BN21" s="643"/>
      <c r="BO21" s="644">
        <v>0</v>
      </c>
      <c r="BP21" s="644"/>
      <c r="BQ21" s="644"/>
      <c r="BR21" s="644"/>
      <c r="BS21" s="650" t="s">
        <v>224</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278</v>
      </c>
      <c r="C22" s="639"/>
      <c r="D22" s="639"/>
      <c r="E22" s="639"/>
      <c r="F22" s="639"/>
      <c r="G22" s="639"/>
      <c r="H22" s="639"/>
      <c r="I22" s="639"/>
      <c r="J22" s="639"/>
      <c r="K22" s="639"/>
      <c r="L22" s="639"/>
      <c r="M22" s="639"/>
      <c r="N22" s="639"/>
      <c r="O22" s="639"/>
      <c r="P22" s="639"/>
      <c r="Q22" s="640"/>
      <c r="R22" s="641">
        <v>183123961</v>
      </c>
      <c r="S22" s="642"/>
      <c r="T22" s="642"/>
      <c r="U22" s="642"/>
      <c r="V22" s="642"/>
      <c r="W22" s="642"/>
      <c r="X22" s="642"/>
      <c r="Y22" s="643"/>
      <c r="Z22" s="644">
        <v>58.5</v>
      </c>
      <c r="AA22" s="644"/>
      <c r="AB22" s="644"/>
      <c r="AC22" s="644"/>
      <c r="AD22" s="645">
        <v>171198898</v>
      </c>
      <c r="AE22" s="645"/>
      <c r="AF22" s="645"/>
      <c r="AG22" s="645"/>
      <c r="AH22" s="645"/>
      <c r="AI22" s="645"/>
      <c r="AJ22" s="645"/>
      <c r="AK22" s="645"/>
      <c r="AL22" s="646">
        <v>98.9</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v>4151474</v>
      </c>
      <c r="BH22" s="642"/>
      <c r="BI22" s="642"/>
      <c r="BJ22" s="642"/>
      <c r="BK22" s="642"/>
      <c r="BL22" s="642"/>
      <c r="BM22" s="642"/>
      <c r="BN22" s="643"/>
      <c r="BO22" s="644">
        <v>3</v>
      </c>
      <c r="BP22" s="644"/>
      <c r="BQ22" s="644"/>
      <c r="BR22" s="644"/>
      <c r="BS22" s="650" t="s">
        <v>233</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281</v>
      </c>
      <c r="C23" s="639"/>
      <c r="D23" s="639"/>
      <c r="E23" s="639"/>
      <c r="F23" s="639"/>
      <c r="G23" s="639"/>
      <c r="H23" s="639"/>
      <c r="I23" s="639"/>
      <c r="J23" s="639"/>
      <c r="K23" s="639"/>
      <c r="L23" s="639"/>
      <c r="M23" s="639"/>
      <c r="N23" s="639"/>
      <c r="O23" s="639"/>
      <c r="P23" s="639"/>
      <c r="Q23" s="640"/>
      <c r="R23" s="641">
        <v>329458</v>
      </c>
      <c r="S23" s="642"/>
      <c r="T23" s="642"/>
      <c r="U23" s="642"/>
      <c r="V23" s="642"/>
      <c r="W23" s="642"/>
      <c r="X23" s="642"/>
      <c r="Y23" s="643"/>
      <c r="Z23" s="644">
        <v>0.1</v>
      </c>
      <c r="AA23" s="644"/>
      <c r="AB23" s="644"/>
      <c r="AC23" s="644"/>
      <c r="AD23" s="645">
        <v>329458</v>
      </c>
      <c r="AE23" s="645"/>
      <c r="AF23" s="645"/>
      <c r="AG23" s="645"/>
      <c r="AH23" s="645"/>
      <c r="AI23" s="645"/>
      <c r="AJ23" s="645"/>
      <c r="AK23" s="645"/>
      <c r="AL23" s="646">
        <v>0.2</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v>10571436</v>
      </c>
      <c r="BH23" s="642"/>
      <c r="BI23" s="642"/>
      <c r="BJ23" s="642"/>
      <c r="BK23" s="642"/>
      <c r="BL23" s="642"/>
      <c r="BM23" s="642"/>
      <c r="BN23" s="643"/>
      <c r="BO23" s="644">
        <v>7.6</v>
      </c>
      <c r="BP23" s="644"/>
      <c r="BQ23" s="644"/>
      <c r="BR23" s="644"/>
      <c r="BS23" s="650" t="s">
        <v>233</v>
      </c>
      <c r="BT23" s="642"/>
      <c r="BU23" s="642"/>
      <c r="BV23" s="642"/>
      <c r="BW23" s="642"/>
      <c r="BX23" s="642"/>
      <c r="BY23" s="642"/>
      <c r="BZ23" s="642"/>
      <c r="CA23" s="642"/>
      <c r="CB23" s="651"/>
      <c r="CD23" s="623" t="s">
        <v>218</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2">
      <c r="B24" s="638" t="s">
        <v>288</v>
      </c>
      <c r="C24" s="639"/>
      <c r="D24" s="639"/>
      <c r="E24" s="639"/>
      <c r="F24" s="639"/>
      <c r="G24" s="639"/>
      <c r="H24" s="639"/>
      <c r="I24" s="639"/>
      <c r="J24" s="639"/>
      <c r="K24" s="639"/>
      <c r="L24" s="639"/>
      <c r="M24" s="639"/>
      <c r="N24" s="639"/>
      <c r="O24" s="639"/>
      <c r="P24" s="639"/>
      <c r="Q24" s="640"/>
      <c r="R24" s="641">
        <v>1741832</v>
      </c>
      <c r="S24" s="642"/>
      <c r="T24" s="642"/>
      <c r="U24" s="642"/>
      <c r="V24" s="642"/>
      <c r="W24" s="642"/>
      <c r="X24" s="642"/>
      <c r="Y24" s="643"/>
      <c r="Z24" s="644">
        <v>0.6</v>
      </c>
      <c r="AA24" s="644"/>
      <c r="AB24" s="644"/>
      <c r="AC24" s="644"/>
      <c r="AD24" s="645" t="s">
        <v>224</v>
      </c>
      <c r="AE24" s="645"/>
      <c r="AF24" s="645"/>
      <c r="AG24" s="645"/>
      <c r="AH24" s="645"/>
      <c r="AI24" s="645"/>
      <c r="AJ24" s="645"/>
      <c r="AK24" s="645"/>
      <c r="AL24" s="646" t="s">
        <v>224</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224</v>
      </c>
      <c r="BH24" s="642"/>
      <c r="BI24" s="642"/>
      <c r="BJ24" s="642"/>
      <c r="BK24" s="642"/>
      <c r="BL24" s="642"/>
      <c r="BM24" s="642"/>
      <c r="BN24" s="643"/>
      <c r="BO24" s="644" t="s">
        <v>255</v>
      </c>
      <c r="BP24" s="644"/>
      <c r="BQ24" s="644"/>
      <c r="BR24" s="644"/>
      <c r="BS24" s="650" t="s">
        <v>224</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173498424</v>
      </c>
      <c r="CS24" s="631"/>
      <c r="CT24" s="631"/>
      <c r="CU24" s="631"/>
      <c r="CV24" s="631"/>
      <c r="CW24" s="631"/>
      <c r="CX24" s="631"/>
      <c r="CY24" s="632"/>
      <c r="CZ24" s="635">
        <v>56.9</v>
      </c>
      <c r="DA24" s="636"/>
      <c r="DB24" s="636"/>
      <c r="DC24" s="655"/>
      <c r="DD24" s="674">
        <v>118816238</v>
      </c>
      <c r="DE24" s="631"/>
      <c r="DF24" s="631"/>
      <c r="DG24" s="631"/>
      <c r="DH24" s="631"/>
      <c r="DI24" s="631"/>
      <c r="DJ24" s="631"/>
      <c r="DK24" s="632"/>
      <c r="DL24" s="674">
        <v>117890402</v>
      </c>
      <c r="DM24" s="631"/>
      <c r="DN24" s="631"/>
      <c r="DO24" s="631"/>
      <c r="DP24" s="631"/>
      <c r="DQ24" s="631"/>
      <c r="DR24" s="631"/>
      <c r="DS24" s="631"/>
      <c r="DT24" s="631"/>
      <c r="DU24" s="631"/>
      <c r="DV24" s="632"/>
      <c r="DW24" s="635">
        <v>61.3</v>
      </c>
      <c r="DX24" s="636"/>
      <c r="DY24" s="636"/>
      <c r="DZ24" s="636"/>
      <c r="EA24" s="636"/>
      <c r="EB24" s="636"/>
      <c r="EC24" s="637"/>
    </row>
    <row r="25" spans="2:133" ht="11.25" customHeight="1" x14ac:dyDescent="0.2">
      <c r="B25" s="638" t="s">
        <v>291</v>
      </c>
      <c r="C25" s="639"/>
      <c r="D25" s="639"/>
      <c r="E25" s="639"/>
      <c r="F25" s="639"/>
      <c r="G25" s="639"/>
      <c r="H25" s="639"/>
      <c r="I25" s="639"/>
      <c r="J25" s="639"/>
      <c r="K25" s="639"/>
      <c r="L25" s="639"/>
      <c r="M25" s="639"/>
      <c r="N25" s="639"/>
      <c r="O25" s="639"/>
      <c r="P25" s="639"/>
      <c r="Q25" s="640"/>
      <c r="R25" s="641">
        <v>4792811</v>
      </c>
      <c r="S25" s="642"/>
      <c r="T25" s="642"/>
      <c r="U25" s="642"/>
      <c r="V25" s="642"/>
      <c r="W25" s="642"/>
      <c r="X25" s="642"/>
      <c r="Y25" s="643"/>
      <c r="Z25" s="644">
        <v>1.5</v>
      </c>
      <c r="AA25" s="644"/>
      <c r="AB25" s="644"/>
      <c r="AC25" s="644"/>
      <c r="AD25" s="645">
        <v>566810</v>
      </c>
      <c r="AE25" s="645"/>
      <c r="AF25" s="645"/>
      <c r="AG25" s="645"/>
      <c r="AH25" s="645"/>
      <c r="AI25" s="645"/>
      <c r="AJ25" s="645"/>
      <c r="AK25" s="645"/>
      <c r="AL25" s="646">
        <v>0.3</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224</v>
      </c>
      <c r="BH25" s="642"/>
      <c r="BI25" s="642"/>
      <c r="BJ25" s="642"/>
      <c r="BK25" s="642"/>
      <c r="BL25" s="642"/>
      <c r="BM25" s="642"/>
      <c r="BN25" s="643"/>
      <c r="BO25" s="644" t="s">
        <v>224</v>
      </c>
      <c r="BP25" s="644"/>
      <c r="BQ25" s="644"/>
      <c r="BR25" s="644"/>
      <c r="BS25" s="650" t="s">
        <v>224</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73021573</v>
      </c>
      <c r="CS25" s="677"/>
      <c r="CT25" s="677"/>
      <c r="CU25" s="677"/>
      <c r="CV25" s="677"/>
      <c r="CW25" s="677"/>
      <c r="CX25" s="677"/>
      <c r="CY25" s="678"/>
      <c r="CZ25" s="646">
        <v>24</v>
      </c>
      <c r="DA25" s="675"/>
      <c r="DB25" s="675"/>
      <c r="DC25" s="679"/>
      <c r="DD25" s="650">
        <v>62449220</v>
      </c>
      <c r="DE25" s="677"/>
      <c r="DF25" s="677"/>
      <c r="DG25" s="677"/>
      <c r="DH25" s="677"/>
      <c r="DI25" s="677"/>
      <c r="DJ25" s="677"/>
      <c r="DK25" s="678"/>
      <c r="DL25" s="650">
        <v>61796421</v>
      </c>
      <c r="DM25" s="677"/>
      <c r="DN25" s="677"/>
      <c r="DO25" s="677"/>
      <c r="DP25" s="677"/>
      <c r="DQ25" s="677"/>
      <c r="DR25" s="677"/>
      <c r="DS25" s="677"/>
      <c r="DT25" s="677"/>
      <c r="DU25" s="677"/>
      <c r="DV25" s="678"/>
      <c r="DW25" s="646">
        <v>32.200000000000003</v>
      </c>
      <c r="DX25" s="675"/>
      <c r="DY25" s="675"/>
      <c r="DZ25" s="675"/>
      <c r="EA25" s="675"/>
      <c r="EB25" s="675"/>
      <c r="EC25" s="676"/>
    </row>
    <row r="26" spans="2:133" ht="11.25" customHeight="1" x14ac:dyDescent="0.2">
      <c r="B26" s="638" t="s">
        <v>294</v>
      </c>
      <c r="C26" s="639"/>
      <c r="D26" s="639"/>
      <c r="E26" s="639"/>
      <c r="F26" s="639"/>
      <c r="G26" s="639"/>
      <c r="H26" s="639"/>
      <c r="I26" s="639"/>
      <c r="J26" s="639"/>
      <c r="K26" s="639"/>
      <c r="L26" s="639"/>
      <c r="M26" s="639"/>
      <c r="N26" s="639"/>
      <c r="O26" s="639"/>
      <c r="P26" s="639"/>
      <c r="Q26" s="640"/>
      <c r="R26" s="641">
        <v>1325345</v>
      </c>
      <c r="S26" s="642"/>
      <c r="T26" s="642"/>
      <c r="U26" s="642"/>
      <c r="V26" s="642"/>
      <c r="W26" s="642"/>
      <c r="X26" s="642"/>
      <c r="Y26" s="643"/>
      <c r="Z26" s="644">
        <v>0.4</v>
      </c>
      <c r="AA26" s="644"/>
      <c r="AB26" s="644"/>
      <c r="AC26" s="644"/>
      <c r="AD26" s="645" t="s">
        <v>224</v>
      </c>
      <c r="AE26" s="645"/>
      <c r="AF26" s="645"/>
      <c r="AG26" s="645"/>
      <c r="AH26" s="645"/>
      <c r="AI26" s="645"/>
      <c r="AJ26" s="645"/>
      <c r="AK26" s="645"/>
      <c r="AL26" s="646" t="s">
        <v>224</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224</v>
      </c>
      <c r="BH26" s="642"/>
      <c r="BI26" s="642"/>
      <c r="BJ26" s="642"/>
      <c r="BK26" s="642"/>
      <c r="BL26" s="642"/>
      <c r="BM26" s="642"/>
      <c r="BN26" s="643"/>
      <c r="BO26" s="644" t="s">
        <v>255</v>
      </c>
      <c r="BP26" s="644"/>
      <c r="BQ26" s="644"/>
      <c r="BR26" s="644"/>
      <c r="BS26" s="650" t="s">
        <v>224</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51880500</v>
      </c>
      <c r="CS26" s="642"/>
      <c r="CT26" s="642"/>
      <c r="CU26" s="642"/>
      <c r="CV26" s="642"/>
      <c r="CW26" s="642"/>
      <c r="CX26" s="642"/>
      <c r="CY26" s="643"/>
      <c r="CZ26" s="646">
        <v>17</v>
      </c>
      <c r="DA26" s="675"/>
      <c r="DB26" s="675"/>
      <c r="DC26" s="679"/>
      <c r="DD26" s="650">
        <v>41950633</v>
      </c>
      <c r="DE26" s="642"/>
      <c r="DF26" s="642"/>
      <c r="DG26" s="642"/>
      <c r="DH26" s="642"/>
      <c r="DI26" s="642"/>
      <c r="DJ26" s="642"/>
      <c r="DK26" s="643"/>
      <c r="DL26" s="650" t="s">
        <v>233</v>
      </c>
      <c r="DM26" s="642"/>
      <c r="DN26" s="642"/>
      <c r="DO26" s="642"/>
      <c r="DP26" s="642"/>
      <c r="DQ26" s="642"/>
      <c r="DR26" s="642"/>
      <c r="DS26" s="642"/>
      <c r="DT26" s="642"/>
      <c r="DU26" s="642"/>
      <c r="DV26" s="643"/>
      <c r="DW26" s="646" t="s">
        <v>224</v>
      </c>
      <c r="DX26" s="675"/>
      <c r="DY26" s="675"/>
      <c r="DZ26" s="675"/>
      <c r="EA26" s="675"/>
      <c r="EB26" s="675"/>
      <c r="EC26" s="676"/>
    </row>
    <row r="27" spans="2:133" ht="11.25" customHeight="1" x14ac:dyDescent="0.2">
      <c r="B27" s="638" t="s">
        <v>297</v>
      </c>
      <c r="C27" s="639"/>
      <c r="D27" s="639"/>
      <c r="E27" s="639"/>
      <c r="F27" s="639"/>
      <c r="G27" s="639"/>
      <c r="H27" s="639"/>
      <c r="I27" s="639"/>
      <c r="J27" s="639"/>
      <c r="K27" s="639"/>
      <c r="L27" s="639"/>
      <c r="M27" s="639"/>
      <c r="N27" s="639"/>
      <c r="O27" s="639"/>
      <c r="P27" s="639"/>
      <c r="Q27" s="640"/>
      <c r="R27" s="641">
        <v>50843563</v>
      </c>
      <c r="S27" s="642"/>
      <c r="T27" s="642"/>
      <c r="U27" s="642"/>
      <c r="V27" s="642"/>
      <c r="W27" s="642"/>
      <c r="X27" s="642"/>
      <c r="Y27" s="643"/>
      <c r="Z27" s="644">
        <v>16.2</v>
      </c>
      <c r="AA27" s="644"/>
      <c r="AB27" s="644"/>
      <c r="AC27" s="644"/>
      <c r="AD27" s="645" t="s">
        <v>255</v>
      </c>
      <c r="AE27" s="645"/>
      <c r="AF27" s="645"/>
      <c r="AG27" s="645"/>
      <c r="AH27" s="645"/>
      <c r="AI27" s="645"/>
      <c r="AJ27" s="645"/>
      <c r="AK27" s="645"/>
      <c r="AL27" s="646" t="s">
        <v>233</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139921698</v>
      </c>
      <c r="BH27" s="642"/>
      <c r="BI27" s="642"/>
      <c r="BJ27" s="642"/>
      <c r="BK27" s="642"/>
      <c r="BL27" s="642"/>
      <c r="BM27" s="642"/>
      <c r="BN27" s="643"/>
      <c r="BO27" s="644">
        <v>100</v>
      </c>
      <c r="BP27" s="644"/>
      <c r="BQ27" s="644"/>
      <c r="BR27" s="644"/>
      <c r="BS27" s="650" t="s">
        <v>233</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62973216</v>
      </c>
      <c r="CS27" s="677"/>
      <c r="CT27" s="677"/>
      <c r="CU27" s="677"/>
      <c r="CV27" s="677"/>
      <c r="CW27" s="677"/>
      <c r="CX27" s="677"/>
      <c r="CY27" s="678"/>
      <c r="CZ27" s="646">
        <v>20.7</v>
      </c>
      <c r="DA27" s="675"/>
      <c r="DB27" s="675"/>
      <c r="DC27" s="679"/>
      <c r="DD27" s="650">
        <v>20654499</v>
      </c>
      <c r="DE27" s="677"/>
      <c r="DF27" s="677"/>
      <c r="DG27" s="677"/>
      <c r="DH27" s="677"/>
      <c r="DI27" s="677"/>
      <c r="DJ27" s="677"/>
      <c r="DK27" s="678"/>
      <c r="DL27" s="650">
        <v>20381462</v>
      </c>
      <c r="DM27" s="677"/>
      <c r="DN27" s="677"/>
      <c r="DO27" s="677"/>
      <c r="DP27" s="677"/>
      <c r="DQ27" s="677"/>
      <c r="DR27" s="677"/>
      <c r="DS27" s="677"/>
      <c r="DT27" s="677"/>
      <c r="DU27" s="677"/>
      <c r="DV27" s="678"/>
      <c r="DW27" s="646">
        <v>10.6</v>
      </c>
      <c r="DX27" s="675"/>
      <c r="DY27" s="675"/>
      <c r="DZ27" s="675"/>
      <c r="EA27" s="675"/>
      <c r="EB27" s="675"/>
      <c r="EC27" s="676"/>
    </row>
    <row r="28" spans="2:133" ht="11.25" customHeight="1" x14ac:dyDescent="0.2">
      <c r="B28" s="683" t="s">
        <v>300</v>
      </c>
      <c r="C28" s="684"/>
      <c r="D28" s="684"/>
      <c r="E28" s="684"/>
      <c r="F28" s="684"/>
      <c r="G28" s="684"/>
      <c r="H28" s="684"/>
      <c r="I28" s="684"/>
      <c r="J28" s="684"/>
      <c r="K28" s="684"/>
      <c r="L28" s="684"/>
      <c r="M28" s="684"/>
      <c r="N28" s="684"/>
      <c r="O28" s="684"/>
      <c r="P28" s="684"/>
      <c r="Q28" s="685"/>
      <c r="R28" s="641" t="s">
        <v>224</v>
      </c>
      <c r="S28" s="642"/>
      <c r="T28" s="642"/>
      <c r="U28" s="642"/>
      <c r="V28" s="642"/>
      <c r="W28" s="642"/>
      <c r="X28" s="642"/>
      <c r="Y28" s="643"/>
      <c r="Z28" s="644" t="s">
        <v>224</v>
      </c>
      <c r="AA28" s="644"/>
      <c r="AB28" s="644"/>
      <c r="AC28" s="644"/>
      <c r="AD28" s="645" t="s">
        <v>255</v>
      </c>
      <c r="AE28" s="645"/>
      <c r="AF28" s="645"/>
      <c r="AG28" s="645"/>
      <c r="AH28" s="645"/>
      <c r="AI28" s="645"/>
      <c r="AJ28" s="645"/>
      <c r="AK28" s="645"/>
      <c r="AL28" s="646" t="s">
        <v>224</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37503635</v>
      </c>
      <c r="CS28" s="642"/>
      <c r="CT28" s="642"/>
      <c r="CU28" s="642"/>
      <c r="CV28" s="642"/>
      <c r="CW28" s="642"/>
      <c r="CX28" s="642"/>
      <c r="CY28" s="643"/>
      <c r="CZ28" s="646">
        <v>12.3</v>
      </c>
      <c r="DA28" s="675"/>
      <c r="DB28" s="675"/>
      <c r="DC28" s="679"/>
      <c r="DD28" s="650">
        <v>35712519</v>
      </c>
      <c r="DE28" s="642"/>
      <c r="DF28" s="642"/>
      <c r="DG28" s="642"/>
      <c r="DH28" s="642"/>
      <c r="DI28" s="642"/>
      <c r="DJ28" s="642"/>
      <c r="DK28" s="643"/>
      <c r="DL28" s="650">
        <v>35712519</v>
      </c>
      <c r="DM28" s="642"/>
      <c r="DN28" s="642"/>
      <c r="DO28" s="642"/>
      <c r="DP28" s="642"/>
      <c r="DQ28" s="642"/>
      <c r="DR28" s="642"/>
      <c r="DS28" s="642"/>
      <c r="DT28" s="642"/>
      <c r="DU28" s="642"/>
      <c r="DV28" s="643"/>
      <c r="DW28" s="646">
        <v>18.600000000000001</v>
      </c>
      <c r="DX28" s="675"/>
      <c r="DY28" s="675"/>
      <c r="DZ28" s="675"/>
      <c r="EA28" s="675"/>
      <c r="EB28" s="675"/>
      <c r="EC28" s="676"/>
    </row>
    <row r="29" spans="2:133" ht="11.25" customHeight="1" x14ac:dyDescent="0.2">
      <c r="B29" s="638" t="s">
        <v>302</v>
      </c>
      <c r="C29" s="639"/>
      <c r="D29" s="639"/>
      <c r="E29" s="639"/>
      <c r="F29" s="639"/>
      <c r="G29" s="639"/>
      <c r="H29" s="639"/>
      <c r="I29" s="639"/>
      <c r="J29" s="639"/>
      <c r="K29" s="639"/>
      <c r="L29" s="639"/>
      <c r="M29" s="639"/>
      <c r="N29" s="639"/>
      <c r="O29" s="639"/>
      <c r="P29" s="639"/>
      <c r="Q29" s="640"/>
      <c r="R29" s="641">
        <v>15580820</v>
      </c>
      <c r="S29" s="642"/>
      <c r="T29" s="642"/>
      <c r="U29" s="642"/>
      <c r="V29" s="642"/>
      <c r="W29" s="642"/>
      <c r="X29" s="642"/>
      <c r="Y29" s="643"/>
      <c r="Z29" s="644">
        <v>5</v>
      </c>
      <c r="AA29" s="644"/>
      <c r="AB29" s="644"/>
      <c r="AC29" s="644"/>
      <c r="AD29" s="645" t="s">
        <v>233</v>
      </c>
      <c r="AE29" s="645"/>
      <c r="AF29" s="645"/>
      <c r="AG29" s="645"/>
      <c r="AH29" s="645"/>
      <c r="AI29" s="645"/>
      <c r="AJ29" s="645"/>
      <c r="AK29" s="645"/>
      <c r="AL29" s="646" t="s">
        <v>224</v>
      </c>
      <c r="AM29" s="647"/>
      <c r="AN29" s="647"/>
      <c r="AO29" s="648"/>
      <c r="AP29" s="620" t="s">
        <v>218</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69</v>
      </c>
      <c r="CG29" s="657"/>
      <c r="CH29" s="657"/>
      <c r="CI29" s="657"/>
      <c r="CJ29" s="657"/>
      <c r="CK29" s="657"/>
      <c r="CL29" s="657"/>
      <c r="CM29" s="657"/>
      <c r="CN29" s="657"/>
      <c r="CO29" s="657"/>
      <c r="CP29" s="657"/>
      <c r="CQ29" s="658"/>
      <c r="CR29" s="641">
        <v>37503635</v>
      </c>
      <c r="CS29" s="677"/>
      <c r="CT29" s="677"/>
      <c r="CU29" s="677"/>
      <c r="CV29" s="677"/>
      <c r="CW29" s="677"/>
      <c r="CX29" s="677"/>
      <c r="CY29" s="678"/>
      <c r="CZ29" s="646">
        <v>12.3</v>
      </c>
      <c r="DA29" s="675"/>
      <c r="DB29" s="675"/>
      <c r="DC29" s="679"/>
      <c r="DD29" s="650">
        <v>35712519</v>
      </c>
      <c r="DE29" s="677"/>
      <c r="DF29" s="677"/>
      <c r="DG29" s="677"/>
      <c r="DH29" s="677"/>
      <c r="DI29" s="677"/>
      <c r="DJ29" s="677"/>
      <c r="DK29" s="678"/>
      <c r="DL29" s="650">
        <v>35712519</v>
      </c>
      <c r="DM29" s="677"/>
      <c r="DN29" s="677"/>
      <c r="DO29" s="677"/>
      <c r="DP29" s="677"/>
      <c r="DQ29" s="677"/>
      <c r="DR29" s="677"/>
      <c r="DS29" s="677"/>
      <c r="DT29" s="677"/>
      <c r="DU29" s="677"/>
      <c r="DV29" s="678"/>
      <c r="DW29" s="646">
        <v>18.600000000000001</v>
      </c>
      <c r="DX29" s="675"/>
      <c r="DY29" s="675"/>
      <c r="DZ29" s="675"/>
      <c r="EA29" s="675"/>
      <c r="EB29" s="675"/>
      <c r="EC29" s="676"/>
    </row>
    <row r="30" spans="2:133" ht="11.25" customHeight="1" x14ac:dyDescent="0.2">
      <c r="B30" s="638" t="s">
        <v>306</v>
      </c>
      <c r="C30" s="639"/>
      <c r="D30" s="639"/>
      <c r="E30" s="639"/>
      <c r="F30" s="639"/>
      <c r="G30" s="639"/>
      <c r="H30" s="639"/>
      <c r="I30" s="639"/>
      <c r="J30" s="639"/>
      <c r="K30" s="639"/>
      <c r="L30" s="639"/>
      <c r="M30" s="639"/>
      <c r="N30" s="639"/>
      <c r="O30" s="639"/>
      <c r="P30" s="639"/>
      <c r="Q30" s="640"/>
      <c r="R30" s="641">
        <v>743378</v>
      </c>
      <c r="S30" s="642"/>
      <c r="T30" s="642"/>
      <c r="U30" s="642"/>
      <c r="V30" s="642"/>
      <c r="W30" s="642"/>
      <c r="X30" s="642"/>
      <c r="Y30" s="643"/>
      <c r="Z30" s="644">
        <v>0.2</v>
      </c>
      <c r="AA30" s="644"/>
      <c r="AB30" s="644"/>
      <c r="AC30" s="644"/>
      <c r="AD30" s="645">
        <v>190687</v>
      </c>
      <c r="AE30" s="645"/>
      <c r="AF30" s="645"/>
      <c r="AG30" s="645"/>
      <c r="AH30" s="645"/>
      <c r="AI30" s="645"/>
      <c r="AJ30" s="645"/>
      <c r="AK30" s="645"/>
      <c r="AL30" s="646">
        <v>0.1</v>
      </c>
      <c r="AM30" s="647"/>
      <c r="AN30" s="647"/>
      <c r="AO30" s="648"/>
      <c r="AP30" s="689" t="s">
        <v>307</v>
      </c>
      <c r="AQ30" s="690"/>
      <c r="AR30" s="690"/>
      <c r="AS30" s="690"/>
      <c r="AT30" s="695" t="s">
        <v>308</v>
      </c>
      <c r="AU30" s="230"/>
      <c r="AV30" s="230"/>
      <c r="AW30" s="230"/>
      <c r="AX30" s="627" t="s">
        <v>185</v>
      </c>
      <c r="AY30" s="628"/>
      <c r="AZ30" s="628"/>
      <c r="BA30" s="628"/>
      <c r="BB30" s="628"/>
      <c r="BC30" s="628"/>
      <c r="BD30" s="628"/>
      <c r="BE30" s="628"/>
      <c r="BF30" s="629"/>
      <c r="BG30" s="701">
        <v>99.4</v>
      </c>
      <c r="BH30" s="702"/>
      <c r="BI30" s="702"/>
      <c r="BJ30" s="702"/>
      <c r="BK30" s="702"/>
      <c r="BL30" s="702"/>
      <c r="BM30" s="636">
        <v>98.7</v>
      </c>
      <c r="BN30" s="702"/>
      <c r="BO30" s="702"/>
      <c r="BP30" s="702"/>
      <c r="BQ30" s="703"/>
      <c r="BR30" s="701">
        <v>99.4</v>
      </c>
      <c r="BS30" s="702"/>
      <c r="BT30" s="702"/>
      <c r="BU30" s="702"/>
      <c r="BV30" s="702"/>
      <c r="BW30" s="702"/>
      <c r="BX30" s="636">
        <v>98.5</v>
      </c>
      <c r="BY30" s="702"/>
      <c r="BZ30" s="702"/>
      <c r="CA30" s="702"/>
      <c r="CB30" s="703"/>
      <c r="CD30" s="706"/>
      <c r="CE30" s="707"/>
      <c r="CF30" s="656" t="s">
        <v>309</v>
      </c>
      <c r="CG30" s="657"/>
      <c r="CH30" s="657"/>
      <c r="CI30" s="657"/>
      <c r="CJ30" s="657"/>
      <c r="CK30" s="657"/>
      <c r="CL30" s="657"/>
      <c r="CM30" s="657"/>
      <c r="CN30" s="657"/>
      <c r="CO30" s="657"/>
      <c r="CP30" s="657"/>
      <c r="CQ30" s="658"/>
      <c r="CR30" s="641">
        <v>33928274</v>
      </c>
      <c r="CS30" s="642"/>
      <c r="CT30" s="642"/>
      <c r="CU30" s="642"/>
      <c r="CV30" s="642"/>
      <c r="CW30" s="642"/>
      <c r="CX30" s="642"/>
      <c r="CY30" s="643"/>
      <c r="CZ30" s="646">
        <v>11.1</v>
      </c>
      <c r="DA30" s="675"/>
      <c r="DB30" s="675"/>
      <c r="DC30" s="679"/>
      <c r="DD30" s="650">
        <v>32137278</v>
      </c>
      <c r="DE30" s="642"/>
      <c r="DF30" s="642"/>
      <c r="DG30" s="642"/>
      <c r="DH30" s="642"/>
      <c r="DI30" s="642"/>
      <c r="DJ30" s="642"/>
      <c r="DK30" s="643"/>
      <c r="DL30" s="650">
        <v>32137278</v>
      </c>
      <c r="DM30" s="642"/>
      <c r="DN30" s="642"/>
      <c r="DO30" s="642"/>
      <c r="DP30" s="642"/>
      <c r="DQ30" s="642"/>
      <c r="DR30" s="642"/>
      <c r="DS30" s="642"/>
      <c r="DT30" s="642"/>
      <c r="DU30" s="642"/>
      <c r="DV30" s="643"/>
      <c r="DW30" s="646">
        <v>16.7</v>
      </c>
      <c r="DX30" s="675"/>
      <c r="DY30" s="675"/>
      <c r="DZ30" s="675"/>
      <c r="EA30" s="675"/>
      <c r="EB30" s="675"/>
      <c r="EC30" s="676"/>
    </row>
    <row r="31" spans="2:133" ht="11.25" customHeight="1" x14ac:dyDescent="0.2">
      <c r="B31" s="638" t="s">
        <v>310</v>
      </c>
      <c r="C31" s="639"/>
      <c r="D31" s="639"/>
      <c r="E31" s="639"/>
      <c r="F31" s="639"/>
      <c r="G31" s="639"/>
      <c r="H31" s="639"/>
      <c r="I31" s="639"/>
      <c r="J31" s="639"/>
      <c r="K31" s="639"/>
      <c r="L31" s="639"/>
      <c r="M31" s="639"/>
      <c r="N31" s="639"/>
      <c r="O31" s="639"/>
      <c r="P31" s="639"/>
      <c r="Q31" s="640"/>
      <c r="R31" s="641">
        <v>189600</v>
      </c>
      <c r="S31" s="642"/>
      <c r="T31" s="642"/>
      <c r="U31" s="642"/>
      <c r="V31" s="642"/>
      <c r="W31" s="642"/>
      <c r="X31" s="642"/>
      <c r="Y31" s="643"/>
      <c r="Z31" s="644">
        <v>0.1</v>
      </c>
      <c r="AA31" s="644"/>
      <c r="AB31" s="644"/>
      <c r="AC31" s="644"/>
      <c r="AD31" s="645" t="s">
        <v>255</v>
      </c>
      <c r="AE31" s="645"/>
      <c r="AF31" s="645"/>
      <c r="AG31" s="645"/>
      <c r="AH31" s="645"/>
      <c r="AI31" s="645"/>
      <c r="AJ31" s="645"/>
      <c r="AK31" s="645"/>
      <c r="AL31" s="646" t="s">
        <v>233</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99.3</v>
      </c>
      <c r="BH31" s="677"/>
      <c r="BI31" s="677"/>
      <c r="BJ31" s="677"/>
      <c r="BK31" s="677"/>
      <c r="BL31" s="677"/>
      <c r="BM31" s="647">
        <v>98.5</v>
      </c>
      <c r="BN31" s="699"/>
      <c r="BO31" s="699"/>
      <c r="BP31" s="699"/>
      <c r="BQ31" s="700"/>
      <c r="BR31" s="698">
        <v>99.3</v>
      </c>
      <c r="BS31" s="677"/>
      <c r="BT31" s="677"/>
      <c r="BU31" s="677"/>
      <c r="BV31" s="677"/>
      <c r="BW31" s="677"/>
      <c r="BX31" s="647">
        <v>98</v>
      </c>
      <c r="BY31" s="699"/>
      <c r="BZ31" s="699"/>
      <c r="CA31" s="699"/>
      <c r="CB31" s="700"/>
      <c r="CD31" s="706"/>
      <c r="CE31" s="707"/>
      <c r="CF31" s="656" t="s">
        <v>313</v>
      </c>
      <c r="CG31" s="657"/>
      <c r="CH31" s="657"/>
      <c r="CI31" s="657"/>
      <c r="CJ31" s="657"/>
      <c r="CK31" s="657"/>
      <c r="CL31" s="657"/>
      <c r="CM31" s="657"/>
      <c r="CN31" s="657"/>
      <c r="CO31" s="657"/>
      <c r="CP31" s="657"/>
      <c r="CQ31" s="658"/>
      <c r="CR31" s="641">
        <v>3575361</v>
      </c>
      <c r="CS31" s="677"/>
      <c r="CT31" s="677"/>
      <c r="CU31" s="677"/>
      <c r="CV31" s="677"/>
      <c r="CW31" s="677"/>
      <c r="CX31" s="677"/>
      <c r="CY31" s="678"/>
      <c r="CZ31" s="646">
        <v>1.2</v>
      </c>
      <c r="DA31" s="675"/>
      <c r="DB31" s="675"/>
      <c r="DC31" s="679"/>
      <c r="DD31" s="650">
        <v>3575241</v>
      </c>
      <c r="DE31" s="677"/>
      <c r="DF31" s="677"/>
      <c r="DG31" s="677"/>
      <c r="DH31" s="677"/>
      <c r="DI31" s="677"/>
      <c r="DJ31" s="677"/>
      <c r="DK31" s="678"/>
      <c r="DL31" s="650">
        <v>3575241</v>
      </c>
      <c r="DM31" s="677"/>
      <c r="DN31" s="677"/>
      <c r="DO31" s="677"/>
      <c r="DP31" s="677"/>
      <c r="DQ31" s="677"/>
      <c r="DR31" s="677"/>
      <c r="DS31" s="677"/>
      <c r="DT31" s="677"/>
      <c r="DU31" s="677"/>
      <c r="DV31" s="678"/>
      <c r="DW31" s="646">
        <v>1.9</v>
      </c>
      <c r="DX31" s="675"/>
      <c r="DY31" s="675"/>
      <c r="DZ31" s="675"/>
      <c r="EA31" s="675"/>
      <c r="EB31" s="675"/>
      <c r="EC31" s="676"/>
    </row>
    <row r="32" spans="2:133" ht="11.25" customHeight="1" x14ac:dyDescent="0.2">
      <c r="B32" s="638" t="s">
        <v>314</v>
      </c>
      <c r="C32" s="639"/>
      <c r="D32" s="639"/>
      <c r="E32" s="639"/>
      <c r="F32" s="639"/>
      <c r="G32" s="639"/>
      <c r="H32" s="639"/>
      <c r="I32" s="639"/>
      <c r="J32" s="639"/>
      <c r="K32" s="639"/>
      <c r="L32" s="639"/>
      <c r="M32" s="639"/>
      <c r="N32" s="639"/>
      <c r="O32" s="639"/>
      <c r="P32" s="639"/>
      <c r="Q32" s="640"/>
      <c r="R32" s="641">
        <v>3772925</v>
      </c>
      <c r="S32" s="642"/>
      <c r="T32" s="642"/>
      <c r="U32" s="642"/>
      <c r="V32" s="642"/>
      <c r="W32" s="642"/>
      <c r="X32" s="642"/>
      <c r="Y32" s="643"/>
      <c r="Z32" s="644">
        <v>1.2</v>
      </c>
      <c r="AA32" s="644"/>
      <c r="AB32" s="644"/>
      <c r="AC32" s="644"/>
      <c r="AD32" s="645" t="s">
        <v>224</v>
      </c>
      <c r="AE32" s="645"/>
      <c r="AF32" s="645"/>
      <c r="AG32" s="645"/>
      <c r="AH32" s="645"/>
      <c r="AI32" s="645"/>
      <c r="AJ32" s="645"/>
      <c r="AK32" s="645"/>
      <c r="AL32" s="646" t="s">
        <v>224</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99.5</v>
      </c>
      <c r="BH32" s="711"/>
      <c r="BI32" s="711"/>
      <c r="BJ32" s="711"/>
      <c r="BK32" s="711"/>
      <c r="BL32" s="711"/>
      <c r="BM32" s="712">
        <v>98.9</v>
      </c>
      <c r="BN32" s="711"/>
      <c r="BO32" s="711"/>
      <c r="BP32" s="711"/>
      <c r="BQ32" s="713"/>
      <c r="BR32" s="710">
        <v>99.5</v>
      </c>
      <c r="BS32" s="711"/>
      <c r="BT32" s="711"/>
      <c r="BU32" s="711"/>
      <c r="BV32" s="711"/>
      <c r="BW32" s="711"/>
      <c r="BX32" s="712">
        <v>98.7</v>
      </c>
      <c r="BY32" s="711"/>
      <c r="BZ32" s="711"/>
      <c r="CA32" s="711"/>
      <c r="CB32" s="713"/>
      <c r="CD32" s="708"/>
      <c r="CE32" s="709"/>
      <c r="CF32" s="656" t="s">
        <v>316</v>
      </c>
      <c r="CG32" s="657"/>
      <c r="CH32" s="657"/>
      <c r="CI32" s="657"/>
      <c r="CJ32" s="657"/>
      <c r="CK32" s="657"/>
      <c r="CL32" s="657"/>
      <c r="CM32" s="657"/>
      <c r="CN32" s="657"/>
      <c r="CO32" s="657"/>
      <c r="CP32" s="657"/>
      <c r="CQ32" s="658"/>
      <c r="CR32" s="641" t="s">
        <v>244</v>
      </c>
      <c r="CS32" s="642"/>
      <c r="CT32" s="642"/>
      <c r="CU32" s="642"/>
      <c r="CV32" s="642"/>
      <c r="CW32" s="642"/>
      <c r="CX32" s="642"/>
      <c r="CY32" s="643"/>
      <c r="CZ32" s="646" t="s">
        <v>233</v>
      </c>
      <c r="DA32" s="675"/>
      <c r="DB32" s="675"/>
      <c r="DC32" s="679"/>
      <c r="DD32" s="650" t="s">
        <v>224</v>
      </c>
      <c r="DE32" s="642"/>
      <c r="DF32" s="642"/>
      <c r="DG32" s="642"/>
      <c r="DH32" s="642"/>
      <c r="DI32" s="642"/>
      <c r="DJ32" s="642"/>
      <c r="DK32" s="643"/>
      <c r="DL32" s="650" t="s">
        <v>224</v>
      </c>
      <c r="DM32" s="642"/>
      <c r="DN32" s="642"/>
      <c r="DO32" s="642"/>
      <c r="DP32" s="642"/>
      <c r="DQ32" s="642"/>
      <c r="DR32" s="642"/>
      <c r="DS32" s="642"/>
      <c r="DT32" s="642"/>
      <c r="DU32" s="642"/>
      <c r="DV32" s="643"/>
      <c r="DW32" s="646" t="s">
        <v>255</v>
      </c>
      <c r="DX32" s="675"/>
      <c r="DY32" s="675"/>
      <c r="DZ32" s="675"/>
      <c r="EA32" s="675"/>
      <c r="EB32" s="675"/>
      <c r="EC32" s="676"/>
    </row>
    <row r="33" spans="2:133" ht="11.25" customHeight="1" x14ac:dyDescent="0.2">
      <c r="B33" s="638" t="s">
        <v>317</v>
      </c>
      <c r="C33" s="639"/>
      <c r="D33" s="639"/>
      <c r="E33" s="639"/>
      <c r="F33" s="639"/>
      <c r="G33" s="639"/>
      <c r="H33" s="639"/>
      <c r="I33" s="639"/>
      <c r="J33" s="639"/>
      <c r="K33" s="639"/>
      <c r="L33" s="639"/>
      <c r="M33" s="639"/>
      <c r="N33" s="639"/>
      <c r="O33" s="639"/>
      <c r="P33" s="639"/>
      <c r="Q33" s="640"/>
      <c r="R33" s="641">
        <v>6725769</v>
      </c>
      <c r="S33" s="642"/>
      <c r="T33" s="642"/>
      <c r="U33" s="642"/>
      <c r="V33" s="642"/>
      <c r="W33" s="642"/>
      <c r="X33" s="642"/>
      <c r="Y33" s="643"/>
      <c r="Z33" s="644">
        <v>2.1</v>
      </c>
      <c r="AA33" s="644"/>
      <c r="AB33" s="644"/>
      <c r="AC33" s="644"/>
      <c r="AD33" s="645" t="s">
        <v>224</v>
      </c>
      <c r="AE33" s="645"/>
      <c r="AF33" s="645"/>
      <c r="AG33" s="645"/>
      <c r="AH33" s="645"/>
      <c r="AI33" s="645"/>
      <c r="AJ33" s="645"/>
      <c r="AK33" s="645"/>
      <c r="AL33" s="646" t="s">
        <v>224</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92998573</v>
      </c>
      <c r="CS33" s="677"/>
      <c r="CT33" s="677"/>
      <c r="CU33" s="677"/>
      <c r="CV33" s="677"/>
      <c r="CW33" s="677"/>
      <c r="CX33" s="677"/>
      <c r="CY33" s="678"/>
      <c r="CZ33" s="646">
        <v>30.5</v>
      </c>
      <c r="DA33" s="675"/>
      <c r="DB33" s="675"/>
      <c r="DC33" s="679"/>
      <c r="DD33" s="650">
        <v>80246153</v>
      </c>
      <c r="DE33" s="677"/>
      <c r="DF33" s="677"/>
      <c r="DG33" s="677"/>
      <c r="DH33" s="677"/>
      <c r="DI33" s="677"/>
      <c r="DJ33" s="677"/>
      <c r="DK33" s="678"/>
      <c r="DL33" s="650">
        <v>60090665</v>
      </c>
      <c r="DM33" s="677"/>
      <c r="DN33" s="677"/>
      <c r="DO33" s="677"/>
      <c r="DP33" s="677"/>
      <c r="DQ33" s="677"/>
      <c r="DR33" s="677"/>
      <c r="DS33" s="677"/>
      <c r="DT33" s="677"/>
      <c r="DU33" s="677"/>
      <c r="DV33" s="678"/>
      <c r="DW33" s="646">
        <v>31.3</v>
      </c>
      <c r="DX33" s="675"/>
      <c r="DY33" s="675"/>
      <c r="DZ33" s="675"/>
      <c r="EA33" s="675"/>
      <c r="EB33" s="675"/>
      <c r="EC33" s="676"/>
    </row>
    <row r="34" spans="2:133" ht="11.25" customHeight="1" x14ac:dyDescent="0.2">
      <c r="B34" s="638" t="s">
        <v>319</v>
      </c>
      <c r="C34" s="639"/>
      <c r="D34" s="639"/>
      <c r="E34" s="639"/>
      <c r="F34" s="639"/>
      <c r="G34" s="639"/>
      <c r="H34" s="639"/>
      <c r="I34" s="639"/>
      <c r="J34" s="639"/>
      <c r="K34" s="639"/>
      <c r="L34" s="639"/>
      <c r="M34" s="639"/>
      <c r="N34" s="639"/>
      <c r="O34" s="639"/>
      <c r="P34" s="639"/>
      <c r="Q34" s="640"/>
      <c r="R34" s="641">
        <v>7764161</v>
      </c>
      <c r="S34" s="642"/>
      <c r="T34" s="642"/>
      <c r="U34" s="642"/>
      <c r="V34" s="642"/>
      <c r="W34" s="642"/>
      <c r="X34" s="642"/>
      <c r="Y34" s="643"/>
      <c r="Z34" s="644">
        <v>2.5</v>
      </c>
      <c r="AA34" s="644"/>
      <c r="AB34" s="644"/>
      <c r="AC34" s="644"/>
      <c r="AD34" s="645">
        <v>877018</v>
      </c>
      <c r="AE34" s="645"/>
      <c r="AF34" s="645"/>
      <c r="AG34" s="645"/>
      <c r="AH34" s="645"/>
      <c r="AI34" s="645"/>
      <c r="AJ34" s="645"/>
      <c r="AK34" s="645"/>
      <c r="AL34" s="646">
        <v>0.5</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33652376</v>
      </c>
      <c r="CS34" s="642"/>
      <c r="CT34" s="642"/>
      <c r="CU34" s="642"/>
      <c r="CV34" s="642"/>
      <c r="CW34" s="642"/>
      <c r="CX34" s="642"/>
      <c r="CY34" s="643"/>
      <c r="CZ34" s="646">
        <v>11</v>
      </c>
      <c r="DA34" s="675"/>
      <c r="DB34" s="675"/>
      <c r="DC34" s="679"/>
      <c r="DD34" s="650">
        <v>28133229</v>
      </c>
      <c r="DE34" s="642"/>
      <c r="DF34" s="642"/>
      <c r="DG34" s="642"/>
      <c r="DH34" s="642"/>
      <c r="DI34" s="642"/>
      <c r="DJ34" s="642"/>
      <c r="DK34" s="643"/>
      <c r="DL34" s="650">
        <v>24395176</v>
      </c>
      <c r="DM34" s="642"/>
      <c r="DN34" s="642"/>
      <c r="DO34" s="642"/>
      <c r="DP34" s="642"/>
      <c r="DQ34" s="642"/>
      <c r="DR34" s="642"/>
      <c r="DS34" s="642"/>
      <c r="DT34" s="642"/>
      <c r="DU34" s="642"/>
      <c r="DV34" s="643"/>
      <c r="DW34" s="646">
        <v>12.7</v>
      </c>
      <c r="DX34" s="675"/>
      <c r="DY34" s="675"/>
      <c r="DZ34" s="675"/>
      <c r="EA34" s="675"/>
      <c r="EB34" s="675"/>
      <c r="EC34" s="676"/>
    </row>
    <row r="35" spans="2:133" ht="11.25" customHeight="1" x14ac:dyDescent="0.2">
      <c r="B35" s="638" t="s">
        <v>323</v>
      </c>
      <c r="C35" s="639"/>
      <c r="D35" s="639"/>
      <c r="E35" s="639"/>
      <c r="F35" s="639"/>
      <c r="G35" s="639"/>
      <c r="H35" s="639"/>
      <c r="I35" s="639"/>
      <c r="J35" s="639"/>
      <c r="K35" s="639"/>
      <c r="L35" s="639"/>
      <c r="M35" s="639"/>
      <c r="N35" s="639"/>
      <c r="O35" s="639"/>
      <c r="P35" s="639"/>
      <c r="Q35" s="640"/>
      <c r="R35" s="641">
        <v>36037600</v>
      </c>
      <c r="S35" s="642"/>
      <c r="T35" s="642"/>
      <c r="U35" s="642"/>
      <c r="V35" s="642"/>
      <c r="W35" s="642"/>
      <c r="X35" s="642"/>
      <c r="Y35" s="643"/>
      <c r="Z35" s="644">
        <v>11.5</v>
      </c>
      <c r="AA35" s="644"/>
      <c r="AB35" s="644"/>
      <c r="AC35" s="644"/>
      <c r="AD35" s="645" t="s">
        <v>255</v>
      </c>
      <c r="AE35" s="645"/>
      <c r="AF35" s="645"/>
      <c r="AG35" s="645"/>
      <c r="AH35" s="645"/>
      <c r="AI35" s="645"/>
      <c r="AJ35" s="645"/>
      <c r="AK35" s="645"/>
      <c r="AL35" s="646" t="s">
        <v>255</v>
      </c>
      <c r="AM35" s="647"/>
      <c r="AN35" s="647"/>
      <c r="AO35" s="648"/>
      <c r="AP35" s="234"/>
      <c r="AQ35" s="714" t="s">
        <v>324</v>
      </c>
      <c r="AR35" s="715"/>
      <c r="AS35" s="715"/>
      <c r="AT35" s="715"/>
      <c r="AU35" s="715"/>
      <c r="AV35" s="715"/>
      <c r="AW35" s="715"/>
      <c r="AX35" s="715"/>
      <c r="AY35" s="716"/>
      <c r="AZ35" s="630">
        <v>36340150</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1119969</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5362893</v>
      </c>
      <c r="CS35" s="677"/>
      <c r="CT35" s="677"/>
      <c r="CU35" s="677"/>
      <c r="CV35" s="677"/>
      <c r="CW35" s="677"/>
      <c r="CX35" s="677"/>
      <c r="CY35" s="678"/>
      <c r="CZ35" s="646">
        <v>1.8</v>
      </c>
      <c r="DA35" s="675"/>
      <c r="DB35" s="675"/>
      <c r="DC35" s="679"/>
      <c r="DD35" s="650">
        <v>4794533</v>
      </c>
      <c r="DE35" s="677"/>
      <c r="DF35" s="677"/>
      <c r="DG35" s="677"/>
      <c r="DH35" s="677"/>
      <c r="DI35" s="677"/>
      <c r="DJ35" s="677"/>
      <c r="DK35" s="678"/>
      <c r="DL35" s="650">
        <v>4794533</v>
      </c>
      <c r="DM35" s="677"/>
      <c r="DN35" s="677"/>
      <c r="DO35" s="677"/>
      <c r="DP35" s="677"/>
      <c r="DQ35" s="677"/>
      <c r="DR35" s="677"/>
      <c r="DS35" s="677"/>
      <c r="DT35" s="677"/>
      <c r="DU35" s="677"/>
      <c r="DV35" s="678"/>
      <c r="DW35" s="646">
        <v>2.5</v>
      </c>
      <c r="DX35" s="675"/>
      <c r="DY35" s="675"/>
      <c r="DZ35" s="675"/>
      <c r="EA35" s="675"/>
      <c r="EB35" s="675"/>
      <c r="EC35" s="676"/>
    </row>
    <row r="36" spans="2:133" ht="11.25" customHeight="1" x14ac:dyDescent="0.2">
      <c r="B36" s="638" t="s">
        <v>327</v>
      </c>
      <c r="C36" s="639"/>
      <c r="D36" s="639"/>
      <c r="E36" s="639"/>
      <c r="F36" s="639"/>
      <c r="G36" s="639"/>
      <c r="H36" s="639"/>
      <c r="I36" s="639"/>
      <c r="J36" s="639"/>
      <c r="K36" s="639"/>
      <c r="L36" s="639"/>
      <c r="M36" s="639"/>
      <c r="N36" s="639"/>
      <c r="O36" s="639"/>
      <c r="P36" s="639"/>
      <c r="Q36" s="640"/>
      <c r="R36" s="641" t="s">
        <v>233</v>
      </c>
      <c r="S36" s="642"/>
      <c r="T36" s="642"/>
      <c r="U36" s="642"/>
      <c r="V36" s="642"/>
      <c r="W36" s="642"/>
      <c r="X36" s="642"/>
      <c r="Y36" s="643"/>
      <c r="Z36" s="644" t="s">
        <v>233</v>
      </c>
      <c r="AA36" s="644"/>
      <c r="AB36" s="644"/>
      <c r="AC36" s="644"/>
      <c r="AD36" s="645" t="s">
        <v>233</v>
      </c>
      <c r="AE36" s="645"/>
      <c r="AF36" s="645"/>
      <c r="AG36" s="645"/>
      <c r="AH36" s="645"/>
      <c r="AI36" s="645"/>
      <c r="AJ36" s="645"/>
      <c r="AK36" s="645"/>
      <c r="AL36" s="646" t="s">
        <v>224</v>
      </c>
      <c r="AM36" s="647"/>
      <c r="AN36" s="647"/>
      <c r="AO36" s="648"/>
      <c r="AQ36" s="718" t="s">
        <v>328</v>
      </c>
      <c r="AR36" s="719"/>
      <c r="AS36" s="719"/>
      <c r="AT36" s="719"/>
      <c r="AU36" s="719"/>
      <c r="AV36" s="719"/>
      <c r="AW36" s="719"/>
      <c r="AX36" s="719"/>
      <c r="AY36" s="720"/>
      <c r="AZ36" s="641">
        <v>8153357</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235950</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25286196</v>
      </c>
      <c r="CS36" s="642"/>
      <c r="CT36" s="642"/>
      <c r="CU36" s="642"/>
      <c r="CV36" s="642"/>
      <c r="CW36" s="642"/>
      <c r="CX36" s="642"/>
      <c r="CY36" s="643"/>
      <c r="CZ36" s="646">
        <v>8.3000000000000007</v>
      </c>
      <c r="DA36" s="675"/>
      <c r="DB36" s="675"/>
      <c r="DC36" s="679"/>
      <c r="DD36" s="650">
        <v>23577370</v>
      </c>
      <c r="DE36" s="642"/>
      <c r="DF36" s="642"/>
      <c r="DG36" s="642"/>
      <c r="DH36" s="642"/>
      <c r="DI36" s="642"/>
      <c r="DJ36" s="642"/>
      <c r="DK36" s="643"/>
      <c r="DL36" s="650">
        <v>11975454</v>
      </c>
      <c r="DM36" s="642"/>
      <c r="DN36" s="642"/>
      <c r="DO36" s="642"/>
      <c r="DP36" s="642"/>
      <c r="DQ36" s="642"/>
      <c r="DR36" s="642"/>
      <c r="DS36" s="642"/>
      <c r="DT36" s="642"/>
      <c r="DU36" s="642"/>
      <c r="DV36" s="643"/>
      <c r="DW36" s="646">
        <v>6.2</v>
      </c>
      <c r="DX36" s="675"/>
      <c r="DY36" s="675"/>
      <c r="DZ36" s="675"/>
      <c r="EA36" s="675"/>
      <c r="EB36" s="675"/>
      <c r="EC36" s="676"/>
    </row>
    <row r="37" spans="2:133" ht="11.25" customHeight="1" x14ac:dyDescent="0.2">
      <c r="B37" s="638" t="s">
        <v>331</v>
      </c>
      <c r="C37" s="639"/>
      <c r="D37" s="639"/>
      <c r="E37" s="639"/>
      <c r="F37" s="639"/>
      <c r="G37" s="639"/>
      <c r="H37" s="639"/>
      <c r="I37" s="639"/>
      <c r="J37" s="639"/>
      <c r="K37" s="639"/>
      <c r="L37" s="639"/>
      <c r="M37" s="639"/>
      <c r="N37" s="639"/>
      <c r="O37" s="639"/>
      <c r="P37" s="639"/>
      <c r="Q37" s="640"/>
      <c r="R37" s="641">
        <v>19033400</v>
      </c>
      <c r="S37" s="642"/>
      <c r="T37" s="642"/>
      <c r="U37" s="642"/>
      <c r="V37" s="642"/>
      <c r="W37" s="642"/>
      <c r="X37" s="642"/>
      <c r="Y37" s="643"/>
      <c r="Z37" s="644">
        <v>6.1</v>
      </c>
      <c r="AA37" s="644"/>
      <c r="AB37" s="644"/>
      <c r="AC37" s="644"/>
      <c r="AD37" s="645" t="s">
        <v>233</v>
      </c>
      <c r="AE37" s="645"/>
      <c r="AF37" s="645"/>
      <c r="AG37" s="645"/>
      <c r="AH37" s="645"/>
      <c r="AI37" s="645"/>
      <c r="AJ37" s="645"/>
      <c r="AK37" s="645"/>
      <c r="AL37" s="646" t="s">
        <v>224</v>
      </c>
      <c r="AM37" s="647"/>
      <c r="AN37" s="647"/>
      <c r="AO37" s="648"/>
      <c r="AQ37" s="718" t="s">
        <v>332</v>
      </c>
      <c r="AR37" s="719"/>
      <c r="AS37" s="719"/>
      <c r="AT37" s="719"/>
      <c r="AU37" s="719"/>
      <c r="AV37" s="719"/>
      <c r="AW37" s="719"/>
      <c r="AX37" s="719"/>
      <c r="AY37" s="720"/>
      <c r="AZ37" s="641">
        <v>4405929</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97267</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52713</v>
      </c>
      <c r="CS37" s="677"/>
      <c r="CT37" s="677"/>
      <c r="CU37" s="677"/>
      <c r="CV37" s="677"/>
      <c r="CW37" s="677"/>
      <c r="CX37" s="677"/>
      <c r="CY37" s="678"/>
      <c r="CZ37" s="646">
        <v>0</v>
      </c>
      <c r="DA37" s="675"/>
      <c r="DB37" s="675"/>
      <c r="DC37" s="679"/>
      <c r="DD37" s="650">
        <v>23555</v>
      </c>
      <c r="DE37" s="677"/>
      <c r="DF37" s="677"/>
      <c r="DG37" s="677"/>
      <c r="DH37" s="677"/>
      <c r="DI37" s="677"/>
      <c r="DJ37" s="677"/>
      <c r="DK37" s="678"/>
      <c r="DL37" s="650">
        <v>23555</v>
      </c>
      <c r="DM37" s="677"/>
      <c r="DN37" s="677"/>
      <c r="DO37" s="677"/>
      <c r="DP37" s="677"/>
      <c r="DQ37" s="677"/>
      <c r="DR37" s="677"/>
      <c r="DS37" s="677"/>
      <c r="DT37" s="677"/>
      <c r="DU37" s="677"/>
      <c r="DV37" s="678"/>
      <c r="DW37" s="646">
        <v>0</v>
      </c>
      <c r="DX37" s="675"/>
      <c r="DY37" s="675"/>
      <c r="DZ37" s="675"/>
      <c r="EA37" s="675"/>
      <c r="EB37" s="675"/>
      <c r="EC37" s="676"/>
    </row>
    <row r="38" spans="2:133" ht="11.25" customHeight="1" x14ac:dyDescent="0.2">
      <c r="B38" s="686" t="s">
        <v>335</v>
      </c>
      <c r="C38" s="687"/>
      <c r="D38" s="687"/>
      <c r="E38" s="687"/>
      <c r="F38" s="687"/>
      <c r="G38" s="687"/>
      <c r="H38" s="687"/>
      <c r="I38" s="687"/>
      <c r="J38" s="687"/>
      <c r="K38" s="687"/>
      <c r="L38" s="687"/>
      <c r="M38" s="687"/>
      <c r="N38" s="687"/>
      <c r="O38" s="687"/>
      <c r="P38" s="687"/>
      <c r="Q38" s="688"/>
      <c r="R38" s="721">
        <v>312971223</v>
      </c>
      <c r="S38" s="722"/>
      <c r="T38" s="722"/>
      <c r="U38" s="722"/>
      <c r="V38" s="722"/>
      <c r="W38" s="722"/>
      <c r="X38" s="722"/>
      <c r="Y38" s="723"/>
      <c r="Z38" s="724">
        <v>100</v>
      </c>
      <c r="AA38" s="724"/>
      <c r="AB38" s="724"/>
      <c r="AC38" s="724"/>
      <c r="AD38" s="725">
        <v>173162871</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v>263084</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149836</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23728680</v>
      </c>
      <c r="CS38" s="642"/>
      <c r="CT38" s="642"/>
      <c r="CU38" s="642"/>
      <c r="CV38" s="642"/>
      <c r="CW38" s="642"/>
      <c r="CX38" s="642"/>
      <c r="CY38" s="643"/>
      <c r="CZ38" s="646">
        <v>7.8</v>
      </c>
      <c r="DA38" s="675"/>
      <c r="DB38" s="675"/>
      <c r="DC38" s="679"/>
      <c r="DD38" s="650">
        <v>19890949</v>
      </c>
      <c r="DE38" s="642"/>
      <c r="DF38" s="642"/>
      <c r="DG38" s="642"/>
      <c r="DH38" s="642"/>
      <c r="DI38" s="642"/>
      <c r="DJ38" s="642"/>
      <c r="DK38" s="643"/>
      <c r="DL38" s="650">
        <v>18925502</v>
      </c>
      <c r="DM38" s="642"/>
      <c r="DN38" s="642"/>
      <c r="DO38" s="642"/>
      <c r="DP38" s="642"/>
      <c r="DQ38" s="642"/>
      <c r="DR38" s="642"/>
      <c r="DS38" s="642"/>
      <c r="DT38" s="642"/>
      <c r="DU38" s="642"/>
      <c r="DV38" s="643"/>
      <c r="DW38" s="646">
        <v>9.8000000000000007</v>
      </c>
      <c r="DX38" s="675"/>
      <c r="DY38" s="675"/>
      <c r="DZ38" s="675"/>
      <c r="EA38" s="675"/>
      <c r="EB38" s="675"/>
      <c r="EC38" s="676"/>
    </row>
    <row r="39" spans="2:133" ht="11.25" customHeight="1" x14ac:dyDescent="0.2">
      <c r="AQ39" s="718" t="s">
        <v>339</v>
      </c>
      <c r="AR39" s="719"/>
      <c r="AS39" s="719"/>
      <c r="AT39" s="719"/>
      <c r="AU39" s="719"/>
      <c r="AV39" s="719"/>
      <c r="AW39" s="719"/>
      <c r="AX39" s="719"/>
      <c r="AY39" s="720"/>
      <c r="AZ39" s="641">
        <v>149310</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97</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3367925</v>
      </c>
      <c r="CS39" s="677"/>
      <c r="CT39" s="677"/>
      <c r="CU39" s="677"/>
      <c r="CV39" s="677"/>
      <c r="CW39" s="677"/>
      <c r="CX39" s="677"/>
      <c r="CY39" s="678"/>
      <c r="CZ39" s="646">
        <v>1.1000000000000001</v>
      </c>
      <c r="DA39" s="675"/>
      <c r="DB39" s="675"/>
      <c r="DC39" s="679"/>
      <c r="DD39" s="650">
        <v>2992841</v>
      </c>
      <c r="DE39" s="677"/>
      <c r="DF39" s="677"/>
      <c r="DG39" s="677"/>
      <c r="DH39" s="677"/>
      <c r="DI39" s="677"/>
      <c r="DJ39" s="677"/>
      <c r="DK39" s="678"/>
      <c r="DL39" s="650" t="s">
        <v>244</v>
      </c>
      <c r="DM39" s="677"/>
      <c r="DN39" s="677"/>
      <c r="DO39" s="677"/>
      <c r="DP39" s="677"/>
      <c r="DQ39" s="677"/>
      <c r="DR39" s="677"/>
      <c r="DS39" s="677"/>
      <c r="DT39" s="677"/>
      <c r="DU39" s="677"/>
      <c r="DV39" s="678"/>
      <c r="DW39" s="646" t="s">
        <v>233</v>
      </c>
      <c r="DX39" s="675"/>
      <c r="DY39" s="675"/>
      <c r="DZ39" s="675"/>
      <c r="EA39" s="675"/>
      <c r="EB39" s="675"/>
      <c r="EC39" s="676"/>
    </row>
    <row r="40" spans="2:133" ht="11.25" customHeight="1" x14ac:dyDescent="0.2">
      <c r="AQ40" s="718" t="s">
        <v>343</v>
      </c>
      <c r="AR40" s="719"/>
      <c r="AS40" s="719"/>
      <c r="AT40" s="719"/>
      <c r="AU40" s="719"/>
      <c r="AV40" s="719"/>
      <c r="AW40" s="719"/>
      <c r="AX40" s="719"/>
      <c r="AY40" s="720"/>
      <c r="AZ40" s="641">
        <v>5481329</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224</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1600503</v>
      </c>
      <c r="CS40" s="642"/>
      <c r="CT40" s="642"/>
      <c r="CU40" s="642"/>
      <c r="CV40" s="642"/>
      <c r="CW40" s="642"/>
      <c r="CX40" s="642"/>
      <c r="CY40" s="643"/>
      <c r="CZ40" s="646">
        <v>0.5</v>
      </c>
      <c r="DA40" s="675"/>
      <c r="DB40" s="675"/>
      <c r="DC40" s="679"/>
      <c r="DD40" s="650">
        <v>857231</v>
      </c>
      <c r="DE40" s="642"/>
      <c r="DF40" s="642"/>
      <c r="DG40" s="642"/>
      <c r="DH40" s="642"/>
      <c r="DI40" s="642"/>
      <c r="DJ40" s="642"/>
      <c r="DK40" s="643"/>
      <c r="DL40" s="650" t="s">
        <v>224</v>
      </c>
      <c r="DM40" s="642"/>
      <c r="DN40" s="642"/>
      <c r="DO40" s="642"/>
      <c r="DP40" s="642"/>
      <c r="DQ40" s="642"/>
      <c r="DR40" s="642"/>
      <c r="DS40" s="642"/>
      <c r="DT40" s="642"/>
      <c r="DU40" s="642"/>
      <c r="DV40" s="643"/>
      <c r="DW40" s="646" t="s">
        <v>255</v>
      </c>
      <c r="DX40" s="675"/>
      <c r="DY40" s="675"/>
      <c r="DZ40" s="675"/>
      <c r="EA40" s="675"/>
      <c r="EB40" s="675"/>
      <c r="EC40" s="676"/>
    </row>
    <row r="41" spans="2:133" ht="11.25" customHeight="1" x14ac:dyDescent="0.2">
      <c r="AQ41" s="728" t="s">
        <v>346</v>
      </c>
      <c r="AR41" s="729"/>
      <c r="AS41" s="729"/>
      <c r="AT41" s="729"/>
      <c r="AU41" s="729"/>
      <c r="AV41" s="729"/>
      <c r="AW41" s="729"/>
      <c r="AX41" s="729"/>
      <c r="AY41" s="730"/>
      <c r="AZ41" s="721">
        <v>17887141</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322</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233</v>
      </c>
      <c r="CS41" s="677"/>
      <c r="CT41" s="677"/>
      <c r="CU41" s="677"/>
      <c r="CV41" s="677"/>
      <c r="CW41" s="677"/>
      <c r="CX41" s="677"/>
      <c r="CY41" s="678"/>
      <c r="CZ41" s="646" t="s">
        <v>255</v>
      </c>
      <c r="DA41" s="675"/>
      <c r="DB41" s="675"/>
      <c r="DC41" s="679"/>
      <c r="DD41" s="650" t="s">
        <v>255</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38215115</v>
      </c>
      <c r="CS42" s="642"/>
      <c r="CT42" s="642"/>
      <c r="CU42" s="642"/>
      <c r="CV42" s="642"/>
      <c r="CW42" s="642"/>
      <c r="CX42" s="642"/>
      <c r="CY42" s="643"/>
      <c r="CZ42" s="646">
        <v>12.5</v>
      </c>
      <c r="DA42" s="647"/>
      <c r="DB42" s="647"/>
      <c r="DC42" s="742"/>
      <c r="DD42" s="650">
        <v>9127882</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1228886</v>
      </c>
      <c r="CS43" s="677"/>
      <c r="CT43" s="677"/>
      <c r="CU43" s="677"/>
      <c r="CV43" s="677"/>
      <c r="CW43" s="677"/>
      <c r="CX43" s="677"/>
      <c r="CY43" s="678"/>
      <c r="CZ43" s="646">
        <v>0.4</v>
      </c>
      <c r="DA43" s="675"/>
      <c r="DB43" s="675"/>
      <c r="DC43" s="679"/>
      <c r="DD43" s="650">
        <v>1225847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353</v>
      </c>
      <c r="CD44" s="753" t="s">
        <v>305</v>
      </c>
      <c r="CE44" s="754"/>
      <c r="CF44" s="638" t="s">
        <v>354</v>
      </c>
      <c r="CG44" s="639"/>
      <c r="CH44" s="639"/>
      <c r="CI44" s="639"/>
      <c r="CJ44" s="639"/>
      <c r="CK44" s="639"/>
      <c r="CL44" s="639"/>
      <c r="CM44" s="639"/>
      <c r="CN44" s="639"/>
      <c r="CO44" s="639"/>
      <c r="CP44" s="639"/>
      <c r="CQ44" s="640"/>
      <c r="CR44" s="641">
        <v>37368165</v>
      </c>
      <c r="CS44" s="642"/>
      <c r="CT44" s="642"/>
      <c r="CU44" s="642"/>
      <c r="CV44" s="642"/>
      <c r="CW44" s="642"/>
      <c r="CX44" s="642"/>
      <c r="CY44" s="643"/>
      <c r="CZ44" s="646">
        <v>12.3</v>
      </c>
      <c r="DA44" s="647"/>
      <c r="DB44" s="647"/>
      <c r="DC44" s="742"/>
      <c r="DD44" s="650">
        <v>8911656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355</v>
      </c>
      <c r="CG45" s="639"/>
      <c r="CH45" s="639"/>
      <c r="CI45" s="639"/>
      <c r="CJ45" s="639"/>
      <c r="CK45" s="639"/>
      <c r="CL45" s="639"/>
      <c r="CM45" s="639"/>
      <c r="CN45" s="639"/>
      <c r="CO45" s="639"/>
      <c r="CP45" s="639"/>
      <c r="CQ45" s="640"/>
      <c r="CR45" s="641">
        <v>17918485</v>
      </c>
      <c r="CS45" s="677"/>
      <c r="CT45" s="677"/>
      <c r="CU45" s="677"/>
      <c r="CV45" s="677"/>
      <c r="CW45" s="677"/>
      <c r="CX45" s="677"/>
      <c r="CY45" s="678"/>
      <c r="CZ45" s="646">
        <v>5.9</v>
      </c>
      <c r="DA45" s="675"/>
      <c r="DB45" s="675"/>
      <c r="DC45" s="679"/>
      <c r="DD45" s="650">
        <v>1448705</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356</v>
      </c>
      <c r="CG46" s="639"/>
      <c r="CH46" s="639"/>
      <c r="CI46" s="639"/>
      <c r="CJ46" s="639"/>
      <c r="CK46" s="639"/>
      <c r="CL46" s="639"/>
      <c r="CM46" s="639"/>
      <c r="CN46" s="639"/>
      <c r="CO46" s="639"/>
      <c r="CP46" s="639"/>
      <c r="CQ46" s="640"/>
      <c r="CR46" s="641">
        <v>16897284</v>
      </c>
      <c r="CS46" s="642"/>
      <c r="CT46" s="642"/>
      <c r="CU46" s="642"/>
      <c r="CV46" s="642"/>
      <c r="CW46" s="642"/>
      <c r="CX46" s="642"/>
      <c r="CY46" s="643"/>
      <c r="CZ46" s="646">
        <v>5.5</v>
      </c>
      <c r="DA46" s="647"/>
      <c r="DB46" s="647"/>
      <c r="DC46" s="742"/>
      <c r="DD46" s="650">
        <v>7295428</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357</v>
      </c>
      <c r="CG47" s="639"/>
      <c r="CH47" s="639"/>
      <c r="CI47" s="639"/>
      <c r="CJ47" s="639"/>
      <c r="CK47" s="639"/>
      <c r="CL47" s="639"/>
      <c r="CM47" s="639"/>
      <c r="CN47" s="639"/>
      <c r="CO47" s="639"/>
      <c r="CP47" s="639"/>
      <c r="CQ47" s="640"/>
      <c r="CR47" s="641">
        <v>846950</v>
      </c>
      <c r="CS47" s="677"/>
      <c r="CT47" s="677"/>
      <c r="CU47" s="677"/>
      <c r="CV47" s="677"/>
      <c r="CW47" s="677"/>
      <c r="CX47" s="677"/>
      <c r="CY47" s="678"/>
      <c r="CZ47" s="646">
        <v>0.3</v>
      </c>
      <c r="DA47" s="675"/>
      <c r="DB47" s="675"/>
      <c r="DC47" s="679"/>
      <c r="DD47" s="650">
        <v>216226</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1" x14ac:dyDescent="0.2">
      <c r="CD48" s="757"/>
      <c r="CE48" s="758"/>
      <c r="CF48" s="638" t="s">
        <v>358</v>
      </c>
      <c r="CG48" s="639"/>
      <c r="CH48" s="639"/>
      <c r="CI48" s="639"/>
      <c r="CJ48" s="639"/>
      <c r="CK48" s="639"/>
      <c r="CL48" s="639"/>
      <c r="CM48" s="639"/>
      <c r="CN48" s="639"/>
      <c r="CO48" s="639"/>
      <c r="CP48" s="639"/>
      <c r="CQ48" s="640"/>
      <c r="CR48" s="641" t="s">
        <v>224</v>
      </c>
      <c r="CS48" s="642"/>
      <c r="CT48" s="642"/>
      <c r="CU48" s="642"/>
      <c r="CV48" s="642"/>
      <c r="CW48" s="642"/>
      <c r="CX48" s="642"/>
      <c r="CY48" s="643"/>
      <c r="CZ48" s="646" t="s">
        <v>255</v>
      </c>
      <c r="DA48" s="647"/>
      <c r="DB48" s="647"/>
      <c r="DC48" s="742"/>
      <c r="DD48" s="650" t="s">
        <v>233</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359</v>
      </c>
      <c r="CE49" s="687"/>
      <c r="CF49" s="687"/>
      <c r="CG49" s="687"/>
      <c r="CH49" s="687"/>
      <c r="CI49" s="687"/>
      <c r="CJ49" s="687"/>
      <c r="CK49" s="687"/>
      <c r="CL49" s="687"/>
      <c r="CM49" s="687"/>
      <c r="CN49" s="687"/>
      <c r="CO49" s="687"/>
      <c r="CP49" s="687"/>
      <c r="CQ49" s="688"/>
      <c r="CR49" s="721">
        <v>304712112</v>
      </c>
      <c r="CS49" s="711"/>
      <c r="CT49" s="711"/>
      <c r="CU49" s="711"/>
      <c r="CV49" s="711"/>
      <c r="CW49" s="711"/>
      <c r="CX49" s="711"/>
      <c r="CY49" s="743"/>
      <c r="CZ49" s="726">
        <v>100</v>
      </c>
      <c r="DA49" s="744"/>
      <c r="DB49" s="744"/>
      <c r="DC49" s="745"/>
      <c r="DD49" s="746">
        <v>208190273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1" hidden="1" x14ac:dyDescent="0.2"/>
    <row r="51" spans="82:133" ht="11" hidden="1" x14ac:dyDescent="0.2"/>
    <row r="52" spans="82:133" ht="11" hidden="1" x14ac:dyDescent="0.2"/>
    <row r="53" spans="82:133" ht="11" hidden="1" x14ac:dyDescent="0.2"/>
  </sheetData>
  <sheetProtection algorithmName="SHA-512" hashValue="SeBDaSyegibpZtVZ5C/pF4xeQIYW9VbS4eFpWjqH3LkUxneUEdgy3Yyu+5Js24KBKaRRj8styJHIBA7PPi/+EA==" saltValue="wMCrxP3D97l8uTneadK3S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 zeroHeight="1" x14ac:dyDescent="0.2"/>
  <cols>
    <col min="1" max="130" width="2.81640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382</v>
      </c>
      <c r="C7" s="774"/>
      <c r="D7" s="774"/>
      <c r="E7" s="774"/>
      <c r="F7" s="774"/>
      <c r="G7" s="774"/>
      <c r="H7" s="774"/>
      <c r="I7" s="774"/>
      <c r="J7" s="774"/>
      <c r="K7" s="774"/>
      <c r="L7" s="774"/>
      <c r="M7" s="774"/>
      <c r="N7" s="774"/>
      <c r="O7" s="774"/>
      <c r="P7" s="775"/>
      <c r="Q7" s="776">
        <v>314526</v>
      </c>
      <c r="R7" s="777"/>
      <c r="S7" s="777"/>
      <c r="T7" s="777"/>
      <c r="U7" s="777"/>
      <c r="V7" s="777">
        <v>306399</v>
      </c>
      <c r="W7" s="777"/>
      <c r="X7" s="777"/>
      <c r="Y7" s="777"/>
      <c r="Z7" s="777"/>
      <c r="AA7" s="777">
        <v>8127</v>
      </c>
      <c r="AB7" s="777"/>
      <c r="AC7" s="777"/>
      <c r="AD7" s="777"/>
      <c r="AE7" s="778"/>
      <c r="AF7" s="779">
        <v>5321</v>
      </c>
      <c r="AG7" s="780"/>
      <c r="AH7" s="780"/>
      <c r="AI7" s="780"/>
      <c r="AJ7" s="781"/>
      <c r="AK7" s="816">
        <v>3629</v>
      </c>
      <c r="AL7" s="817"/>
      <c r="AM7" s="817"/>
      <c r="AN7" s="817"/>
      <c r="AO7" s="817"/>
      <c r="AP7" s="817">
        <v>428848</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585</v>
      </c>
      <c r="BS7" s="820" t="s">
        <v>587</v>
      </c>
      <c r="BT7" s="821"/>
      <c r="BU7" s="821"/>
      <c r="BV7" s="821"/>
      <c r="BW7" s="821"/>
      <c r="BX7" s="821"/>
      <c r="BY7" s="821"/>
      <c r="BZ7" s="821"/>
      <c r="CA7" s="821"/>
      <c r="CB7" s="821"/>
      <c r="CC7" s="821"/>
      <c r="CD7" s="821"/>
      <c r="CE7" s="821"/>
      <c r="CF7" s="821"/>
      <c r="CG7" s="822"/>
      <c r="CH7" s="813">
        <v>0</v>
      </c>
      <c r="CI7" s="814"/>
      <c r="CJ7" s="814"/>
      <c r="CK7" s="814"/>
      <c r="CL7" s="815"/>
      <c r="CM7" s="813">
        <v>186</v>
      </c>
      <c r="CN7" s="814"/>
      <c r="CO7" s="814"/>
      <c r="CP7" s="814"/>
      <c r="CQ7" s="815"/>
      <c r="CR7" s="813">
        <v>20</v>
      </c>
      <c r="CS7" s="814"/>
      <c r="CT7" s="814"/>
      <c r="CU7" s="814"/>
      <c r="CV7" s="815"/>
      <c r="CW7" s="813">
        <v>20</v>
      </c>
      <c r="CX7" s="814"/>
      <c r="CY7" s="814"/>
      <c r="CZ7" s="814"/>
      <c r="DA7" s="815"/>
      <c r="DB7" s="813">
        <v>0</v>
      </c>
      <c r="DC7" s="814"/>
      <c r="DD7" s="814"/>
      <c r="DE7" s="814"/>
      <c r="DF7" s="815"/>
      <c r="DG7" s="813">
        <v>3211</v>
      </c>
      <c r="DH7" s="814"/>
      <c r="DI7" s="814"/>
      <c r="DJ7" s="814"/>
      <c r="DK7" s="815"/>
      <c r="DL7" s="813">
        <v>0</v>
      </c>
      <c r="DM7" s="814"/>
      <c r="DN7" s="814"/>
      <c r="DO7" s="814"/>
      <c r="DP7" s="815"/>
      <c r="DQ7" s="813">
        <v>0</v>
      </c>
      <c r="DR7" s="814"/>
      <c r="DS7" s="814"/>
      <c r="DT7" s="814"/>
      <c r="DU7" s="815"/>
      <c r="DV7" s="794"/>
      <c r="DW7" s="795"/>
      <c r="DX7" s="795"/>
      <c r="DY7" s="795"/>
      <c r="DZ7" s="796"/>
      <c r="EA7" s="254"/>
    </row>
    <row r="8" spans="1:131" s="255" customFormat="1" ht="26.25" customHeight="1" x14ac:dyDescent="0.2">
      <c r="A8" s="261">
        <v>2</v>
      </c>
      <c r="B8" s="797" t="s">
        <v>383</v>
      </c>
      <c r="C8" s="798"/>
      <c r="D8" s="798"/>
      <c r="E8" s="798"/>
      <c r="F8" s="798"/>
      <c r="G8" s="798"/>
      <c r="H8" s="798"/>
      <c r="I8" s="798"/>
      <c r="J8" s="798"/>
      <c r="K8" s="798"/>
      <c r="L8" s="798"/>
      <c r="M8" s="798"/>
      <c r="N8" s="798"/>
      <c r="O8" s="798"/>
      <c r="P8" s="799"/>
      <c r="Q8" s="800">
        <v>485</v>
      </c>
      <c r="R8" s="801"/>
      <c r="S8" s="801"/>
      <c r="T8" s="801"/>
      <c r="U8" s="801"/>
      <c r="V8" s="801">
        <v>485</v>
      </c>
      <c r="W8" s="801"/>
      <c r="X8" s="801"/>
      <c r="Y8" s="801"/>
      <c r="Z8" s="801"/>
      <c r="AA8" s="801">
        <v>0</v>
      </c>
      <c r="AB8" s="801"/>
      <c r="AC8" s="801"/>
      <c r="AD8" s="801"/>
      <c r="AE8" s="802"/>
      <c r="AF8" s="803">
        <v>0</v>
      </c>
      <c r="AG8" s="804"/>
      <c r="AH8" s="804"/>
      <c r="AI8" s="804"/>
      <c r="AJ8" s="805"/>
      <c r="AK8" s="806">
        <v>300</v>
      </c>
      <c r="AL8" s="807"/>
      <c r="AM8" s="807"/>
      <c r="AN8" s="807"/>
      <c r="AO8" s="807"/>
      <c r="AP8" s="807">
        <v>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t="s">
        <v>586</v>
      </c>
      <c r="BS8" s="810" t="s">
        <v>588</v>
      </c>
      <c r="BT8" s="811"/>
      <c r="BU8" s="811"/>
      <c r="BV8" s="811"/>
      <c r="BW8" s="811"/>
      <c r="BX8" s="811"/>
      <c r="BY8" s="811"/>
      <c r="BZ8" s="811"/>
      <c r="CA8" s="811"/>
      <c r="CB8" s="811"/>
      <c r="CC8" s="811"/>
      <c r="CD8" s="811"/>
      <c r="CE8" s="811"/>
      <c r="CF8" s="811"/>
      <c r="CG8" s="812"/>
      <c r="CH8" s="823">
        <v>66</v>
      </c>
      <c r="CI8" s="824"/>
      <c r="CJ8" s="824"/>
      <c r="CK8" s="824"/>
      <c r="CL8" s="825"/>
      <c r="CM8" s="823">
        <v>5239</v>
      </c>
      <c r="CN8" s="824"/>
      <c r="CO8" s="824"/>
      <c r="CP8" s="824"/>
      <c r="CQ8" s="825"/>
      <c r="CR8" s="823">
        <v>4919</v>
      </c>
      <c r="CS8" s="824"/>
      <c r="CT8" s="824"/>
      <c r="CU8" s="824"/>
      <c r="CV8" s="825"/>
      <c r="CW8" s="823">
        <v>40</v>
      </c>
      <c r="CX8" s="824"/>
      <c r="CY8" s="824"/>
      <c r="CZ8" s="824"/>
      <c r="DA8" s="825"/>
      <c r="DB8" s="823">
        <v>0</v>
      </c>
      <c r="DC8" s="824"/>
      <c r="DD8" s="824"/>
      <c r="DE8" s="824"/>
      <c r="DF8" s="825"/>
      <c r="DG8" s="823">
        <v>0</v>
      </c>
      <c r="DH8" s="824"/>
      <c r="DI8" s="824"/>
      <c r="DJ8" s="824"/>
      <c r="DK8" s="825"/>
      <c r="DL8" s="823">
        <v>0</v>
      </c>
      <c r="DM8" s="824"/>
      <c r="DN8" s="824"/>
      <c r="DO8" s="824"/>
      <c r="DP8" s="825"/>
      <c r="DQ8" s="823">
        <v>0</v>
      </c>
      <c r="DR8" s="824"/>
      <c r="DS8" s="824"/>
      <c r="DT8" s="824"/>
      <c r="DU8" s="825"/>
      <c r="DV8" s="826"/>
      <c r="DW8" s="827"/>
      <c r="DX8" s="827"/>
      <c r="DY8" s="827"/>
      <c r="DZ8" s="828"/>
      <c r="EA8" s="254"/>
    </row>
    <row r="9" spans="1:131" s="255" customFormat="1" ht="26.25" customHeight="1" x14ac:dyDescent="0.2">
      <c r="A9" s="261">
        <v>3</v>
      </c>
      <c r="B9" s="797" t="s">
        <v>384</v>
      </c>
      <c r="C9" s="798"/>
      <c r="D9" s="798"/>
      <c r="E9" s="798"/>
      <c r="F9" s="798"/>
      <c r="G9" s="798"/>
      <c r="H9" s="798"/>
      <c r="I9" s="798"/>
      <c r="J9" s="798"/>
      <c r="K9" s="798"/>
      <c r="L9" s="798"/>
      <c r="M9" s="798"/>
      <c r="N9" s="798"/>
      <c r="O9" s="798"/>
      <c r="P9" s="799"/>
      <c r="Q9" s="800">
        <v>11</v>
      </c>
      <c r="R9" s="801"/>
      <c r="S9" s="801"/>
      <c r="T9" s="801"/>
      <c r="U9" s="801"/>
      <c r="V9" s="801">
        <v>11</v>
      </c>
      <c r="W9" s="801"/>
      <c r="X9" s="801"/>
      <c r="Y9" s="801"/>
      <c r="Z9" s="801"/>
      <c r="AA9" s="801">
        <v>0</v>
      </c>
      <c r="AB9" s="801"/>
      <c r="AC9" s="801"/>
      <c r="AD9" s="801"/>
      <c r="AE9" s="802"/>
      <c r="AF9" s="803">
        <v>0</v>
      </c>
      <c r="AG9" s="804"/>
      <c r="AH9" s="804"/>
      <c r="AI9" s="804"/>
      <c r="AJ9" s="805"/>
      <c r="AK9" s="806">
        <v>0</v>
      </c>
      <c r="AL9" s="807"/>
      <c r="AM9" s="807"/>
      <c r="AN9" s="807"/>
      <c r="AO9" s="807"/>
      <c r="AP9" s="807">
        <v>0</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589</v>
      </c>
      <c r="BT9" s="811"/>
      <c r="BU9" s="811"/>
      <c r="BV9" s="811"/>
      <c r="BW9" s="811"/>
      <c r="BX9" s="811"/>
      <c r="BY9" s="811"/>
      <c r="BZ9" s="811"/>
      <c r="CA9" s="811"/>
      <c r="CB9" s="811"/>
      <c r="CC9" s="811"/>
      <c r="CD9" s="811"/>
      <c r="CE9" s="811"/>
      <c r="CF9" s="811"/>
      <c r="CG9" s="812"/>
      <c r="CH9" s="823">
        <v>-25</v>
      </c>
      <c r="CI9" s="824"/>
      <c r="CJ9" s="824"/>
      <c r="CK9" s="824"/>
      <c r="CL9" s="825"/>
      <c r="CM9" s="823">
        <v>1352</v>
      </c>
      <c r="CN9" s="824"/>
      <c r="CO9" s="824"/>
      <c r="CP9" s="824"/>
      <c r="CQ9" s="825"/>
      <c r="CR9" s="823">
        <v>386</v>
      </c>
      <c r="CS9" s="824"/>
      <c r="CT9" s="824"/>
      <c r="CU9" s="824"/>
      <c r="CV9" s="825"/>
      <c r="CW9" s="823">
        <v>0</v>
      </c>
      <c r="CX9" s="824"/>
      <c r="CY9" s="824"/>
      <c r="CZ9" s="824"/>
      <c r="DA9" s="825"/>
      <c r="DB9" s="823">
        <v>0</v>
      </c>
      <c r="DC9" s="824"/>
      <c r="DD9" s="824"/>
      <c r="DE9" s="824"/>
      <c r="DF9" s="825"/>
      <c r="DG9" s="823">
        <v>0</v>
      </c>
      <c r="DH9" s="824"/>
      <c r="DI9" s="824"/>
      <c r="DJ9" s="824"/>
      <c r="DK9" s="825"/>
      <c r="DL9" s="823">
        <v>0</v>
      </c>
      <c r="DM9" s="824"/>
      <c r="DN9" s="824"/>
      <c r="DO9" s="824"/>
      <c r="DP9" s="825"/>
      <c r="DQ9" s="823">
        <v>0</v>
      </c>
      <c r="DR9" s="824"/>
      <c r="DS9" s="824"/>
      <c r="DT9" s="824"/>
      <c r="DU9" s="825"/>
      <c r="DV9" s="826"/>
      <c r="DW9" s="827"/>
      <c r="DX9" s="827"/>
      <c r="DY9" s="827"/>
      <c r="DZ9" s="828"/>
      <c r="EA9" s="254"/>
    </row>
    <row r="10" spans="1:131" s="255" customFormat="1" ht="26.25" customHeight="1" x14ac:dyDescent="0.2">
      <c r="A10" s="261">
        <v>4</v>
      </c>
      <c r="B10" s="797" t="s">
        <v>385</v>
      </c>
      <c r="C10" s="798"/>
      <c r="D10" s="798"/>
      <c r="E10" s="798"/>
      <c r="F10" s="798"/>
      <c r="G10" s="798"/>
      <c r="H10" s="798"/>
      <c r="I10" s="798"/>
      <c r="J10" s="798"/>
      <c r="K10" s="798"/>
      <c r="L10" s="798"/>
      <c r="M10" s="798"/>
      <c r="N10" s="798"/>
      <c r="O10" s="798"/>
      <c r="P10" s="799"/>
      <c r="Q10" s="800">
        <v>507</v>
      </c>
      <c r="R10" s="801"/>
      <c r="S10" s="801"/>
      <c r="T10" s="801"/>
      <c r="U10" s="801"/>
      <c r="V10" s="801">
        <v>375</v>
      </c>
      <c r="W10" s="801"/>
      <c r="X10" s="801"/>
      <c r="Y10" s="801"/>
      <c r="Z10" s="801"/>
      <c r="AA10" s="801">
        <v>132</v>
      </c>
      <c r="AB10" s="801"/>
      <c r="AC10" s="801"/>
      <c r="AD10" s="801"/>
      <c r="AE10" s="802"/>
      <c r="AF10" s="803">
        <v>32</v>
      </c>
      <c r="AG10" s="804"/>
      <c r="AH10" s="804"/>
      <c r="AI10" s="804"/>
      <c r="AJ10" s="805"/>
      <c r="AK10" s="806">
        <v>35</v>
      </c>
      <c r="AL10" s="807"/>
      <c r="AM10" s="807"/>
      <c r="AN10" s="807"/>
      <c r="AO10" s="807"/>
      <c r="AP10" s="807">
        <v>2478</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590</v>
      </c>
      <c r="BT10" s="811"/>
      <c r="BU10" s="811"/>
      <c r="BV10" s="811"/>
      <c r="BW10" s="811"/>
      <c r="BX10" s="811"/>
      <c r="BY10" s="811"/>
      <c r="BZ10" s="811"/>
      <c r="CA10" s="811"/>
      <c r="CB10" s="811"/>
      <c r="CC10" s="811"/>
      <c r="CD10" s="811"/>
      <c r="CE10" s="811"/>
      <c r="CF10" s="811"/>
      <c r="CG10" s="812"/>
      <c r="CH10" s="823">
        <v>7</v>
      </c>
      <c r="CI10" s="824"/>
      <c r="CJ10" s="824"/>
      <c r="CK10" s="824"/>
      <c r="CL10" s="825"/>
      <c r="CM10" s="823">
        <v>1157</v>
      </c>
      <c r="CN10" s="824"/>
      <c r="CO10" s="824"/>
      <c r="CP10" s="824"/>
      <c r="CQ10" s="825"/>
      <c r="CR10" s="823">
        <v>225</v>
      </c>
      <c r="CS10" s="824"/>
      <c r="CT10" s="824"/>
      <c r="CU10" s="824"/>
      <c r="CV10" s="825"/>
      <c r="CW10" s="823">
        <v>0</v>
      </c>
      <c r="CX10" s="824"/>
      <c r="CY10" s="824"/>
      <c r="CZ10" s="824"/>
      <c r="DA10" s="825"/>
      <c r="DB10" s="823">
        <v>0</v>
      </c>
      <c r="DC10" s="824"/>
      <c r="DD10" s="824"/>
      <c r="DE10" s="824"/>
      <c r="DF10" s="825"/>
      <c r="DG10" s="823">
        <v>0</v>
      </c>
      <c r="DH10" s="824"/>
      <c r="DI10" s="824"/>
      <c r="DJ10" s="824"/>
      <c r="DK10" s="825"/>
      <c r="DL10" s="823">
        <v>0</v>
      </c>
      <c r="DM10" s="824"/>
      <c r="DN10" s="824"/>
      <c r="DO10" s="824"/>
      <c r="DP10" s="825"/>
      <c r="DQ10" s="823">
        <v>0</v>
      </c>
      <c r="DR10" s="824"/>
      <c r="DS10" s="824"/>
      <c r="DT10" s="824"/>
      <c r="DU10" s="825"/>
      <c r="DV10" s="826"/>
      <c r="DW10" s="827"/>
      <c r="DX10" s="827"/>
      <c r="DY10" s="827"/>
      <c r="DZ10" s="828"/>
      <c r="EA10" s="254"/>
    </row>
    <row r="11" spans="1:131" s="255" customFormat="1" ht="26.25" customHeight="1" x14ac:dyDescent="0.2">
      <c r="A11" s="261">
        <v>5</v>
      </c>
      <c r="B11" s="797" t="s">
        <v>386</v>
      </c>
      <c r="C11" s="798"/>
      <c r="D11" s="798"/>
      <c r="E11" s="798"/>
      <c r="F11" s="798"/>
      <c r="G11" s="798"/>
      <c r="H11" s="798"/>
      <c r="I11" s="798"/>
      <c r="J11" s="798"/>
      <c r="K11" s="798"/>
      <c r="L11" s="798"/>
      <c r="M11" s="798"/>
      <c r="N11" s="798"/>
      <c r="O11" s="798"/>
      <c r="P11" s="799"/>
      <c r="Q11" s="800">
        <v>60941</v>
      </c>
      <c r="R11" s="801"/>
      <c r="S11" s="801"/>
      <c r="T11" s="801"/>
      <c r="U11" s="801"/>
      <c r="V11" s="801">
        <v>60941</v>
      </c>
      <c r="W11" s="801"/>
      <c r="X11" s="801"/>
      <c r="Y11" s="801"/>
      <c r="Z11" s="801"/>
      <c r="AA11" s="801">
        <v>0</v>
      </c>
      <c r="AB11" s="801"/>
      <c r="AC11" s="801"/>
      <c r="AD11" s="801"/>
      <c r="AE11" s="802"/>
      <c r="AF11" s="803" t="s">
        <v>224</v>
      </c>
      <c r="AG11" s="804"/>
      <c r="AH11" s="804"/>
      <c r="AI11" s="804"/>
      <c r="AJ11" s="805"/>
      <c r="AK11" s="806">
        <v>42620</v>
      </c>
      <c r="AL11" s="807"/>
      <c r="AM11" s="807"/>
      <c r="AN11" s="807"/>
      <c r="AO11" s="807"/>
      <c r="AP11" s="807">
        <v>0</v>
      </c>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591</v>
      </c>
      <c r="BT11" s="811"/>
      <c r="BU11" s="811"/>
      <c r="BV11" s="811"/>
      <c r="BW11" s="811"/>
      <c r="BX11" s="811"/>
      <c r="BY11" s="811"/>
      <c r="BZ11" s="811"/>
      <c r="CA11" s="811"/>
      <c r="CB11" s="811"/>
      <c r="CC11" s="811"/>
      <c r="CD11" s="811"/>
      <c r="CE11" s="811"/>
      <c r="CF11" s="811"/>
      <c r="CG11" s="812"/>
      <c r="CH11" s="823">
        <v>16</v>
      </c>
      <c r="CI11" s="824"/>
      <c r="CJ11" s="824"/>
      <c r="CK11" s="824"/>
      <c r="CL11" s="825"/>
      <c r="CM11" s="823">
        <v>545</v>
      </c>
      <c r="CN11" s="824"/>
      <c r="CO11" s="824"/>
      <c r="CP11" s="824"/>
      <c r="CQ11" s="825"/>
      <c r="CR11" s="823">
        <v>300</v>
      </c>
      <c r="CS11" s="824"/>
      <c r="CT11" s="824"/>
      <c r="CU11" s="824"/>
      <c r="CV11" s="825"/>
      <c r="CW11" s="823">
        <v>17</v>
      </c>
      <c r="CX11" s="824"/>
      <c r="CY11" s="824"/>
      <c r="CZ11" s="824"/>
      <c r="DA11" s="825"/>
      <c r="DB11" s="823">
        <v>0</v>
      </c>
      <c r="DC11" s="824"/>
      <c r="DD11" s="824"/>
      <c r="DE11" s="824"/>
      <c r="DF11" s="825"/>
      <c r="DG11" s="823">
        <v>0</v>
      </c>
      <c r="DH11" s="824"/>
      <c r="DI11" s="824"/>
      <c r="DJ11" s="824"/>
      <c r="DK11" s="825"/>
      <c r="DL11" s="823">
        <v>0</v>
      </c>
      <c r="DM11" s="824"/>
      <c r="DN11" s="824"/>
      <c r="DO11" s="824"/>
      <c r="DP11" s="825"/>
      <c r="DQ11" s="823">
        <v>0</v>
      </c>
      <c r="DR11" s="824"/>
      <c r="DS11" s="824"/>
      <c r="DT11" s="824"/>
      <c r="DU11" s="825"/>
      <c r="DV11" s="826"/>
      <c r="DW11" s="827"/>
      <c r="DX11" s="827"/>
      <c r="DY11" s="827"/>
      <c r="DZ11" s="828"/>
      <c r="EA11" s="254"/>
    </row>
    <row r="12" spans="1:131" s="255" customFormat="1" ht="26.25" customHeight="1" x14ac:dyDescent="0.2">
      <c r="A12" s="261">
        <v>6</v>
      </c>
      <c r="B12" s="797" t="s">
        <v>387</v>
      </c>
      <c r="C12" s="798"/>
      <c r="D12" s="798"/>
      <c r="E12" s="798"/>
      <c r="F12" s="798"/>
      <c r="G12" s="798"/>
      <c r="H12" s="798"/>
      <c r="I12" s="798"/>
      <c r="J12" s="798"/>
      <c r="K12" s="798"/>
      <c r="L12" s="798"/>
      <c r="M12" s="798"/>
      <c r="N12" s="798"/>
      <c r="O12" s="798"/>
      <c r="P12" s="799"/>
      <c r="Q12" s="800">
        <v>985</v>
      </c>
      <c r="R12" s="801"/>
      <c r="S12" s="801"/>
      <c r="T12" s="801"/>
      <c r="U12" s="801"/>
      <c r="V12" s="801">
        <v>985</v>
      </c>
      <c r="W12" s="801"/>
      <c r="X12" s="801"/>
      <c r="Y12" s="801"/>
      <c r="Z12" s="801"/>
      <c r="AA12" s="801">
        <v>0</v>
      </c>
      <c r="AB12" s="801"/>
      <c r="AC12" s="801"/>
      <c r="AD12" s="801"/>
      <c r="AE12" s="802"/>
      <c r="AF12" s="803" t="s">
        <v>388</v>
      </c>
      <c r="AG12" s="804"/>
      <c r="AH12" s="804"/>
      <c r="AI12" s="804"/>
      <c r="AJ12" s="805"/>
      <c r="AK12" s="806">
        <v>0</v>
      </c>
      <c r="AL12" s="807"/>
      <c r="AM12" s="807"/>
      <c r="AN12" s="807"/>
      <c r="AO12" s="807"/>
      <c r="AP12" s="807">
        <v>6728</v>
      </c>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592</v>
      </c>
      <c r="BT12" s="811"/>
      <c r="BU12" s="811"/>
      <c r="BV12" s="811"/>
      <c r="BW12" s="811"/>
      <c r="BX12" s="811"/>
      <c r="BY12" s="811"/>
      <c r="BZ12" s="811"/>
      <c r="CA12" s="811"/>
      <c r="CB12" s="811"/>
      <c r="CC12" s="811"/>
      <c r="CD12" s="811"/>
      <c r="CE12" s="811"/>
      <c r="CF12" s="811"/>
      <c r="CG12" s="812"/>
      <c r="CH12" s="823">
        <v>4</v>
      </c>
      <c r="CI12" s="824"/>
      <c r="CJ12" s="824"/>
      <c r="CK12" s="824"/>
      <c r="CL12" s="825"/>
      <c r="CM12" s="823">
        <v>600</v>
      </c>
      <c r="CN12" s="824"/>
      <c r="CO12" s="824"/>
      <c r="CP12" s="824"/>
      <c r="CQ12" s="825"/>
      <c r="CR12" s="823">
        <v>5</v>
      </c>
      <c r="CS12" s="824"/>
      <c r="CT12" s="824"/>
      <c r="CU12" s="824"/>
      <c r="CV12" s="825"/>
      <c r="CW12" s="823">
        <v>0</v>
      </c>
      <c r="CX12" s="824"/>
      <c r="CY12" s="824"/>
      <c r="CZ12" s="824"/>
      <c r="DA12" s="825"/>
      <c r="DB12" s="823">
        <v>0</v>
      </c>
      <c r="DC12" s="824"/>
      <c r="DD12" s="824"/>
      <c r="DE12" s="824"/>
      <c r="DF12" s="825"/>
      <c r="DG12" s="823">
        <v>0</v>
      </c>
      <c r="DH12" s="824"/>
      <c r="DI12" s="824"/>
      <c r="DJ12" s="824"/>
      <c r="DK12" s="825"/>
      <c r="DL12" s="823">
        <v>0</v>
      </c>
      <c r="DM12" s="824"/>
      <c r="DN12" s="824"/>
      <c r="DO12" s="824"/>
      <c r="DP12" s="825"/>
      <c r="DQ12" s="823">
        <v>0</v>
      </c>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593</v>
      </c>
      <c r="BT13" s="811"/>
      <c r="BU13" s="811"/>
      <c r="BV13" s="811"/>
      <c r="BW13" s="811"/>
      <c r="BX13" s="811"/>
      <c r="BY13" s="811"/>
      <c r="BZ13" s="811"/>
      <c r="CA13" s="811"/>
      <c r="CB13" s="811"/>
      <c r="CC13" s="811"/>
      <c r="CD13" s="811"/>
      <c r="CE13" s="811"/>
      <c r="CF13" s="811"/>
      <c r="CG13" s="812"/>
      <c r="CH13" s="823">
        <v>13</v>
      </c>
      <c r="CI13" s="824"/>
      <c r="CJ13" s="824"/>
      <c r="CK13" s="824"/>
      <c r="CL13" s="825"/>
      <c r="CM13" s="823">
        <v>621</v>
      </c>
      <c r="CN13" s="824"/>
      <c r="CO13" s="824"/>
      <c r="CP13" s="824"/>
      <c r="CQ13" s="825"/>
      <c r="CR13" s="823">
        <v>210</v>
      </c>
      <c r="CS13" s="824"/>
      <c r="CT13" s="824"/>
      <c r="CU13" s="824"/>
      <c r="CV13" s="825"/>
      <c r="CW13" s="823">
        <v>292</v>
      </c>
      <c r="CX13" s="824"/>
      <c r="CY13" s="824"/>
      <c r="CZ13" s="824"/>
      <c r="DA13" s="825"/>
      <c r="DB13" s="823">
        <v>0</v>
      </c>
      <c r="DC13" s="824"/>
      <c r="DD13" s="824"/>
      <c r="DE13" s="824"/>
      <c r="DF13" s="825"/>
      <c r="DG13" s="823">
        <v>0</v>
      </c>
      <c r="DH13" s="824"/>
      <c r="DI13" s="824"/>
      <c r="DJ13" s="824"/>
      <c r="DK13" s="825"/>
      <c r="DL13" s="823">
        <v>0</v>
      </c>
      <c r="DM13" s="824"/>
      <c r="DN13" s="824"/>
      <c r="DO13" s="824"/>
      <c r="DP13" s="825"/>
      <c r="DQ13" s="823">
        <v>0</v>
      </c>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t="s">
        <v>594</v>
      </c>
      <c r="BT14" s="811"/>
      <c r="BU14" s="811"/>
      <c r="BV14" s="811"/>
      <c r="BW14" s="811"/>
      <c r="BX14" s="811"/>
      <c r="BY14" s="811"/>
      <c r="BZ14" s="811"/>
      <c r="CA14" s="811"/>
      <c r="CB14" s="811"/>
      <c r="CC14" s="811"/>
      <c r="CD14" s="811"/>
      <c r="CE14" s="811"/>
      <c r="CF14" s="811"/>
      <c r="CG14" s="812"/>
      <c r="CH14" s="823">
        <v>0</v>
      </c>
      <c r="CI14" s="824"/>
      <c r="CJ14" s="824"/>
      <c r="CK14" s="824"/>
      <c r="CL14" s="825"/>
      <c r="CM14" s="823">
        <v>169</v>
      </c>
      <c r="CN14" s="824"/>
      <c r="CO14" s="824"/>
      <c r="CP14" s="824"/>
      <c r="CQ14" s="825"/>
      <c r="CR14" s="823">
        <v>100</v>
      </c>
      <c r="CS14" s="824"/>
      <c r="CT14" s="824"/>
      <c r="CU14" s="824"/>
      <c r="CV14" s="825"/>
      <c r="CW14" s="823">
        <v>41</v>
      </c>
      <c r="CX14" s="824"/>
      <c r="CY14" s="824"/>
      <c r="CZ14" s="824"/>
      <c r="DA14" s="825"/>
      <c r="DB14" s="823">
        <v>0</v>
      </c>
      <c r="DC14" s="824"/>
      <c r="DD14" s="824"/>
      <c r="DE14" s="824"/>
      <c r="DF14" s="825"/>
      <c r="DG14" s="823">
        <v>0</v>
      </c>
      <c r="DH14" s="824"/>
      <c r="DI14" s="824"/>
      <c r="DJ14" s="824"/>
      <c r="DK14" s="825"/>
      <c r="DL14" s="823">
        <v>0</v>
      </c>
      <c r="DM14" s="824"/>
      <c r="DN14" s="824"/>
      <c r="DO14" s="824"/>
      <c r="DP14" s="825"/>
      <c r="DQ14" s="823">
        <v>0</v>
      </c>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t="s">
        <v>595</v>
      </c>
      <c r="BT15" s="811"/>
      <c r="BU15" s="811"/>
      <c r="BV15" s="811"/>
      <c r="BW15" s="811"/>
      <c r="BX15" s="811"/>
      <c r="BY15" s="811"/>
      <c r="BZ15" s="811"/>
      <c r="CA15" s="811"/>
      <c r="CB15" s="811"/>
      <c r="CC15" s="811"/>
      <c r="CD15" s="811"/>
      <c r="CE15" s="811"/>
      <c r="CF15" s="811"/>
      <c r="CG15" s="812"/>
      <c r="CH15" s="823">
        <v>-124</v>
      </c>
      <c r="CI15" s="824"/>
      <c r="CJ15" s="824"/>
      <c r="CK15" s="824"/>
      <c r="CL15" s="825"/>
      <c r="CM15" s="823">
        <v>5492</v>
      </c>
      <c r="CN15" s="824"/>
      <c r="CO15" s="824"/>
      <c r="CP15" s="824"/>
      <c r="CQ15" s="825"/>
      <c r="CR15" s="823">
        <v>7050</v>
      </c>
      <c r="CS15" s="824"/>
      <c r="CT15" s="824"/>
      <c r="CU15" s="824"/>
      <c r="CV15" s="825"/>
      <c r="CW15" s="823">
        <v>202</v>
      </c>
      <c r="CX15" s="824"/>
      <c r="CY15" s="824"/>
      <c r="CZ15" s="824"/>
      <c r="DA15" s="825"/>
      <c r="DB15" s="823">
        <v>0</v>
      </c>
      <c r="DC15" s="824"/>
      <c r="DD15" s="824"/>
      <c r="DE15" s="824"/>
      <c r="DF15" s="825"/>
      <c r="DG15" s="823">
        <v>0</v>
      </c>
      <c r="DH15" s="824"/>
      <c r="DI15" s="824"/>
      <c r="DJ15" s="824"/>
      <c r="DK15" s="825"/>
      <c r="DL15" s="823">
        <v>0</v>
      </c>
      <c r="DM15" s="824"/>
      <c r="DN15" s="824"/>
      <c r="DO15" s="824"/>
      <c r="DP15" s="825"/>
      <c r="DQ15" s="823">
        <v>0</v>
      </c>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t="s">
        <v>596</v>
      </c>
      <c r="BT16" s="811"/>
      <c r="BU16" s="811"/>
      <c r="BV16" s="811"/>
      <c r="BW16" s="811"/>
      <c r="BX16" s="811"/>
      <c r="BY16" s="811"/>
      <c r="BZ16" s="811"/>
      <c r="CA16" s="811"/>
      <c r="CB16" s="811"/>
      <c r="CC16" s="811"/>
      <c r="CD16" s="811"/>
      <c r="CE16" s="811"/>
      <c r="CF16" s="811"/>
      <c r="CG16" s="812"/>
      <c r="CH16" s="823">
        <v>6</v>
      </c>
      <c r="CI16" s="824"/>
      <c r="CJ16" s="824"/>
      <c r="CK16" s="824"/>
      <c r="CL16" s="825"/>
      <c r="CM16" s="823">
        <v>64</v>
      </c>
      <c r="CN16" s="824"/>
      <c r="CO16" s="824"/>
      <c r="CP16" s="824"/>
      <c r="CQ16" s="825"/>
      <c r="CR16" s="823">
        <v>26</v>
      </c>
      <c r="CS16" s="824"/>
      <c r="CT16" s="824"/>
      <c r="CU16" s="824"/>
      <c r="CV16" s="825"/>
      <c r="CW16" s="823">
        <v>0</v>
      </c>
      <c r="CX16" s="824"/>
      <c r="CY16" s="824"/>
      <c r="CZ16" s="824"/>
      <c r="DA16" s="825"/>
      <c r="DB16" s="823">
        <v>0</v>
      </c>
      <c r="DC16" s="824"/>
      <c r="DD16" s="824"/>
      <c r="DE16" s="824"/>
      <c r="DF16" s="825"/>
      <c r="DG16" s="823">
        <v>0</v>
      </c>
      <c r="DH16" s="824"/>
      <c r="DI16" s="824"/>
      <c r="DJ16" s="824"/>
      <c r="DK16" s="825"/>
      <c r="DL16" s="823">
        <v>0</v>
      </c>
      <c r="DM16" s="824"/>
      <c r="DN16" s="824"/>
      <c r="DO16" s="824"/>
      <c r="DP16" s="825"/>
      <c r="DQ16" s="823">
        <v>0</v>
      </c>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t="s">
        <v>597</v>
      </c>
      <c r="BT17" s="811"/>
      <c r="BU17" s="811"/>
      <c r="BV17" s="811"/>
      <c r="BW17" s="811"/>
      <c r="BX17" s="811"/>
      <c r="BY17" s="811"/>
      <c r="BZ17" s="811"/>
      <c r="CA17" s="811"/>
      <c r="CB17" s="811"/>
      <c r="CC17" s="811"/>
      <c r="CD17" s="811"/>
      <c r="CE17" s="811"/>
      <c r="CF17" s="811"/>
      <c r="CG17" s="812"/>
      <c r="CH17" s="823">
        <v>-1</v>
      </c>
      <c r="CI17" s="824"/>
      <c r="CJ17" s="824"/>
      <c r="CK17" s="824"/>
      <c r="CL17" s="825"/>
      <c r="CM17" s="823">
        <v>123</v>
      </c>
      <c r="CN17" s="824"/>
      <c r="CO17" s="824"/>
      <c r="CP17" s="824"/>
      <c r="CQ17" s="825"/>
      <c r="CR17" s="823">
        <v>5</v>
      </c>
      <c r="CS17" s="824"/>
      <c r="CT17" s="824"/>
      <c r="CU17" s="824"/>
      <c r="CV17" s="825"/>
      <c r="CW17" s="823">
        <v>0</v>
      </c>
      <c r="CX17" s="824"/>
      <c r="CY17" s="824"/>
      <c r="CZ17" s="824"/>
      <c r="DA17" s="825"/>
      <c r="DB17" s="823">
        <v>0</v>
      </c>
      <c r="DC17" s="824"/>
      <c r="DD17" s="824"/>
      <c r="DE17" s="824"/>
      <c r="DF17" s="825"/>
      <c r="DG17" s="823">
        <v>0</v>
      </c>
      <c r="DH17" s="824"/>
      <c r="DI17" s="824"/>
      <c r="DJ17" s="824"/>
      <c r="DK17" s="825"/>
      <c r="DL17" s="823">
        <v>0</v>
      </c>
      <c r="DM17" s="824"/>
      <c r="DN17" s="824"/>
      <c r="DO17" s="824"/>
      <c r="DP17" s="825"/>
      <c r="DQ17" s="823">
        <v>0</v>
      </c>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389</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5">
      <c r="A23" s="264" t="s">
        <v>390</v>
      </c>
      <c r="B23" s="832" t="s">
        <v>391</v>
      </c>
      <c r="C23" s="833"/>
      <c r="D23" s="833"/>
      <c r="E23" s="833"/>
      <c r="F23" s="833"/>
      <c r="G23" s="833"/>
      <c r="H23" s="833"/>
      <c r="I23" s="833"/>
      <c r="J23" s="833"/>
      <c r="K23" s="833"/>
      <c r="L23" s="833"/>
      <c r="M23" s="833"/>
      <c r="N23" s="833"/>
      <c r="O23" s="833"/>
      <c r="P23" s="834"/>
      <c r="Q23" s="835">
        <v>313841</v>
      </c>
      <c r="R23" s="836"/>
      <c r="S23" s="836"/>
      <c r="T23" s="836"/>
      <c r="U23" s="836"/>
      <c r="V23" s="836">
        <v>305582</v>
      </c>
      <c r="W23" s="836"/>
      <c r="X23" s="836"/>
      <c r="Y23" s="836"/>
      <c r="Z23" s="836"/>
      <c r="AA23" s="836">
        <v>8259</v>
      </c>
      <c r="AB23" s="836"/>
      <c r="AC23" s="836"/>
      <c r="AD23" s="836"/>
      <c r="AE23" s="837"/>
      <c r="AF23" s="838">
        <v>5354</v>
      </c>
      <c r="AG23" s="836"/>
      <c r="AH23" s="836"/>
      <c r="AI23" s="836"/>
      <c r="AJ23" s="839"/>
      <c r="AK23" s="840"/>
      <c r="AL23" s="841"/>
      <c r="AM23" s="841"/>
      <c r="AN23" s="841"/>
      <c r="AO23" s="841"/>
      <c r="AP23" s="836">
        <v>438054</v>
      </c>
      <c r="AQ23" s="836"/>
      <c r="AR23" s="836"/>
      <c r="AS23" s="836"/>
      <c r="AT23" s="836"/>
      <c r="AU23" s="842"/>
      <c r="AV23" s="842"/>
      <c r="AW23" s="842"/>
      <c r="AX23" s="842"/>
      <c r="AY23" s="843"/>
      <c r="AZ23" s="851" t="s">
        <v>224</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2">
      <c r="A24" s="850" t="s">
        <v>392</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5">
      <c r="A25" s="791" t="s">
        <v>393</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2">
      <c r="A26" s="782" t="s">
        <v>365</v>
      </c>
      <c r="B26" s="783"/>
      <c r="C26" s="783"/>
      <c r="D26" s="783"/>
      <c r="E26" s="783"/>
      <c r="F26" s="783"/>
      <c r="G26" s="783"/>
      <c r="H26" s="783"/>
      <c r="I26" s="783"/>
      <c r="J26" s="783"/>
      <c r="K26" s="783"/>
      <c r="L26" s="783"/>
      <c r="M26" s="783"/>
      <c r="N26" s="783"/>
      <c r="O26" s="783"/>
      <c r="P26" s="784"/>
      <c r="Q26" s="759" t="s">
        <v>394</v>
      </c>
      <c r="R26" s="760"/>
      <c r="S26" s="760"/>
      <c r="T26" s="760"/>
      <c r="U26" s="761"/>
      <c r="V26" s="759" t="s">
        <v>395</v>
      </c>
      <c r="W26" s="760"/>
      <c r="X26" s="760"/>
      <c r="Y26" s="760"/>
      <c r="Z26" s="761"/>
      <c r="AA26" s="759" t="s">
        <v>396</v>
      </c>
      <c r="AB26" s="760"/>
      <c r="AC26" s="760"/>
      <c r="AD26" s="760"/>
      <c r="AE26" s="760"/>
      <c r="AF26" s="854" t="s">
        <v>397</v>
      </c>
      <c r="AG26" s="855"/>
      <c r="AH26" s="855"/>
      <c r="AI26" s="855"/>
      <c r="AJ26" s="856"/>
      <c r="AK26" s="760" t="s">
        <v>398</v>
      </c>
      <c r="AL26" s="760"/>
      <c r="AM26" s="760"/>
      <c r="AN26" s="760"/>
      <c r="AO26" s="761"/>
      <c r="AP26" s="759" t="s">
        <v>399</v>
      </c>
      <c r="AQ26" s="760"/>
      <c r="AR26" s="760"/>
      <c r="AS26" s="760"/>
      <c r="AT26" s="761"/>
      <c r="AU26" s="759" t="s">
        <v>400</v>
      </c>
      <c r="AV26" s="760"/>
      <c r="AW26" s="760"/>
      <c r="AX26" s="760"/>
      <c r="AY26" s="761"/>
      <c r="AZ26" s="759" t="s">
        <v>401</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2">
      <c r="A28" s="266">
        <v>1</v>
      </c>
      <c r="B28" s="773" t="s">
        <v>402</v>
      </c>
      <c r="C28" s="774"/>
      <c r="D28" s="774"/>
      <c r="E28" s="774"/>
      <c r="F28" s="774"/>
      <c r="G28" s="774"/>
      <c r="H28" s="774"/>
      <c r="I28" s="774"/>
      <c r="J28" s="774"/>
      <c r="K28" s="774"/>
      <c r="L28" s="774"/>
      <c r="M28" s="774"/>
      <c r="N28" s="774"/>
      <c r="O28" s="774"/>
      <c r="P28" s="775"/>
      <c r="Q28" s="864">
        <v>26023</v>
      </c>
      <c r="R28" s="865"/>
      <c r="S28" s="865"/>
      <c r="T28" s="865"/>
      <c r="U28" s="865"/>
      <c r="V28" s="865">
        <v>25721</v>
      </c>
      <c r="W28" s="865"/>
      <c r="X28" s="865"/>
      <c r="Y28" s="865"/>
      <c r="Z28" s="865"/>
      <c r="AA28" s="865">
        <v>302</v>
      </c>
      <c r="AB28" s="865"/>
      <c r="AC28" s="865"/>
      <c r="AD28" s="865"/>
      <c r="AE28" s="866"/>
      <c r="AF28" s="867">
        <v>302</v>
      </c>
      <c r="AG28" s="865"/>
      <c r="AH28" s="865"/>
      <c r="AI28" s="865"/>
      <c r="AJ28" s="868"/>
      <c r="AK28" s="869">
        <v>656</v>
      </c>
      <c r="AL28" s="860"/>
      <c r="AM28" s="860"/>
      <c r="AN28" s="860"/>
      <c r="AO28" s="860"/>
      <c r="AP28" s="860">
        <v>0</v>
      </c>
      <c r="AQ28" s="860"/>
      <c r="AR28" s="860"/>
      <c r="AS28" s="860"/>
      <c r="AT28" s="860"/>
      <c r="AU28" s="860">
        <v>0</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2">
      <c r="A29" s="266">
        <v>2</v>
      </c>
      <c r="B29" s="797" t="s">
        <v>403</v>
      </c>
      <c r="C29" s="798"/>
      <c r="D29" s="798"/>
      <c r="E29" s="798"/>
      <c r="F29" s="798"/>
      <c r="G29" s="798"/>
      <c r="H29" s="798"/>
      <c r="I29" s="798"/>
      <c r="J29" s="798"/>
      <c r="K29" s="798"/>
      <c r="L29" s="798"/>
      <c r="M29" s="798"/>
      <c r="N29" s="798"/>
      <c r="O29" s="798"/>
      <c r="P29" s="799"/>
      <c r="Q29" s="800">
        <v>71856</v>
      </c>
      <c r="R29" s="801"/>
      <c r="S29" s="801"/>
      <c r="T29" s="801"/>
      <c r="U29" s="801"/>
      <c r="V29" s="801">
        <v>70736</v>
      </c>
      <c r="W29" s="801"/>
      <c r="X29" s="801"/>
      <c r="Y29" s="801"/>
      <c r="Z29" s="801"/>
      <c r="AA29" s="801">
        <v>1120</v>
      </c>
      <c r="AB29" s="801"/>
      <c r="AC29" s="801"/>
      <c r="AD29" s="801"/>
      <c r="AE29" s="802"/>
      <c r="AF29" s="803">
        <v>1120</v>
      </c>
      <c r="AG29" s="804"/>
      <c r="AH29" s="804"/>
      <c r="AI29" s="804"/>
      <c r="AJ29" s="805"/>
      <c r="AK29" s="872">
        <v>5434</v>
      </c>
      <c r="AL29" s="873"/>
      <c r="AM29" s="873"/>
      <c r="AN29" s="873"/>
      <c r="AO29" s="873"/>
      <c r="AP29" s="873">
        <v>0</v>
      </c>
      <c r="AQ29" s="873"/>
      <c r="AR29" s="873"/>
      <c r="AS29" s="873"/>
      <c r="AT29" s="873"/>
      <c r="AU29" s="873">
        <v>0</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2">
      <c r="A30" s="266">
        <v>3</v>
      </c>
      <c r="B30" s="797" t="s">
        <v>404</v>
      </c>
      <c r="C30" s="798"/>
      <c r="D30" s="798"/>
      <c r="E30" s="798"/>
      <c r="F30" s="798"/>
      <c r="G30" s="798"/>
      <c r="H30" s="798"/>
      <c r="I30" s="798"/>
      <c r="J30" s="798"/>
      <c r="K30" s="798"/>
      <c r="L30" s="798"/>
      <c r="M30" s="798"/>
      <c r="N30" s="798"/>
      <c r="O30" s="798"/>
      <c r="P30" s="799"/>
      <c r="Q30" s="800">
        <v>101</v>
      </c>
      <c r="R30" s="801"/>
      <c r="S30" s="801"/>
      <c r="T30" s="801"/>
      <c r="U30" s="801"/>
      <c r="V30" s="801">
        <v>101</v>
      </c>
      <c r="W30" s="801"/>
      <c r="X30" s="801"/>
      <c r="Y30" s="801"/>
      <c r="Z30" s="801"/>
      <c r="AA30" s="801">
        <v>0</v>
      </c>
      <c r="AB30" s="801"/>
      <c r="AC30" s="801"/>
      <c r="AD30" s="801"/>
      <c r="AE30" s="802"/>
      <c r="AF30" s="803">
        <v>0</v>
      </c>
      <c r="AG30" s="804"/>
      <c r="AH30" s="804"/>
      <c r="AI30" s="804"/>
      <c r="AJ30" s="805"/>
      <c r="AK30" s="872">
        <v>69</v>
      </c>
      <c r="AL30" s="873"/>
      <c r="AM30" s="873"/>
      <c r="AN30" s="873"/>
      <c r="AO30" s="873"/>
      <c r="AP30" s="873">
        <v>122</v>
      </c>
      <c r="AQ30" s="873"/>
      <c r="AR30" s="873"/>
      <c r="AS30" s="873"/>
      <c r="AT30" s="873"/>
      <c r="AU30" s="873">
        <v>53</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2">
      <c r="A31" s="266">
        <v>4</v>
      </c>
      <c r="B31" s="797" t="s">
        <v>598</v>
      </c>
      <c r="C31" s="798"/>
      <c r="D31" s="798"/>
      <c r="E31" s="798"/>
      <c r="F31" s="798"/>
      <c r="G31" s="798"/>
      <c r="H31" s="798"/>
      <c r="I31" s="798"/>
      <c r="J31" s="798"/>
      <c r="K31" s="798"/>
      <c r="L31" s="798"/>
      <c r="M31" s="798"/>
      <c r="N31" s="798"/>
      <c r="O31" s="798"/>
      <c r="P31" s="799"/>
      <c r="Q31" s="800">
        <v>263</v>
      </c>
      <c r="R31" s="801"/>
      <c r="S31" s="801"/>
      <c r="T31" s="801"/>
      <c r="U31" s="801"/>
      <c r="V31" s="801">
        <v>263</v>
      </c>
      <c r="W31" s="801"/>
      <c r="X31" s="801"/>
      <c r="Y31" s="801"/>
      <c r="Z31" s="801"/>
      <c r="AA31" s="801">
        <v>0</v>
      </c>
      <c r="AB31" s="801"/>
      <c r="AC31" s="801"/>
      <c r="AD31" s="801"/>
      <c r="AE31" s="802"/>
      <c r="AF31" s="803">
        <v>0</v>
      </c>
      <c r="AG31" s="804"/>
      <c r="AH31" s="804"/>
      <c r="AI31" s="804"/>
      <c r="AJ31" s="805"/>
      <c r="AK31" s="872">
        <v>149</v>
      </c>
      <c r="AL31" s="873"/>
      <c r="AM31" s="873"/>
      <c r="AN31" s="873"/>
      <c r="AO31" s="873"/>
      <c r="AP31" s="873">
        <v>393</v>
      </c>
      <c r="AQ31" s="873"/>
      <c r="AR31" s="873"/>
      <c r="AS31" s="873"/>
      <c r="AT31" s="873"/>
      <c r="AU31" s="873">
        <v>218</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2">
      <c r="A32" s="266">
        <v>5</v>
      </c>
      <c r="B32" s="797" t="s">
        <v>405</v>
      </c>
      <c r="C32" s="798"/>
      <c r="D32" s="798"/>
      <c r="E32" s="798"/>
      <c r="F32" s="798"/>
      <c r="G32" s="798"/>
      <c r="H32" s="798"/>
      <c r="I32" s="798"/>
      <c r="J32" s="798"/>
      <c r="K32" s="798"/>
      <c r="L32" s="798"/>
      <c r="M32" s="798"/>
      <c r="N32" s="798"/>
      <c r="O32" s="798"/>
      <c r="P32" s="799"/>
      <c r="Q32" s="800" t="s">
        <v>517</v>
      </c>
      <c r="R32" s="801"/>
      <c r="S32" s="801"/>
      <c r="T32" s="801"/>
      <c r="U32" s="801"/>
      <c r="V32" s="801" t="s">
        <v>517</v>
      </c>
      <c r="W32" s="801"/>
      <c r="X32" s="801"/>
      <c r="Y32" s="801"/>
      <c r="Z32" s="801"/>
      <c r="AA32" s="801" t="s">
        <v>517</v>
      </c>
      <c r="AB32" s="801"/>
      <c r="AC32" s="801"/>
      <c r="AD32" s="801"/>
      <c r="AE32" s="802"/>
      <c r="AF32" s="803" t="s">
        <v>224</v>
      </c>
      <c r="AG32" s="804"/>
      <c r="AH32" s="804"/>
      <c r="AI32" s="804"/>
      <c r="AJ32" s="805"/>
      <c r="AK32" s="872" t="s">
        <v>517</v>
      </c>
      <c r="AL32" s="873"/>
      <c r="AM32" s="873"/>
      <c r="AN32" s="873"/>
      <c r="AO32" s="873"/>
      <c r="AP32" s="873" t="s">
        <v>517</v>
      </c>
      <c r="AQ32" s="873"/>
      <c r="AR32" s="873"/>
      <c r="AS32" s="873"/>
      <c r="AT32" s="873"/>
      <c r="AU32" s="873" t="s">
        <v>517</v>
      </c>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2">
      <c r="A33" s="266">
        <v>6</v>
      </c>
      <c r="B33" s="797" t="s">
        <v>406</v>
      </c>
      <c r="C33" s="798"/>
      <c r="D33" s="798"/>
      <c r="E33" s="798"/>
      <c r="F33" s="798"/>
      <c r="G33" s="798"/>
      <c r="H33" s="798"/>
      <c r="I33" s="798"/>
      <c r="J33" s="798"/>
      <c r="K33" s="798"/>
      <c r="L33" s="798"/>
      <c r="M33" s="798"/>
      <c r="N33" s="798"/>
      <c r="O33" s="798"/>
      <c r="P33" s="799"/>
      <c r="Q33" s="800">
        <v>66659</v>
      </c>
      <c r="R33" s="801"/>
      <c r="S33" s="801"/>
      <c r="T33" s="801"/>
      <c r="U33" s="801"/>
      <c r="V33" s="801">
        <v>65921</v>
      </c>
      <c r="W33" s="801"/>
      <c r="X33" s="801"/>
      <c r="Y33" s="801"/>
      <c r="Z33" s="801"/>
      <c r="AA33" s="801">
        <v>738</v>
      </c>
      <c r="AB33" s="801"/>
      <c r="AC33" s="801"/>
      <c r="AD33" s="801"/>
      <c r="AE33" s="802"/>
      <c r="AF33" s="803">
        <v>737</v>
      </c>
      <c r="AG33" s="804"/>
      <c r="AH33" s="804"/>
      <c r="AI33" s="804"/>
      <c r="AJ33" s="805"/>
      <c r="AK33" s="872">
        <v>9800</v>
      </c>
      <c r="AL33" s="873"/>
      <c r="AM33" s="873"/>
      <c r="AN33" s="873"/>
      <c r="AO33" s="873"/>
      <c r="AP33" s="873">
        <v>0</v>
      </c>
      <c r="AQ33" s="873"/>
      <c r="AR33" s="873"/>
      <c r="AS33" s="873"/>
      <c r="AT33" s="873"/>
      <c r="AU33" s="873">
        <v>0</v>
      </c>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t="s">
        <v>407</v>
      </c>
      <c r="C34" s="798"/>
      <c r="D34" s="798"/>
      <c r="E34" s="798"/>
      <c r="F34" s="798"/>
      <c r="G34" s="798"/>
      <c r="H34" s="798"/>
      <c r="I34" s="798"/>
      <c r="J34" s="798"/>
      <c r="K34" s="798"/>
      <c r="L34" s="798"/>
      <c r="M34" s="798"/>
      <c r="N34" s="798"/>
      <c r="O34" s="798"/>
      <c r="P34" s="799"/>
      <c r="Q34" s="800">
        <v>59</v>
      </c>
      <c r="R34" s="801"/>
      <c r="S34" s="801"/>
      <c r="T34" s="801"/>
      <c r="U34" s="801"/>
      <c r="V34" s="801">
        <v>59</v>
      </c>
      <c r="W34" s="801"/>
      <c r="X34" s="801"/>
      <c r="Y34" s="801"/>
      <c r="Z34" s="801"/>
      <c r="AA34" s="801">
        <v>0</v>
      </c>
      <c r="AB34" s="801"/>
      <c r="AC34" s="801"/>
      <c r="AD34" s="801"/>
      <c r="AE34" s="802"/>
      <c r="AF34" s="803">
        <v>0</v>
      </c>
      <c r="AG34" s="804"/>
      <c r="AH34" s="804"/>
      <c r="AI34" s="804"/>
      <c r="AJ34" s="805"/>
      <c r="AK34" s="872">
        <v>26</v>
      </c>
      <c r="AL34" s="873"/>
      <c r="AM34" s="873"/>
      <c r="AN34" s="873"/>
      <c r="AO34" s="873"/>
      <c r="AP34" s="873">
        <v>0</v>
      </c>
      <c r="AQ34" s="873"/>
      <c r="AR34" s="873"/>
      <c r="AS34" s="873"/>
      <c r="AT34" s="873"/>
      <c r="AU34" s="873">
        <v>0</v>
      </c>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t="s">
        <v>408</v>
      </c>
      <c r="C35" s="798"/>
      <c r="D35" s="798"/>
      <c r="E35" s="798"/>
      <c r="F35" s="798"/>
      <c r="G35" s="798"/>
      <c r="H35" s="798"/>
      <c r="I35" s="798"/>
      <c r="J35" s="798"/>
      <c r="K35" s="798"/>
      <c r="L35" s="798"/>
      <c r="M35" s="798"/>
      <c r="N35" s="798"/>
      <c r="O35" s="798"/>
      <c r="P35" s="799"/>
      <c r="Q35" s="800">
        <v>8953</v>
      </c>
      <c r="R35" s="801"/>
      <c r="S35" s="801"/>
      <c r="T35" s="801"/>
      <c r="U35" s="801"/>
      <c r="V35" s="801">
        <v>8641</v>
      </c>
      <c r="W35" s="801"/>
      <c r="X35" s="801"/>
      <c r="Y35" s="801"/>
      <c r="Z35" s="801"/>
      <c r="AA35" s="801">
        <v>312</v>
      </c>
      <c r="AB35" s="801"/>
      <c r="AC35" s="801"/>
      <c r="AD35" s="801"/>
      <c r="AE35" s="802"/>
      <c r="AF35" s="803">
        <v>312</v>
      </c>
      <c r="AG35" s="804"/>
      <c r="AH35" s="804"/>
      <c r="AI35" s="804"/>
      <c r="AJ35" s="805"/>
      <c r="AK35" s="872">
        <v>1609</v>
      </c>
      <c r="AL35" s="873"/>
      <c r="AM35" s="873"/>
      <c r="AN35" s="873"/>
      <c r="AO35" s="873"/>
      <c r="AP35" s="873">
        <v>0</v>
      </c>
      <c r="AQ35" s="873"/>
      <c r="AR35" s="873"/>
      <c r="AS35" s="873"/>
      <c r="AT35" s="873"/>
      <c r="AU35" s="873">
        <v>0</v>
      </c>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t="s">
        <v>409</v>
      </c>
      <c r="C36" s="798"/>
      <c r="D36" s="798"/>
      <c r="E36" s="798"/>
      <c r="F36" s="798"/>
      <c r="G36" s="798"/>
      <c r="H36" s="798"/>
      <c r="I36" s="798"/>
      <c r="J36" s="798"/>
      <c r="K36" s="798"/>
      <c r="L36" s="798"/>
      <c r="M36" s="798"/>
      <c r="N36" s="798"/>
      <c r="O36" s="798"/>
      <c r="P36" s="799"/>
      <c r="Q36" s="800">
        <v>10146</v>
      </c>
      <c r="R36" s="801"/>
      <c r="S36" s="801"/>
      <c r="T36" s="801"/>
      <c r="U36" s="801"/>
      <c r="V36" s="801">
        <v>8693</v>
      </c>
      <c r="W36" s="801"/>
      <c r="X36" s="801"/>
      <c r="Y36" s="801"/>
      <c r="Z36" s="801"/>
      <c r="AA36" s="801">
        <v>1453</v>
      </c>
      <c r="AB36" s="801"/>
      <c r="AC36" s="801"/>
      <c r="AD36" s="801"/>
      <c r="AE36" s="802"/>
      <c r="AF36" s="803">
        <v>10359</v>
      </c>
      <c r="AG36" s="804"/>
      <c r="AH36" s="804"/>
      <c r="AI36" s="804"/>
      <c r="AJ36" s="805"/>
      <c r="AK36" s="872">
        <v>356</v>
      </c>
      <c r="AL36" s="873"/>
      <c r="AM36" s="873"/>
      <c r="AN36" s="873"/>
      <c r="AO36" s="873"/>
      <c r="AP36" s="873">
        <v>44510</v>
      </c>
      <c r="AQ36" s="873"/>
      <c r="AR36" s="873"/>
      <c r="AS36" s="873"/>
      <c r="AT36" s="873"/>
      <c r="AU36" s="873">
        <v>1469</v>
      </c>
      <c r="AV36" s="873"/>
      <c r="AW36" s="873"/>
      <c r="AX36" s="873"/>
      <c r="AY36" s="873"/>
      <c r="AZ36" s="874"/>
      <c r="BA36" s="874"/>
      <c r="BB36" s="874"/>
      <c r="BC36" s="874"/>
      <c r="BD36" s="874"/>
      <c r="BE36" s="870" t="s">
        <v>410</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t="s">
        <v>411</v>
      </c>
      <c r="C37" s="798"/>
      <c r="D37" s="798"/>
      <c r="E37" s="798"/>
      <c r="F37" s="798"/>
      <c r="G37" s="798"/>
      <c r="H37" s="798"/>
      <c r="I37" s="798"/>
      <c r="J37" s="798"/>
      <c r="K37" s="798"/>
      <c r="L37" s="798"/>
      <c r="M37" s="798"/>
      <c r="N37" s="798"/>
      <c r="O37" s="798"/>
      <c r="P37" s="799"/>
      <c r="Q37" s="800">
        <v>21425</v>
      </c>
      <c r="R37" s="801"/>
      <c r="S37" s="801"/>
      <c r="T37" s="801"/>
      <c r="U37" s="801"/>
      <c r="V37" s="801">
        <v>19936</v>
      </c>
      <c r="W37" s="801"/>
      <c r="X37" s="801"/>
      <c r="Y37" s="801"/>
      <c r="Z37" s="801"/>
      <c r="AA37" s="801">
        <v>1489</v>
      </c>
      <c r="AB37" s="801"/>
      <c r="AC37" s="801"/>
      <c r="AD37" s="801"/>
      <c r="AE37" s="802"/>
      <c r="AF37" s="803">
        <v>12037</v>
      </c>
      <c r="AG37" s="804"/>
      <c r="AH37" s="804"/>
      <c r="AI37" s="804"/>
      <c r="AJ37" s="805"/>
      <c r="AK37" s="872">
        <v>7943</v>
      </c>
      <c r="AL37" s="873"/>
      <c r="AM37" s="873"/>
      <c r="AN37" s="873"/>
      <c r="AO37" s="873"/>
      <c r="AP37" s="873">
        <v>146814</v>
      </c>
      <c r="AQ37" s="873"/>
      <c r="AR37" s="873"/>
      <c r="AS37" s="873"/>
      <c r="AT37" s="873"/>
      <c r="AU37" s="873">
        <v>60296</v>
      </c>
      <c r="AV37" s="873"/>
      <c r="AW37" s="873"/>
      <c r="AX37" s="873"/>
      <c r="AY37" s="873"/>
      <c r="AZ37" s="874"/>
      <c r="BA37" s="874"/>
      <c r="BB37" s="874"/>
      <c r="BC37" s="874"/>
      <c r="BD37" s="874"/>
      <c r="BE37" s="870" t="s">
        <v>412</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t="s">
        <v>413</v>
      </c>
      <c r="C38" s="798"/>
      <c r="D38" s="798"/>
      <c r="E38" s="798"/>
      <c r="F38" s="798"/>
      <c r="G38" s="798"/>
      <c r="H38" s="798"/>
      <c r="I38" s="798"/>
      <c r="J38" s="798"/>
      <c r="K38" s="798"/>
      <c r="L38" s="798"/>
      <c r="M38" s="798"/>
      <c r="N38" s="798"/>
      <c r="O38" s="798"/>
      <c r="P38" s="799"/>
      <c r="Q38" s="800">
        <v>12944</v>
      </c>
      <c r="R38" s="801"/>
      <c r="S38" s="801"/>
      <c r="T38" s="801"/>
      <c r="U38" s="801"/>
      <c r="V38" s="801">
        <v>12801</v>
      </c>
      <c r="W38" s="801"/>
      <c r="X38" s="801"/>
      <c r="Y38" s="801"/>
      <c r="Z38" s="801"/>
      <c r="AA38" s="801">
        <v>143</v>
      </c>
      <c r="AB38" s="801"/>
      <c r="AC38" s="801"/>
      <c r="AD38" s="801"/>
      <c r="AE38" s="802"/>
      <c r="AF38" s="803">
        <v>1448</v>
      </c>
      <c r="AG38" s="804"/>
      <c r="AH38" s="804"/>
      <c r="AI38" s="804"/>
      <c r="AJ38" s="805"/>
      <c r="AK38" s="872">
        <v>3469</v>
      </c>
      <c r="AL38" s="873"/>
      <c r="AM38" s="873"/>
      <c r="AN38" s="873"/>
      <c r="AO38" s="873"/>
      <c r="AP38" s="873">
        <v>3841</v>
      </c>
      <c r="AQ38" s="873"/>
      <c r="AR38" s="873"/>
      <c r="AS38" s="873"/>
      <c r="AT38" s="873"/>
      <c r="AU38" s="873">
        <v>3257</v>
      </c>
      <c r="AV38" s="873"/>
      <c r="AW38" s="873"/>
      <c r="AX38" s="873"/>
      <c r="AY38" s="873"/>
      <c r="AZ38" s="874"/>
      <c r="BA38" s="874"/>
      <c r="BB38" s="874"/>
      <c r="BC38" s="874"/>
      <c r="BD38" s="874"/>
      <c r="BE38" s="870" t="s">
        <v>410</v>
      </c>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t="s">
        <v>414</v>
      </c>
      <c r="C39" s="798"/>
      <c r="D39" s="798"/>
      <c r="E39" s="798"/>
      <c r="F39" s="798"/>
      <c r="G39" s="798"/>
      <c r="H39" s="798"/>
      <c r="I39" s="798"/>
      <c r="J39" s="798"/>
      <c r="K39" s="798"/>
      <c r="L39" s="798"/>
      <c r="M39" s="798"/>
      <c r="N39" s="798"/>
      <c r="O39" s="798"/>
      <c r="P39" s="799"/>
      <c r="Q39" s="800">
        <v>196</v>
      </c>
      <c r="R39" s="801"/>
      <c r="S39" s="801"/>
      <c r="T39" s="801"/>
      <c r="U39" s="801"/>
      <c r="V39" s="801">
        <v>194</v>
      </c>
      <c r="W39" s="801"/>
      <c r="X39" s="801"/>
      <c r="Y39" s="801"/>
      <c r="Z39" s="801"/>
      <c r="AA39" s="801">
        <v>2</v>
      </c>
      <c r="AB39" s="801"/>
      <c r="AC39" s="801"/>
      <c r="AD39" s="801"/>
      <c r="AE39" s="802"/>
      <c r="AF39" s="803">
        <v>2</v>
      </c>
      <c r="AG39" s="804"/>
      <c r="AH39" s="804"/>
      <c r="AI39" s="804"/>
      <c r="AJ39" s="805"/>
      <c r="AK39" s="872">
        <v>123</v>
      </c>
      <c r="AL39" s="873"/>
      <c r="AM39" s="873"/>
      <c r="AN39" s="873"/>
      <c r="AO39" s="873"/>
      <c r="AP39" s="873">
        <v>825</v>
      </c>
      <c r="AQ39" s="873"/>
      <c r="AR39" s="873"/>
      <c r="AS39" s="873"/>
      <c r="AT39" s="873"/>
      <c r="AU39" s="873">
        <v>747</v>
      </c>
      <c r="AV39" s="873"/>
      <c r="AW39" s="873"/>
      <c r="AX39" s="873"/>
      <c r="AY39" s="873"/>
      <c r="AZ39" s="874"/>
      <c r="BA39" s="874"/>
      <c r="BB39" s="874"/>
      <c r="BC39" s="874"/>
      <c r="BD39" s="874"/>
      <c r="BE39" s="870" t="s">
        <v>415</v>
      </c>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t="s">
        <v>416</v>
      </c>
      <c r="C40" s="798"/>
      <c r="D40" s="798"/>
      <c r="E40" s="798"/>
      <c r="F40" s="798"/>
      <c r="G40" s="798"/>
      <c r="H40" s="798"/>
      <c r="I40" s="798"/>
      <c r="J40" s="798"/>
      <c r="K40" s="798"/>
      <c r="L40" s="798"/>
      <c r="M40" s="798"/>
      <c r="N40" s="798"/>
      <c r="O40" s="798"/>
      <c r="P40" s="799"/>
      <c r="Q40" s="800">
        <v>304</v>
      </c>
      <c r="R40" s="801"/>
      <c r="S40" s="801"/>
      <c r="T40" s="801"/>
      <c r="U40" s="801"/>
      <c r="V40" s="801">
        <v>302</v>
      </c>
      <c r="W40" s="801"/>
      <c r="X40" s="801"/>
      <c r="Y40" s="801"/>
      <c r="Z40" s="801"/>
      <c r="AA40" s="801">
        <v>2</v>
      </c>
      <c r="AB40" s="801"/>
      <c r="AC40" s="801"/>
      <c r="AD40" s="801"/>
      <c r="AE40" s="802"/>
      <c r="AF40" s="803">
        <v>2</v>
      </c>
      <c r="AG40" s="804"/>
      <c r="AH40" s="804"/>
      <c r="AI40" s="804"/>
      <c r="AJ40" s="805"/>
      <c r="AK40" s="872">
        <v>211</v>
      </c>
      <c r="AL40" s="873"/>
      <c r="AM40" s="873"/>
      <c r="AN40" s="873"/>
      <c r="AO40" s="873"/>
      <c r="AP40" s="873">
        <v>1983</v>
      </c>
      <c r="AQ40" s="873"/>
      <c r="AR40" s="873"/>
      <c r="AS40" s="873"/>
      <c r="AT40" s="873"/>
      <c r="AU40" s="873">
        <v>1747</v>
      </c>
      <c r="AV40" s="873"/>
      <c r="AW40" s="873"/>
      <c r="AX40" s="873"/>
      <c r="AY40" s="873"/>
      <c r="AZ40" s="874"/>
      <c r="BA40" s="874"/>
      <c r="BB40" s="874"/>
      <c r="BC40" s="874"/>
      <c r="BD40" s="874"/>
      <c r="BE40" s="870" t="s">
        <v>415</v>
      </c>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t="s">
        <v>417</v>
      </c>
      <c r="C41" s="798"/>
      <c r="D41" s="798"/>
      <c r="E41" s="798"/>
      <c r="F41" s="798"/>
      <c r="G41" s="798"/>
      <c r="H41" s="798"/>
      <c r="I41" s="798"/>
      <c r="J41" s="798"/>
      <c r="K41" s="798"/>
      <c r="L41" s="798"/>
      <c r="M41" s="798"/>
      <c r="N41" s="798"/>
      <c r="O41" s="798"/>
      <c r="P41" s="799"/>
      <c r="Q41" s="800">
        <v>655</v>
      </c>
      <c r="R41" s="801"/>
      <c r="S41" s="801"/>
      <c r="T41" s="801"/>
      <c r="U41" s="801"/>
      <c r="V41" s="801">
        <v>623</v>
      </c>
      <c r="W41" s="801"/>
      <c r="X41" s="801"/>
      <c r="Y41" s="801"/>
      <c r="Z41" s="801"/>
      <c r="AA41" s="801">
        <v>32</v>
      </c>
      <c r="AB41" s="801"/>
      <c r="AC41" s="801"/>
      <c r="AD41" s="801"/>
      <c r="AE41" s="802"/>
      <c r="AF41" s="803">
        <v>32</v>
      </c>
      <c r="AG41" s="804"/>
      <c r="AH41" s="804"/>
      <c r="AI41" s="804"/>
      <c r="AJ41" s="805"/>
      <c r="AK41" s="872">
        <v>116</v>
      </c>
      <c r="AL41" s="873"/>
      <c r="AM41" s="873"/>
      <c r="AN41" s="873"/>
      <c r="AO41" s="873"/>
      <c r="AP41" s="873">
        <v>0</v>
      </c>
      <c r="AQ41" s="873"/>
      <c r="AR41" s="873"/>
      <c r="AS41" s="873"/>
      <c r="AT41" s="873"/>
      <c r="AU41" s="873">
        <v>0</v>
      </c>
      <c r="AV41" s="873"/>
      <c r="AW41" s="873"/>
      <c r="AX41" s="873"/>
      <c r="AY41" s="873"/>
      <c r="AZ41" s="874"/>
      <c r="BA41" s="874"/>
      <c r="BB41" s="874"/>
      <c r="BC41" s="874"/>
      <c r="BD41" s="874"/>
      <c r="BE41" s="870" t="s">
        <v>415</v>
      </c>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418</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390</v>
      </c>
      <c r="B63" s="832" t="s">
        <v>419</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26351</v>
      </c>
      <c r="AG63" s="884"/>
      <c r="AH63" s="884"/>
      <c r="AI63" s="884"/>
      <c r="AJ63" s="885"/>
      <c r="AK63" s="886"/>
      <c r="AL63" s="881"/>
      <c r="AM63" s="881"/>
      <c r="AN63" s="881"/>
      <c r="AO63" s="881"/>
      <c r="AP63" s="884">
        <v>198488</v>
      </c>
      <c r="AQ63" s="884"/>
      <c r="AR63" s="884"/>
      <c r="AS63" s="884"/>
      <c r="AT63" s="884"/>
      <c r="AU63" s="884">
        <v>67787</v>
      </c>
      <c r="AV63" s="884"/>
      <c r="AW63" s="884"/>
      <c r="AX63" s="884"/>
      <c r="AY63" s="884"/>
      <c r="AZ63" s="888"/>
      <c r="BA63" s="888"/>
      <c r="BB63" s="888"/>
      <c r="BC63" s="888"/>
      <c r="BD63" s="888"/>
      <c r="BE63" s="889"/>
      <c r="BF63" s="889"/>
      <c r="BG63" s="889"/>
      <c r="BH63" s="889"/>
      <c r="BI63" s="890"/>
      <c r="BJ63" s="891" t="s">
        <v>420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421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422</v>
      </c>
      <c r="B66" s="783"/>
      <c r="C66" s="783"/>
      <c r="D66" s="783"/>
      <c r="E66" s="783"/>
      <c r="F66" s="783"/>
      <c r="G66" s="783"/>
      <c r="H66" s="783"/>
      <c r="I66" s="783"/>
      <c r="J66" s="783"/>
      <c r="K66" s="783"/>
      <c r="L66" s="783"/>
      <c r="M66" s="783"/>
      <c r="N66" s="783"/>
      <c r="O66" s="783"/>
      <c r="P66" s="784"/>
      <c r="Q66" s="759" t="s">
        <v>394</v>
      </c>
      <c r="R66" s="760"/>
      <c r="S66" s="760"/>
      <c r="T66" s="760"/>
      <c r="U66" s="761"/>
      <c r="V66" s="759" t="s">
        <v>395</v>
      </c>
      <c r="W66" s="760"/>
      <c r="X66" s="760"/>
      <c r="Y66" s="760"/>
      <c r="Z66" s="761"/>
      <c r="AA66" s="759" t="s">
        <v>423</v>
      </c>
      <c r="AB66" s="760"/>
      <c r="AC66" s="760"/>
      <c r="AD66" s="760"/>
      <c r="AE66" s="761"/>
      <c r="AF66" s="894" t="s">
        <v>397</v>
      </c>
      <c r="AG66" s="855"/>
      <c r="AH66" s="855"/>
      <c r="AI66" s="855"/>
      <c r="AJ66" s="895"/>
      <c r="AK66" s="759" t="s">
        <v>424</v>
      </c>
      <c r="AL66" s="783"/>
      <c r="AM66" s="783"/>
      <c r="AN66" s="783"/>
      <c r="AO66" s="784"/>
      <c r="AP66" s="759" t="s">
        <v>425</v>
      </c>
      <c r="AQ66" s="760"/>
      <c r="AR66" s="760"/>
      <c r="AS66" s="760"/>
      <c r="AT66" s="761"/>
      <c r="AU66" s="759" t="s">
        <v>426</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t="s">
        <v>581</v>
      </c>
      <c r="C68" s="912"/>
      <c r="D68" s="912"/>
      <c r="E68" s="912"/>
      <c r="F68" s="912"/>
      <c r="G68" s="912"/>
      <c r="H68" s="912"/>
      <c r="I68" s="912"/>
      <c r="J68" s="912"/>
      <c r="K68" s="912"/>
      <c r="L68" s="912"/>
      <c r="M68" s="912"/>
      <c r="N68" s="912"/>
      <c r="O68" s="912"/>
      <c r="P68" s="913"/>
      <c r="Q68" s="914">
        <v>5709</v>
      </c>
      <c r="R68" s="908"/>
      <c r="S68" s="908"/>
      <c r="T68" s="908"/>
      <c r="U68" s="908"/>
      <c r="V68" s="908">
        <v>5751</v>
      </c>
      <c r="W68" s="908"/>
      <c r="X68" s="908"/>
      <c r="Y68" s="908"/>
      <c r="Z68" s="908"/>
      <c r="AA68" s="908">
        <v>-42</v>
      </c>
      <c r="AB68" s="908"/>
      <c r="AC68" s="908"/>
      <c r="AD68" s="908"/>
      <c r="AE68" s="908"/>
      <c r="AF68" s="908">
        <v>1082</v>
      </c>
      <c r="AG68" s="908"/>
      <c r="AH68" s="908"/>
      <c r="AI68" s="908"/>
      <c r="AJ68" s="908"/>
      <c r="AK68" s="908">
        <v>1032</v>
      </c>
      <c r="AL68" s="908"/>
      <c r="AM68" s="908"/>
      <c r="AN68" s="908"/>
      <c r="AO68" s="908"/>
      <c r="AP68" s="908">
        <v>2621</v>
      </c>
      <c r="AQ68" s="908"/>
      <c r="AR68" s="908"/>
      <c r="AS68" s="908"/>
      <c r="AT68" s="908"/>
      <c r="AU68" s="908">
        <v>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582</v>
      </c>
      <c r="C69" s="916"/>
      <c r="D69" s="916"/>
      <c r="E69" s="916"/>
      <c r="F69" s="916"/>
      <c r="G69" s="916"/>
      <c r="H69" s="916"/>
      <c r="I69" s="916"/>
      <c r="J69" s="916"/>
      <c r="K69" s="916"/>
      <c r="L69" s="916"/>
      <c r="M69" s="916"/>
      <c r="N69" s="916"/>
      <c r="O69" s="916"/>
      <c r="P69" s="917"/>
      <c r="Q69" s="918">
        <v>422222</v>
      </c>
      <c r="R69" s="873"/>
      <c r="S69" s="873"/>
      <c r="T69" s="873"/>
      <c r="U69" s="873"/>
      <c r="V69" s="873">
        <v>410039</v>
      </c>
      <c r="W69" s="873"/>
      <c r="X69" s="873"/>
      <c r="Y69" s="873"/>
      <c r="Z69" s="873"/>
      <c r="AA69" s="873">
        <v>12183</v>
      </c>
      <c r="AB69" s="873"/>
      <c r="AC69" s="873"/>
      <c r="AD69" s="873"/>
      <c r="AE69" s="873"/>
      <c r="AF69" s="873">
        <v>12183</v>
      </c>
      <c r="AG69" s="873"/>
      <c r="AH69" s="873"/>
      <c r="AI69" s="873"/>
      <c r="AJ69" s="873"/>
      <c r="AK69" s="873">
        <v>0</v>
      </c>
      <c r="AL69" s="873"/>
      <c r="AM69" s="873"/>
      <c r="AN69" s="873"/>
      <c r="AO69" s="873"/>
      <c r="AP69" s="873">
        <v>0</v>
      </c>
      <c r="AQ69" s="873"/>
      <c r="AR69" s="873"/>
      <c r="AS69" s="873"/>
      <c r="AT69" s="873"/>
      <c r="AU69" s="873">
        <v>0</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583</v>
      </c>
      <c r="C70" s="916"/>
      <c r="D70" s="916"/>
      <c r="E70" s="916"/>
      <c r="F70" s="916"/>
      <c r="G70" s="916"/>
      <c r="H70" s="916"/>
      <c r="I70" s="916"/>
      <c r="J70" s="916"/>
      <c r="K70" s="916"/>
      <c r="L70" s="916"/>
      <c r="M70" s="916"/>
      <c r="N70" s="916"/>
      <c r="O70" s="916"/>
      <c r="P70" s="917"/>
      <c r="Q70" s="918">
        <v>140</v>
      </c>
      <c r="R70" s="873"/>
      <c r="S70" s="873"/>
      <c r="T70" s="873"/>
      <c r="U70" s="873"/>
      <c r="V70" s="873">
        <v>130</v>
      </c>
      <c r="W70" s="873"/>
      <c r="X70" s="873"/>
      <c r="Y70" s="873"/>
      <c r="Z70" s="873"/>
      <c r="AA70" s="873">
        <v>10</v>
      </c>
      <c r="AB70" s="873"/>
      <c r="AC70" s="873"/>
      <c r="AD70" s="873"/>
      <c r="AE70" s="873"/>
      <c r="AF70" s="873">
        <v>10</v>
      </c>
      <c r="AG70" s="873"/>
      <c r="AH70" s="873"/>
      <c r="AI70" s="873"/>
      <c r="AJ70" s="873"/>
      <c r="AK70" s="873">
        <v>0</v>
      </c>
      <c r="AL70" s="873"/>
      <c r="AM70" s="873"/>
      <c r="AN70" s="873"/>
      <c r="AO70" s="873"/>
      <c r="AP70" s="873">
        <v>0</v>
      </c>
      <c r="AQ70" s="873"/>
      <c r="AR70" s="873"/>
      <c r="AS70" s="873"/>
      <c r="AT70" s="873"/>
      <c r="AU70" s="873">
        <v>0</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584</v>
      </c>
      <c r="C71" s="916"/>
      <c r="D71" s="916"/>
      <c r="E71" s="916"/>
      <c r="F71" s="916"/>
      <c r="G71" s="916"/>
      <c r="H71" s="916"/>
      <c r="I71" s="916"/>
      <c r="J71" s="916"/>
      <c r="K71" s="916"/>
      <c r="L71" s="916"/>
      <c r="M71" s="916"/>
      <c r="N71" s="916"/>
      <c r="O71" s="916"/>
      <c r="P71" s="917"/>
      <c r="Q71" s="918">
        <v>297</v>
      </c>
      <c r="R71" s="873"/>
      <c r="S71" s="873"/>
      <c r="T71" s="873"/>
      <c r="U71" s="873"/>
      <c r="V71" s="873">
        <v>286</v>
      </c>
      <c r="W71" s="873"/>
      <c r="X71" s="873"/>
      <c r="Y71" s="873"/>
      <c r="Z71" s="873"/>
      <c r="AA71" s="873">
        <v>11</v>
      </c>
      <c r="AB71" s="873"/>
      <c r="AC71" s="873"/>
      <c r="AD71" s="873"/>
      <c r="AE71" s="873"/>
      <c r="AF71" s="873">
        <v>11</v>
      </c>
      <c r="AG71" s="873"/>
      <c r="AH71" s="873"/>
      <c r="AI71" s="873"/>
      <c r="AJ71" s="873"/>
      <c r="AK71" s="873">
        <v>0</v>
      </c>
      <c r="AL71" s="873"/>
      <c r="AM71" s="873"/>
      <c r="AN71" s="873"/>
      <c r="AO71" s="873"/>
      <c r="AP71" s="873">
        <v>0</v>
      </c>
      <c r="AQ71" s="873"/>
      <c r="AR71" s="873"/>
      <c r="AS71" s="873"/>
      <c r="AT71" s="873"/>
      <c r="AU71" s="873">
        <v>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390</v>
      </c>
      <c r="B88" s="832" t="s">
        <v>427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13286</v>
      </c>
      <c r="AG88" s="884"/>
      <c r="AH88" s="884"/>
      <c r="AI88" s="884"/>
      <c r="AJ88" s="884"/>
      <c r="AK88" s="881"/>
      <c r="AL88" s="881"/>
      <c r="AM88" s="881"/>
      <c r="AN88" s="881"/>
      <c r="AO88" s="881"/>
      <c r="AP88" s="884">
        <v>2621</v>
      </c>
      <c r="AQ88" s="884"/>
      <c r="AR88" s="884"/>
      <c r="AS88" s="884"/>
      <c r="AT88" s="884"/>
      <c r="AU88" s="884">
        <v>0</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32" t="s">
        <v>428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f>CR7+CR8+CR9+CR10+CR11+CR12+CR13+CR14+CR15+CR16+CR17</f>
        <v>13246</v>
      </c>
      <c r="CS102" s="892"/>
      <c r="CT102" s="892"/>
      <c r="CU102" s="892"/>
      <c r="CV102" s="935"/>
      <c r="CW102" s="934">
        <f t="shared" ref="CW102" si="0">CW7+CW8+CW9+CW10+CW11+CW12+CW13+CW14+CW15+CW16+CW17</f>
        <v>612</v>
      </c>
      <c r="CX102" s="892"/>
      <c r="CY102" s="892"/>
      <c r="CZ102" s="892"/>
      <c r="DA102" s="935"/>
      <c r="DB102" s="934">
        <f t="shared" ref="DB102" si="1">DB7+DB8+DB9+DB10+DB11+DB12+DB13+DB14+DB15+DB16+DB17</f>
        <v>0</v>
      </c>
      <c r="DC102" s="892"/>
      <c r="DD102" s="892"/>
      <c r="DE102" s="892"/>
      <c r="DF102" s="935"/>
      <c r="DG102" s="934">
        <f t="shared" ref="DG102" si="2">DG7+DG8+DG9+DG10+DG11+DG12+DG13+DG14+DG15+DG16+DG17</f>
        <v>3211</v>
      </c>
      <c r="DH102" s="892"/>
      <c r="DI102" s="892"/>
      <c r="DJ102" s="892"/>
      <c r="DK102" s="935"/>
      <c r="DL102" s="934">
        <f t="shared" ref="DL102" si="3">DL7+DL8+DL9+DL10+DL11+DL12+DL13+DL14+DL15+DL16+DL17</f>
        <v>0</v>
      </c>
      <c r="DM102" s="892"/>
      <c r="DN102" s="892"/>
      <c r="DO102" s="892"/>
      <c r="DP102" s="935"/>
      <c r="DQ102" s="934">
        <f t="shared" ref="DQ102" si="4">DQ7+DQ8+DQ9+DQ10+DQ11+DQ12+DQ13+DQ14+DQ15+DQ16+DQ17</f>
        <v>0</v>
      </c>
      <c r="DR102" s="892"/>
      <c r="DS102" s="892"/>
      <c r="DT102" s="892"/>
      <c r="DU102" s="935"/>
      <c r="DV102" s="958"/>
      <c r="DW102" s="959"/>
      <c r="DX102" s="959"/>
      <c r="DY102" s="959"/>
      <c r="DZ102" s="96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3" t="s">
        <v>433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2">
      <c r="A109" s="956" t="s">
        <v>435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436</v>
      </c>
      <c r="AB109" s="937"/>
      <c r="AC109" s="937"/>
      <c r="AD109" s="937"/>
      <c r="AE109" s="938"/>
      <c r="AF109" s="936" t="s">
        <v>304</v>
      </c>
      <c r="AG109" s="937"/>
      <c r="AH109" s="937"/>
      <c r="AI109" s="937"/>
      <c r="AJ109" s="938"/>
      <c r="AK109" s="936" t="s">
        <v>303</v>
      </c>
      <c r="AL109" s="937"/>
      <c r="AM109" s="937"/>
      <c r="AN109" s="937"/>
      <c r="AO109" s="938"/>
      <c r="AP109" s="936" t="s">
        <v>437</v>
      </c>
      <c r="AQ109" s="937"/>
      <c r="AR109" s="937"/>
      <c r="AS109" s="937"/>
      <c r="AT109" s="939"/>
      <c r="AU109" s="956" t="s">
        <v>435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436</v>
      </c>
      <c r="BR109" s="937"/>
      <c r="BS109" s="937"/>
      <c r="BT109" s="937"/>
      <c r="BU109" s="938"/>
      <c r="BV109" s="936" t="s">
        <v>304</v>
      </c>
      <c r="BW109" s="937"/>
      <c r="BX109" s="937"/>
      <c r="BY109" s="937"/>
      <c r="BZ109" s="938"/>
      <c r="CA109" s="936" t="s">
        <v>303</v>
      </c>
      <c r="CB109" s="937"/>
      <c r="CC109" s="937"/>
      <c r="CD109" s="937"/>
      <c r="CE109" s="938"/>
      <c r="CF109" s="957" t="s">
        <v>437</v>
      </c>
      <c r="CG109" s="957"/>
      <c r="CH109" s="957"/>
      <c r="CI109" s="957"/>
      <c r="CJ109" s="957"/>
      <c r="CK109" s="936" t="s">
        <v>438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436</v>
      </c>
      <c r="DH109" s="937"/>
      <c r="DI109" s="937"/>
      <c r="DJ109" s="937"/>
      <c r="DK109" s="938"/>
      <c r="DL109" s="936" t="s">
        <v>304</v>
      </c>
      <c r="DM109" s="937"/>
      <c r="DN109" s="937"/>
      <c r="DO109" s="937"/>
      <c r="DP109" s="938"/>
      <c r="DQ109" s="936" t="s">
        <v>303</v>
      </c>
      <c r="DR109" s="937"/>
      <c r="DS109" s="937"/>
      <c r="DT109" s="937"/>
      <c r="DU109" s="938"/>
      <c r="DV109" s="936" t="s">
        <v>437</v>
      </c>
      <c r="DW109" s="937"/>
      <c r="DX109" s="937"/>
      <c r="DY109" s="937"/>
      <c r="DZ109" s="939"/>
    </row>
    <row r="110" spans="1:131" s="246" customFormat="1" ht="26.25" customHeight="1" x14ac:dyDescent="0.2">
      <c r="A110" s="940" t="s">
        <v>439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32081804</v>
      </c>
      <c r="AB110" s="944"/>
      <c r="AC110" s="944"/>
      <c r="AD110" s="944"/>
      <c r="AE110" s="945"/>
      <c r="AF110" s="946">
        <v>30647963</v>
      </c>
      <c r="AG110" s="944"/>
      <c r="AH110" s="944"/>
      <c r="AI110" s="944"/>
      <c r="AJ110" s="945"/>
      <c r="AK110" s="946">
        <v>29609474</v>
      </c>
      <c r="AL110" s="944"/>
      <c r="AM110" s="944"/>
      <c r="AN110" s="944"/>
      <c r="AO110" s="945"/>
      <c r="AP110" s="947">
        <v>18.100000000000001</v>
      </c>
      <c r="AQ110" s="948"/>
      <c r="AR110" s="948"/>
      <c r="AS110" s="948"/>
      <c r="AT110" s="949"/>
      <c r="AU110" s="950" t="s">
        <v>72</v>
      </c>
      <c r="AV110" s="951"/>
      <c r="AW110" s="951"/>
      <c r="AX110" s="951"/>
      <c r="AY110" s="951"/>
      <c r="AZ110" s="992" t="s">
        <v>440</v>
      </c>
      <c r="BA110" s="941"/>
      <c r="BB110" s="941"/>
      <c r="BC110" s="941"/>
      <c r="BD110" s="941"/>
      <c r="BE110" s="941"/>
      <c r="BF110" s="941"/>
      <c r="BG110" s="941"/>
      <c r="BH110" s="941"/>
      <c r="BI110" s="941"/>
      <c r="BJ110" s="941"/>
      <c r="BK110" s="941"/>
      <c r="BL110" s="941"/>
      <c r="BM110" s="941"/>
      <c r="BN110" s="941"/>
      <c r="BO110" s="941"/>
      <c r="BP110" s="942"/>
      <c r="BQ110" s="978">
        <v>457962490</v>
      </c>
      <c r="BR110" s="979"/>
      <c r="BS110" s="979"/>
      <c r="BT110" s="979"/>
      <c r="BU110" s="979"/>
      <c r="BV110" s="979">
        <v>465976616</v>
      </c>
      <c r="BW110" s="979"/>
      <c r="BX110" s="979"/>
      <c r="BY110" s="979"/>
      <c r="BZ110" s="979"/>
      <c r="CA110" s="979">
        <v>470595437</v>
      </c>
      <c r="CB110" s="979"/>
      <c r="CC110" s="979"/>
      <c r="CD110" s="979"/>
      <c r="CE110" s="979"/>
      <c r="CF110" s="993">
        <v>287</v>
      </c>
      <c r="CG110" s="994"/>
      <c r="CH110" s="994"/>
      <c r="CI110" s="994"/>
      <c r="CJ110" s="994"/>
      <c r="CK110" s="995" t="s">
        <v>441</v>
      </c>
      <c r="CL110" s="996"/>
      <c r="CM110" s="975" t="s">
        <v>442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v>4536294</v>
      </c>
      <c r="DH110" s="979"/>
      <c r="DI110" s="979"/>
      <c r="DJ110" s="979"/>
      <c r="DK110" s="979"/>
      <c r="DL110" s="979">
        <v>3609378</v>
      </c>
      <c r="DM110" s="979"/>
      <c r="DN110" s="979"/>
      <c r="DO110" s="979"/>
      <c r="DP110" s="979"/>
      <c r="DQ110" s="979">
        <v>3238342</v>
      </c>
      <c r="DR110" s="979"/>
      <c r="DS110" s="979"/>
      <c r="DT110" s="979"/>
      <c r="DU110" s="979"/>
      <c r="DV110" s="980">
        <v>2</v>
      </c>
      <c r="DW110" s="980"/>
      <c r="DX110" s="980"/>
      <c r="DY110" s="980"/>
      <c r="DZ110" s="981"/>
    </row>
    <row r="111" spans="1:131" s="246" customFormat="1" ht="26.25" customHeight="1" x14ac:dyDescent="0.2">
      <c r="A111" s="982" t="s">
        <v>443</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420</v>
      </c>
      <c r="AB111" s="986"/>
      <c r="AC111" s="986"/>
      <c r="AD111" s="986"/>
      <c r="AE111" s="987"/>
      <c r="AF111" s="988" t="s">
        <v>224</v>
      </c>
      <c r="AG111" s="986"/>
      <c r="AH111" s="986"/>
      <c r="AI111" s="986"/>
      <c r="AJ111" s="987"/>
      <c r="AK111" s="988">
        <v>38867</v>
      </c>
      <c r="AL111" s="986"/>
      <c r="AM111" s="986"/>
      <c r="AN111" s="986"/>
      <c r="AO111" s="987"/>
      <c r="AP111" s="989">
        <v>0</v>
      </c>
      <c r="AQ111" s="990"/>
      <c r="AR111" s="990"/>
      <c r="AS111" s="990"/>
      <c r="AT111" s="991"/>
      <c r="AU111" s="952"/>
      <c r="AV111" s="953"/>
      <c r="AW111" s="953"/>
      <c r="AX111" s="953"/>
      <c r="AY111" s="953"/>
      <c r="AZ111" s="1001" t="s">
        <v>444</v>
      </c>
      <c r="BA111" s="1002"/>
      <c r="BB111" s="1002"/>
      <c r="BC111" s="1002"/>
      <c r="BD111" s="1002"/>
      <c r="BE111" s="1002"/>
      <c r="BF111" s="1002"/>
      <c r="BG111" s="1002"/>
      <c r="BH111" s="1002"/>
      <c r="BI111" s="1002"/>
      <c r="BJ111" s="1002"/>
      <c r="BK111" s="1002"/>
      <c r="BL111" s="1002"/>
      <c r="BM111" s="1002"/>
      <c r="BN111" s="1002"/>
      <c r="BO111" s="1002"/>
      <c r="BP111" s="1003"/>
      <c r="BQ111" s="971">
        <v>6582521</v>
      </c>
      <c r="BR111" s="972"/>
      <c r="BS111" s="972"/>
      <c r="BT111" s="972"/>
      <c r="BU111" s="972"/>
      <c r="BV111" s="972">
        <v>5733198</v>
      </c>
      <c r="BW111" s="972"/>
      <c r="BX111" s="972"/>
      <c r="BY111" s="972"/>
      <c r="BZ111" s="972"/>
      <c r="CA111" s="972">
        <v>5790254</v>
      </c>
      <c r="CB111" s="972"/>
      <c r="CC111" s="972"/>
      <c r="CD111" s="972"/>
      <c r="CE111" s="972"/>
      <c r="CF111" s="966">
        <v>3.5</v>
      </c>
      <c r="CG111" s="967"/>
      <c r="CH111" s="967"/>
      <c r="CI111" s="967"/>
      <c r="CJ111" s="967"/>
      <c r="CK111" s="997"/>
      <c r="CL111" s="998"/>
      <c r="CM111" s="968" t="s">
        <v>445</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420</v>
      </c>
      <c r="DH111" s="972"/>
      <c r="DI111" s="972"/>
      <c r="DJ111" s="972"/>
      <c r="DK111" s="972"/>
      <c r="DL111" s="972" t="s">
        <v>420</v>
      </c>
      <c r="DM111" s="972"/>
      <c r="DN111" s="972"/>
      <c r="DO111" s="972"/>
      <c r="DP111" s="972"/>
      <c r="DQ111" s="972" t="s">
        <v>420</v>
      </c>
      <c r="DR111" s="972"/>
      <c r="DS111" s="972"/>
      <c r="DT111" s="972"/>
      <c r="DU111" s="972"/>
      <c r="DV111" s="973" t="s">
        <v>420</v>
      </c>
      <c r="DW111" s="973"/>
      <c r="DX111" s="973"/>
      <c r="DY111" s="973"/>
      <c r="DZ111" s="974"/>
    </row>
    <row r="112" spans="1:131" s="246" customFormat="1" ht="26.25" customHeight="1" x14ac:dyDescent="0.2">
      <c r="A112" s="1004" t="s">
        <v>446</v>
      </c>
      <c r="B112" s="1005"/>
      <c r="C112" s="1002" t="s">
        <v>447</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v>6590000</v>
      </c>
      <c r="AB112" s="1011"/>
      <c r="AC112" s="1011"/>
      <c r="AD112" s="1011"/>
      <c r="AE112" s="1012"/>
      <c r="AF112" s="1013">
        <v>7235000</v>
      </c>
      <c r="AG112" s="1011"/>
      <c r="AH112" s="1011"/>
      <c r="AI112" s="1011"/>
      <c r="AJ112" s="1012"/>
      <c r="AK112" s="1013">
        <v>8035000</v>
      </c>
      <c r="AL112" s="1011"/>
      <c r="AM112" s="1011"/>
      <c r="AN112" s="1011"/>
      <c r="AO112" s="1012"/>
      <c r="AP112" s="1014">
        <v>4.9000000000000004</v>
      </c>
      <c r="AQ112" s="1015"/>
      <c r="AR112" s="1015"/>
      <c r="AS112" s="1015"/>
      <c r="AT112" s="1016"/>
      <c r="AU112" s="952"/>
      <c r="AV112" s="953"/>
      <c r="AW112" s="953"/>
      <c r="AX112" s="953"/>
      <c r="AY112" s="953"/>
      <c r="AZ112" s="1001" t="s">
        <v>448</v>
      </c>
      <c r="BA112" s="1002"/>
      <c r="BB112" s="1002"/>
      <c r="BC112" s="1002"/>
      <c r="BD112" s="1002"/>
      <c r="BE112" s="1002"/>
      <c r="BF112" s="1002"/>
      <c r="BG112" s="1002"/>
      <c r="BH112" s="1002"/>
      <c r="BI112" s="1002"/>
      <c r="BJ112" s="1002"/>
      <c r="BK112" s="1002"/>
      <c r="BL112" s="1002"/>
      <c r="BM112" s="1002"/>
      <c r="BN112" s="1002"/>
      <c r="BO112" s="1002"/>
      <c r="BP112" s="1003"/>
      <c r="BQ112" s="971">
        <v>76907948</v>
      </c>
      <c r="BR112" s="972"/>
      <c r="BS112" s="972"/>
      <c r="BT112" s="972"/>
      <c r="BU112" s="972"/>
      <c r="BV112" s="972">
        <v>70205882</v>
      </c>
      <c r="BW112" s="972"/>
      <c r="BX112" s="972"/>
      <c r="BY112" s="972"/>
      <c r="BZ112" s="972"/>
      <c r="CA112" s="972">
        <v>67786649</v>
      </c>
      <c r="CB112" s="972"/>
      <c r="CC112" s="972"/>
      <c r="CD112" s="972"/>
      <c r="CE112" s="972"/>
      <c r="CF112" s="966">
        <v>41.3</v>
      </c>
      <c r="CG112" s="967"/>
      <c r="CH112" s="967"/>
      <c r="CI112" s="967"/>
      <c r="CJ112" s="967"/>
      <c r="CK112" s="997"/>
      <c r="CL112" s="998"/>
      <c r="CM112" s="968" t="s">
        <v>449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450</v>
      </c>
      <c r="DH112" s="972"/>
      <c r="DI112" s="972"/>
      <c r="DJ112" s="972"/>
      <c r="DK112" s="972"/>
      <c r="DL112" s="972" t="s">
        <v>450</v>
      </c>
      <c r="DM112" s="972"/>
      <c r="DN112" s="972"/>
      <c r="DO112" s="972"/>
      <c r="DP112" s="972"/>
      <c r="DQ112" s="972" t="s">
        <v>450</v>
      </c>
      <c r="DR112" s="972"/>
      <c r="DS112" s="972"/>
      <c r="DT112" s="972"/>
      <c r="DU112" s="972"/>
      <c r="DV112" s="973" t="s">
        <v>450</v>
      </c>
      <c r="DW112" s="973"/>
      <c r="DX112" s="973"/>
      <c r="DY112" s="973"/>
      <c r="DZ112" s="974"/>
    </row>
    <row r="113" spans="1:130" s="246" customFormat="1" ht="26.25" customHeight="1" x14ac:dyDescent="0.2">
      <c r="A113" s="1006"/>
      <c r="B113" s="1007"/>
      <c r="C113" s="1002" t="s">
        <v>451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6579276</v>
      </c>
      <c r="AB113" s="986"/>
      <c r="AC113" s="986"/>
      <c r="AD113" s="986"/>
      <c r="AE113" s="987"/>
      <c r="AF113" s="988">
        <v>6939795</v>
      </c>
      <c r="AG113" s="986"/>
      <c r="AH113" s="986"/>
      <c r="AI113" s="986"/>
      <c r="AJ113" s="987"/>
      <c r="AK113" s="988">
        <v>6508586</v>
      </c>
      <c r="AL113" s="986"/>
      <c r="AM113" s="986"/>
      <c r="AN113" s="986"/>
      <c r="AO113" s="987"/>
      <c r="AP113" s="989">
        <v>4</v>
      </c>
      <c r="AQ113" s="990"/>
      <c r="AR113" s="990"/>
      <c r="AS113" s="990"/>
      <c r="AT113" s="991"/>
      <c r="AU113" s="952"/>
      <c r="AV113" s="953"/>
      <c r="AW113" s="953"/>
      <c r="AX113" s="953"/>
      <c r="AY113" s="953"/>
      <c r="AZ113" s="1001" t="s">
        <v>452</v>
      </c>
      <c r="BA113" s="1002"/>
      <c r="BB113" s="1002"/>
      <c r="BC113" s="1002"/>
      <c r="BD113" s="1002"/>
      <c r="BE113" s="1002"/>
      <c r="BF113" s="1002"/>
      <c r="BG113" s="1002"/>
      <c r="BH113" s="1002"/>
      <c r="BI113" s="1002"/>
      <c r="BJ113" s="1002"/>
      <c r="BK113" s="1002"/>
      <c r="BL113" s="1002"/>
      <c r="BM113" s="1002"/>
      <c r="BN113" s="1002"/>
      <c r="BO113" s="1002"/>
      <c r="BP113" s="1003"/>
      <c r="BQ113" s="971">
        <v>958569</v>
      </c>
      <c r="BR113" s="972"/>
      <c r="BS113" s="972"/>
      <c r="BT113" s="972"/>
      <c r="BU113" s="972"/>
      <c r="BV113" s="972">
        <v>699624</v>
      </c>
      <c r="BW113" s="972"/>
      <c r="BX113" s="972"/>
      <c r="BY113" s="972"/>
      <c r="BZ113" s="972"/>
      <c r="CA113" s="972">
        <v>669126</v>
      </c>
      <c r="CB113" s="972"/>
      <c r="CC113" s="972"/>
      <c r="CD113" s="972"/>
      <c r="CE113" s="972"/>
      <c r="CF113" s="966">
        <v>0.4</v>
      </c>
      <c r="CG113" s="967"/>
      <c r="CH113" s="967"/>
      <c r="CI113" s="967"/>
      <c r="CJ113" s="967"/>
      <c r="CK113" s="997"/>
      <c r="CL113" s="998"/>
      <c r="CM113" s="968" t="s">
        <v>453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224</v>
      </c>
      <c r="DH113" s="1011"/>
      <c r="DI113" s="1011"/>
      <c r="DJ113" s="1011"/>
      <c r="DK113" s="1012"/>
      <c r="DL113" s="1013" t="s">
        <v>420</v>
      </c>
      <c r="DM113" s="1011"/>
      <c r="DN113" s="1011"/>
      <c r="DO113" s="1011"/>
      <c r="DP113" s="1012"/>
      <c r="DQ113" s="1013" t="s">
        <v>224</v>
      </c>
      <c r="DR113" s="1011"/>
      <c r="DS113" s="1011"/>
      <c r="DT113" s="1011"/>
      <c r="DU113" s="1012"/>
      <c r="DV113" s="1014" t="s">
        <v>450</v>
      </c>
      <c r="DW113" s="1015"/>
      <c r="DX113" s="1015"/>
      <c r="DY113" s="1015"/>
      <c r="DZ113" s="1016"/>
    </row>
    <row r="114" spans="1:130" s="246" customFormat="1" ht="26.25" customHeight="1" x14ac:dyDescent="0.2">
      <c r="A114" s="1006"/>
      <c r="B114" s="1007"/>
      <c r="C114" s="1002" t="s">
        <v>454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113904</v>
      </c>
      <c r="AB114" s="1011"/>
      <c r="AC114" s="1011"/>
      <c r="AD114" s="1011"/>
      <c r="AE114" s="1012"/>
      <c r="AF114" s="1013">
        <v>111816</v>
      </c>
      <c r="AG114" s="1011"/>
      <c r="AH114" s="1011"/>
      <c r="AI114" s="1011"/>
      <c r="AJ114" s="1012"/>
      <c r="AK114" s="1013">
        <v>143009</v>
      </c>
      <c r="AL114" s="1011"/>
      <c r="AM114" s="1011"/>
      <c r="AN114" s="1011"/>
      <c r="AO114" s="1012"/>
      <c r="AP114" s="1014">
        <v>0.1</v>
      </c>
      <c r="AQ114" s="1015"/>
      <c r="AR114" s="1015"/>
      <c r="AS114" s="1015"/>
      <c r="AT114" s="1016"/>
      <c r="AU114" s="952"/>
      <c r="AV114" s="953"/>
      <c r="AW114" s="953"/>
      <c r="AX114" s="953"/>
      <c r="AY114" s="953"/>
      <c r="AZ114" s="1001" t="s">
        <v>455</v>
      </c>
      <c r="BA114" s="1002"/>
      <c r="BB114" s="1002"/>
      <c r="BC114" s="1002"/>
      <c r="BD114" s="1002"/>
      <c r="BE114" s="1002"/>
      <c r="BF114" s="1002"/>
      <c r="BG114" s="1002"/>
      <c r="BH114" s="1002"/>
      <c r="BI114" s="1002"/>
      <c r="BJ114" s="1002"/>
      <c r="BK114" s="1002"/>
      <c r="BL114" s="1002"/>
      <c r="BM114" s="1002"/>
      <c r="BN114" s="1002"/>
      <c r="BO114" s="1002"/>
      <c r="BP114" s="1003"/>
      <c r="BQ114" s="971">
        <v>40389473</v>
      </c>
      <c r="BR114" s="972"/>
      <c r="BS114" s="972"/>
      <c r="BT114" s="972"/>
      <c r="BU114" s="972"/>
      <c r="BV114" s="972">
        <v>69983899</v>
      </c>
      <c r="BW114" s="972"/>
      <c r="BX114" s="972"/>
      <c r="BY114" s="972"/>
      <c r="BZ114" s="972"/>
      <c r="CA114" s="972">
        <v>62331064</v>
      </c>
      <c r="CB114" s="972"/>
      <c r="CC114" s="972"/>
      <c r="CD114" s="972"/>
      <c r="CE114" s="972"/>
      <c r="CF114" s="966">
        <v>38</v>
      </c>
      <c r="CG114" s="967"/>
      <c r="CH114" s="967"/>
      <c r="CI114" s="967"/>
      <c r="CJ114" s="967"/>
      <c r="CK114" s="997"/>
      <c r="CL114" s="998"/>
      <c r="CM114" s="968" t="s">
        <v>456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224</v>
      </c>
      <c r="DH114" s="1011"/>
      <c r="DI114" s="1011"/>
      <c r="DJ114" s="1011"/>
      <c r="DK114" s="1012"/>
      <c r="DL114" s="1013" t="s">
        <v>420</v>
      </c>
      <c r="DM114" s="1011"/>
      <c r="DN114" s="1011"/>
      <c r="DO114" s="1011"/>
      <c r="DP114" s="1012"/>
      <c r="DQ114" s="1013" t="s">
        <v>224</v>
      </c>
      <c r="DR114" s="1011"/>
      <c r="DS114" s="1011"/>
      <c r="DT114" s="1011"/>
      <c r="DU114" s="1012"/>
      <c r="DV114" s="1014" t="s">
        <v>450</v>
      </c>
      <c r="DW114" s="1015"/>
      <c r="DX114" s="1015"/>
      <c r="DY114" s="1015"/>
      <c r="DZ114" s="1016"/>
    </row>
    <row r="115" spans="1:130" s="246" customFormat="1" ht="26.25" customHeight="1" x14ac:dyDescent="0.2">
      <c r="A115" s="1006"/>
      <c r="B115" s="1007"/>
      <c r="C115" s="1002" t="s">
        <v>457</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1104449</v>
      </c>
      <c r="AB115" s="986"/>
      <c r="AC115" s="986"/>
      <c r="AD115" s="986"/>
      <c r="AE115" s="987"/>
      <c r="AF115" s="988">
        <v>1175127</v>
      </c>
      <c r="AG115" s="986"/>
      <c r="AH115" s="986"/>
      <c r="AI115" s="986"/>
      <c r="AJ115" s="987"/>
      <c r="AK115" s="988">
        <v>1375797</v>
      </c>
      <c r="AL115" s="986"/>
      <c r="AM115" s="986"/>
      <c r="AN115" s="986"/>
      <c r="AO115" s="987"/>
      <c r="AP115" s="989">
        <v>0.8</v>
      </c>
      <c r="AQ115" s="990"/>
      <c r="AR115" s="990"/>
      <c r="AS115" s="990"/>
      <c r="AT115" s="991"/>
      <c r="AU115" s="952"/>
      <c r="AV115" s="953"/>
      <c r="AW115" s="953"/>
      <c r="AX115" s="953"/>
      <c r="AY115" s="953"/>
      <c r="AZ115" s="1001" t="s">
        <v>458</v>
      </c>
      <c r="BA115" s="1002"/>
      <c r="BB115" s="1002"/>
      <c r="BC115" s="1002"/>
      <c r="BD115" s="1002"/>
      <c r="BE115" s="1002"/>
      <c r="BF115" s="1002"/>
      <c r="BG115" s="1002"/>
      <c r="BH115" s="1002"/>
      <c r="BI115" s="1002"/>
      <c r="BJ115" s="1002"/>
      <c r="BK115" s="1002"/>
      <c r="BL115" s="1002"/>
      <c r="BM115" s="1002"/>
      <c r="BN115" s="1002"/>
      <c r="BO115" s="1002"/>
      <c r="BP115" s="1003"/>
      <c r="BQ115" s="971">
        <v>2089276</v>
      </c>
      <c r="BR115" s="972"/>
      <c r="BS115" s="972"/>
      <c r="BT115" s="972"/>
      <c r="BU115" s="972"/>
      <c r="BV115" s="972">
        <v>2158286</v>
      </c>
      <c r="BW115" s="972"/>
      <c r="BX115" s="972"/>
      <c r="BY115" s="972"/>
      <c r="BZ115" s="972"/>
      <c r="CA115" s="972">
        <v>1921980</v>
      </c>
      <c r="CB115" s="972"/>
      <c r="CC115" s="972"/>
      <c r="CD115" s="972"/>
      <c r="CE115" s="972"/>
      <c r="CF115" s="966">
        <v>1.2</v>
      </c>
      <c r="CG115" s="967"/>
      <c r="CH115" s="967"/>
      <c r="CI115" s="967"/>
      <c r="CJ115" s="967"/>
      <c r="CK115" s="997"/>
      <c r="CL115" s="998"/>
      <c r="CM115" s="1001" t="s">
        <v>459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620571</v>
      </c>
      <c r="DH115" s="1011"/>
      <c r="DI115" s="1011"/>
      <c r="DJ115" s="1011"/>
      <c r="DK115" s="1012"/>
      <c r="DL115" s="1013">
        <v>727519</v>
      </c>
      <c r="DM115" s="1011"/>
      <c r="DN115" s="1011"/>
      <c r="DO115" s="1011"/>
      <c r="DP115" s="1012"/>
      <c r="DQ115" s="1013">
        <v>1315002</v>
      </c>
      <c r="DR115" s="1011"/>
      <c r="DS115" s="1011"/>
      <c r="DT115" s="1011"/>
      <c r="DU115" s="1012"/>
      <c r="DV115" s="1014">
        <v>0.8</v>
      </c>
      <c r="DW115" s="1015"/>
      <c r="DX115" s="1015"/>
      <c r="DY115" s="1015"/>
      <c r="DZ115" s="1016"/>
    </row>
    <row r="116" spans="1:130" s="246" customFormat="1" ht="26.25" customHeight="1" x14ac:dyDescent="0.2">
      <c r="A116" s="1008"/>
      <c r="B116" s="1009"/>
      <c r="C116" s="1017" t="s">
        <v>460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420</v>
      </c>
      <c r="AB116" s="1011"/>
      <c r="AC116" s="1011"/>
      <c r="AD116" s="1011"/>
      <c r="AE116" s="1012"/>
      <c r="AF116" s="1013" t="s">
        <v>224</v>
      </c>
      <c r="AG116" s="1011"/>
      <c r="AH116" s="1011"/>
      <c r="AI116" s="1011"/>
      <c r="AJ116" s="1012"/>
      <c r="AK116" s="1013" t="s">
        <v>224</v>
      </c>
      <c r="AL116" s="1011"/>
      <c r="AM116" s="1011"/>
      <c r="AN116" s="1011"/>
      <c r="AO116" s="1012"/>
      <c r="AP116" s="1014" t="s">
        <v>450</v>
      </c>
      <c r="AQ116" s="1015"/>
      <c r="AR116" s="1015"/>
      <c r="AS116" s="1015"/>
      <c r="AT116" s="1016"/>
      <c r="AU116" s="952"/>
      <c r="AV116" s="953"/>
      <c r="AW116" s="953"/>
      <c r="AX116" s="953"/>
      <c r="AY116" s="953"/>
      <c r="AZ116" s="1019" t="s">
        <v>461</v>
      </c>
      <c r="BA116" s="1020"/>
      <c r="BB116" s="1020"/>
      <c r="BC116" s="1020"/>
      <c r="BD116" s="1020"/>
      <c r="BE116" s="1020"/>
      <c r="BF116" s="1020"/>
      <c r="BG116" s="1020"/>
      <c r="BH116" s="1020"/>
      <c r="BI116" s="1020"/>
      <c r="BJ116" s="1020"/>
      <c r="BK116" s="1020"/>
      <c r="BL116" s="1020"/>
      <c r="BM116" s="1020"/>
      <c r="BN116" s="1020"/>
      <c r="BO116" s="1020"/>
      <c r="BP116" s="1021"/>
      <c r="BQ116" s="971" t="s">
        <v>420</v>
      </c>
      <c r="BR116" s="972"/>
      <c r="BS116" s="972"/>
      <c r="BT116" s="972"/>
      <c r="BU116" s="972"/>
      <c r="BV116" s="972" t="s">
        <v>224</v>
      </c>
      <c r="BW116" s="972"/>
      <c r="BX116" s="972"/>
      <c r="BY116" s="972"/>
      <c r="BZ116" s="972"/>
      <c r="CA116" s="972" t="s">
        <v>450</v>
      </c>
      <c r="CB116" s="972"/>
      <c r="CC116" s="972"/>
      <c r="CD116" s="972"/>
      <c r="CE116" s="972"/>
      <c r="CF116" s="966" t="s">
        <v>450</v>
      </c>
      <c r="CG116" s="967"/>
      <c r="CH116" s="967"/>
      <c r="CI116" s="967"/>
      <c r="CJ116" s="967"/>
      <c r="CK116" s="997"/>
      <c r="CL116" s="998"/>
      <c r="CM116" s="968" t="s">
        <v>462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66465</v>
      </c>
      <c r="DH116" s="1011"/>
      <c r="DI116" s="1011"/>
      <c r="DJ116" s="1011"/>
      <c r="DK116" s="1012"/>
      <c r="DL116" s="1013">
        <v>55388</v>
      </c>
      <c r="DM116" s="1011"/>
      <c r="DN116" s="1011"/>
      <c r="DO116" s="1011"/>
      <c r="DP116" s="1012"/>
      <c r="DQ116" s="1013">
        <v>44310</v>
      </c>
      <c r="DR116" s="1011"/>
      <c r="DS116" s="1011"/>
      <c r="DT116" s="1011"/>
      <c r="DU116" s="1012"/>
      <c r="DV116" s="1014">
        <v>0</v>
      </c>
      <c r="DW116" s="1015"/>
      <c r="DX116" s="1015"/>
      <c r="DY116" s="1015"/>
      <c r="DZ116" s="1016"/>
    </row>
    <row r="117" spans="1:130" s="246" customFormat="1" ht="26.25" customHeight="1" x14ac:dyDescent="0.2">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463</v>
      </c>
      <c r="Z117" s="938"/>
      <c r="AA117" s="1028">
        <v>46469433</v>
      </c>
      <c r="AB117" s="1029"/>
      <c r="AC117" s="1029"/>
      <c r="AD117" s="1029"/>
      <c r="AE117" s="1030"/>
      <c r="AF117" s="1031">
        <v>46109701</v>
      </c>
      <c r="AG117" s="1029"/>
      <c r="AH117" s="1029"/>
      <c r="AI117" s="1029"/>
      <c r="AJ117" s="1030"/>
      <c r="AK117" s="1031">
        <v>45710733</v>
      </c>
      <c r="AL117" s="1029"/>
      <c r="AM117" s="1029"/>
      <c r="AN117" s="1029"/>
      <c r="AO117" s="1030"/>
      <c r="AP117" s="1032"/>
      <c r="AQ117" s="1033"/>
      <c r="AR117" s="1033"/>
      <c r="AS117" s="1033"/>
      <c r="AT117" s="1034"/>
      <c r="AU117" s="952"/>
      <c r="AV117" s="953"/>
      <c r="AW117" s="953"/>
      <c r="AX117" s="953"/>
      <c r="AY117" s="953"/>
      <c r="AZ117" s="1019" t="s">
        <v>464</v>
      </c>
      <c r="BA117" s="1020"/>
      <c r="BB117" s="1020"/>
      <c r="BC117" s="1020"/>
      <c r="BD117" s="1020"/>
      <c r="BE117" s="1020"/>
      <c r="BF117" s="1020"/>
      <c r="BG117" s="1020"/>
      <c r="BH117" s="1020"/>
      <c r="BI117" s="1020"/>
      <c r="BJ117" s="1020"/>
      <c r="BK117" s="1020"/>
      <c r="BL117" s="1020"/>
      <c r="BM117" s="1020"/>
      <c r="BN117" s="1020"/>
      <c r="BO117" s="1020"/>
      <c r="BP117" s="1021"/>
      <c r="BQ117" s="971" t="s">
        <v>224</v>
      </c>
      <c r="BR117" s="972"/>
      <c r="BS117" s="972"/>
      <c r="BT117" s="972"/>
      <c r="BU117" s="972"/>
      <c r="BV117" s="972" t="s">
        <v>224</v>
      </c>
      <c r="BW117" s="972"/>
      <c r="BX117" s="972"/>
      <c r="BY117" s="972"/>
      <c r="BZ117" s="972"/>
      <c r="CA117" s="972" t="s">
        <v>420</v>
      </c>
      <c r="CB117" s="972"/>
      <c r="CC117" s="972"/>
      <c r="CD117" s="972"/>
      <c r="CE117" s="972"/>
      <c r="CF117" s="966" t="s">
        <v>450</v>
      </c>
      <c r="CG117" s="967"/>
      <c r="CH117" s="967"/>
      <c r="CI117" s="967"/>
      <c r="CJ117" s="967"/>
      <c r="CK117" s="997"/>
      <c r="CL117" s="998"/>
      <c r="CM117" s="968" t="s">
        <v>465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450</v>
      </c>
      <c r="DH117" s="1011"/>
      <c r="DI117" s="1011"/>
      <c r="DJ117" s="1011"/>
      <c r="DK117" s="1012"/>
      <c r="DL117" s="1013" t="s">
        <v>420</v>
      </c>
      <c r="DM117" s="1011"/>
      <c r="DN117" s="1011"/>
      <c r="DO117" s="1011"/>
      <c r="DP117" s="1012"/>
      <c r="DQ117" s="1013" t="s">
        <v>224</v>
      </c>
      <c r="DR117" s="1011"/>
      <c r="DS117" s="1011"/>
      <c r="DT117" s="1011"/>
      <c r="DU117" s="1012"/>
      <c r="DV117" s="1014" t="s">
        <v>420</v>
      </c>
      <c r="DW117" s="1015"/>
      <c r="DX117" s="1015"/>
      <c r="DY117" s="1015"/>
      <c r="DZ117" s="1016"/>
    </row>
    <row r="118" spans="1:130" s="246" customFormat="1" ht="26.25" customHeight="1" x14ac:dyDescent="0.2">
      <c r="A118" s="956" t="s">
        <v>438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436</v>
      </c>
      <c r="AB118" s="937"/>
      <c r="AC118" s="937"/>
      <c r="AD118" s="937"/>
      <c r="AE118" s="938"/>
      <c r="AF118" s="936" t="s">
        <v>304</v>
      </c>
      <c r="AG118" s="937"/>
      <c r="AH118" s="937"/>
      <c r="AI118" s="937"/>
      <c r="AJ118" s="938"/>
      <c r="AK118" s="936" t="s">
        <v>303</v>
      </c>
      <c r="AL118" s="937"/>
      <c r="AM118" s="937"/>
      <c r="AN118" s="937"/>
      <c r="AO118" s="938"/>
      <c r="AP118" s="1023" t="s">
        <v>437</v>
      </c>
      <c r="AQ118" s="1024"/>
      <c r="AR118" s="1024"/>
      <c r="AS118" s="1024"/>
      <c r="AT118" s="1025"/>
      <c r="AU118" s="952"/>
      <c r="AV118" s="953"/>
      <c r="AW118" s="953"/>
      <c r="AX118" s="953"/>
      <c r="AY118" s="953"/>
      <c r="AZ118" s="1026" t="s">
        <v>466</v>
      </c>
      <c r="BA118" s="1017"/>
      <c r="BB118" s="1017"/>
      <c r="BC118" s="1017"/>
      <c r="BD118" s="1017"/>
      <c r="BE118" s="1017"/>
      <c r="BF118" s="1017"/>
      <c r="BG118" s="1017"/>
      <c r="BH118" s="1017"/>
      <c r="BI118" s="1017"/>
      <c r="BJ118" s="1017"/>
      <c r="BK118" s="1017"/>
      <c r="BL118" s="1017"/>
      <c r="BM118" s="1017"/>
      <c r="BN118" s="1017"/>
      <c r="BO118" s="1017"/>
      <c r="BP118" s="1018"/>
      <c r="BQ118" s="1049" t="s">
        <v>420</v>
      </c>
      <c r="BR118" s="1050"/>
      <c r="BS118" s="1050"/>
      <c r="BT118" s="1050"/>
      <c r="BU118" s="1050"/>
      <c r="BV118" s="1050" t="s">
        <v>420</v>
      </c>
      <c r="BW118" s="1050"/>
      <c r="BX118" s="1050"/>
      <c r="BY118" s="1050"/>
      <c r="BZ118" s="1050"/>
      <c r="CA118" s="1050" t="s">
        <v>450</v>
      </c>
      <c r="CB118" s="1050"/>
      <c r="CC118" s="1050"/>
      <c r="CD118" s="1050"/>
      <c r="CE118" s="1050"/>
      <c r="CF118" s="966" t="s">
        <v>420</v>
      </c>
      <c r="CG118" s="967"/>
      <c r="CH118" s="967"/>
      <c r="CI118" s="967"/>
      <c r="CJ118" s="967"/>
      <c r="CK118" s="997"/>
      <c r="CL118" s="998"/>
      <c r="CM118" s="968" t="s">
        <v>467</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224</v>
      </c>
      <c r="DH118" s="1011"/>
      <c r="DI118" s="1011"/>
      <c r="DJ118" s="1011"/>
      <c r="DK118" s="1012"/>
      <c r="DL118" s="1013" t="s">
        <v>420</v>
      </c>
      <c r="DM118" s="1011"/>
      <c r="DN118" s="1011"/>
      <c r="DO118" s="1011"/>
      <c r="DP118" s="1012"/>
      <c r="DQ118" s="1013" t="s">
        <v>224</v>
      </c>
      <c r="DR118" s="1011"/>
      <c r="DS118" s="1011"/>
      <c r="DT118" s="1011"/>
      <c r="DU118" s="1012"/>
      <c r="DV118" s="1014" t="s">
        <v>420</v>
      </c>
      <c r="DW118" s="1015"/>
      <c r="DX118" s="1015"/>
      <c r="DY118" s="1015"/>
      <c r="DZ118" s="1016"/>
    </row>
    <row r="119" spans="1:130" s="246" customFormat="1" ht="26.25" customHeight="1" x14ac:dyDescent="0.2">
      <c r="A119" s="1110" t="s">
        <v>441</v>
      </c>
      <c r="B119" s="996"/>
      <c r="C119" s="975" t="s">
        <v>442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v>252085</v>
      </c>
      <c r="AB119" s="944"/>
      <c r="AC119" s="944"/>
      <c r="AD119" s="944"/>
      <c r="AE119" s="945"/>
      <c r="AF119" s="946">
        <v>433237</v>
      </c>
      <c r="AG119" s="944"/>
      <c r="AH119" s="944"/>
      <c r="AI119" s="944"/>
      <c r="AJ119" s="945"/>
      <c r="AK119" s="946">
        <v>368273</v>
      </c>
      <c r="AL119" s="944"/>
      <c r="AM119" s="944"/>
      <c r="AN119" s="944"/>
      <c r="AO119" s="945"/>
      <c r="AP119" s="947">
        <v>0.2</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468</v>
      </c>
      <c r="BP119" s="1058"/>
      <c r="BQ119" s="1049">
        <v>584890277</v>
      </c>
      <c r="BR119" s="1050"/>
      <c r="BS119" s="1050"/>
      <c r="BT119" s="1050"/>
      <c r="BU119" s="1050"/>
      <c r="BV119" s="1050">
        <v>614757505</v>
      </c>
      <c r="BW119" s="1050"/>
      <c r="BX119" s="1050"/>
      <c r="BY119" s="1050"/>
      <c r="BZ119" s="1050"/>
      <c r="CA119" s="1050">
        <v>609094510</v>
      </c>
      <c r="CB119" s="1050"/>
      <c r="CC119" s="1050"/>
      <c r="CD119" s="1050"/>
      <c r="CE119" s="1050"/>
      <c r="CF119" s="1051"/>
      <c r="CG119" s="1052"/>
      <c r="CH119" s="1052"/>
      <c r="CI119" s="1052"/>
      <c r="CJ119" s="1053"/>
      <c r="CK119" s="999"/>
      <c r="CL119" s="1000"/>
      <c r="CM119" s="1054" t="s">
        <v>469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1359191</v>
      </c>
      <c r="DH119" s="1036"/>
      <c r="DI119" s="1036"/>
      <c r="DJ119" s="1036"/>
      <c r="DK119" s="1037"/>
      <c r="DL119" s="1035">
        <v>1340913</v>
      </c>
      <c r="DM119" s="1036"/>
      <c r="DN119" s="1036"/>
      <c r="DO119" s="1036"/>
      <c r="DP119" s="1037"/>
      <c r="DQ119" s="1035">
        <v>1192600</v>
      </c>
      <c r="DR119" s="1036"/>
      <c r="DS119" s="1036"/>
      <c r="DT119" s="1036"/>
      <c r="DU119" s="1037"/>
      <c r="DV119" s="1038">
        <v>0.7</v>
      </c>
      <c r="DW119" s="1039"/>
      <c r="DX119" s="1039"/>
      <c r="DY119" s="1039"/>
      <c r="DZ119" s="1040"/>
    </row>
    <row r="120" spans="1:130" s="246" customFormat="1" ht="26.25" customHeight="1" x14ac:dyDescent="0.2">
      <c r="A120" s="1111"/>
      <c r="B120" s="998"/>
      <c r="C120" s="968" t="s">
        <v>445</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224</v>
      </c>
      <c r="AB120" s="1011"/>
      <c r="AC120" s="1011"/>
      <c r="AD120" s="1011"/>
      <c r="AE120" s="1012"/>
      <c r="AF120" s="1013" t="s">
        <v>224</v>
      </c>
      <c r="AG120" s="1011"/>
      <c r="AH120" s="1011"/>
      <c r="AI120" s="1011"/>
      <c r="AJ120" s="1012"/>
      <c r="AK120" s="1013" t="s">
        <v>224</v>
      </c>
      <c r="AL120" s="1011"/>
      <c r="AM120" s="1011"/>
      <c r="AN120" s="1011"/>
      <c r="AO120" s="1012"/>
      <c r="AP120" s="1014" t="s">
        <v>224</v>
      </c>
      <c r="AQ120" s="1015"/>
      <c r="AR120" s="1015"/>
      <c r="AS120" s="1015"/>
      <c r="AT120" s="1016"/>
      <c r="AU120" s="1041" t="s">
        <v>470</v>
      </c>
      <c r="AV120" s="1042"/>
      <c r="AW120" s="1042"/>
      <c r="AX120" s="1042"/>
      <c r="AY120" s="1043"/>
      <c r="AZ120" s="992" t="s">
        <v>471</v>
      </c>
      <c r="BA120" s="941"/>
      <c r="BB120" s="941"/>
      <c r="BC120" s="941"/>
      <c r="BD120" s="941"/>
      <c r="BE120" s="941"/>
      <c r="BF120" s="941"/>
      <c r="BG120" s="941"/>
      <c r="BH120" s="941"/>
      <c r="BI120" s="941"/>
      <c r="BJ120" s="941"/>
      <c r="BK120" s="941"/>
      <c r="BL120" s="941"/>
      <c r="BM120" s="941"/>
      <c r="BN120" s="941"/>
      <c r="BO120" s="941"/>
      <c r="BP120" s="942"/>
      <c r="BQ120" s="978">
        <v>63768561</v>
      </c>
      <c r="BR120" s="979"/>
      <c r="BS120" s="979"/>
      <c r="BT120" s="979"/>
      <c r="BU120" s="979"/>
      <c r="BV120" s="979">
        <v>64746567</v>
      </c>
      <c r="BW120" s="979"/>
      <c r="BX120" s="979"/>
      <c r="BY120" s="979"/>
      <c r="BZ120" s="979"/>
      <c r="CA120" s="979">
        <v>66578524</v>
      </c>
      <c r="CB120" s="979"/>
      <c r="CC120" s="979"/>
      <c r="CD120" s="979"/>
      <c r="CE120" s="979"/>
      <c r="CF120" s="993">
        <v>40.6</v>
      </c>
      <c r="CG120" s="994"/>
      <c r="CH120" s="994"/>
      <c r="CI120" s="994"/>
      <c r="CJ120" s="994"/>
      <c r="CK120" s="1059" t="s">
        <v>472</v>
      </c>
      <c r="CL120" s="1060"/>
      <c r="CM120" s="1060"/>
      <c r="CN120" s="1060"/>
      <c r="CO120" s="1061"/>
      <c r="CP120" s="1067" t="s">
        <v>411</v>
      </c>
      <c r="CQ120" s="1068"/>
      <c r="CR120" s="1068"/>
      <c r="CS120" s="1068"/>
      <c r="CT120" s="1068"/>
      <c r="CU120" s="1068"/>
      <c r="CV120" s="1068"/>
      <c r="CW120" s="1068"/>
      <c r="CX120" s="1068"/>
      <c r="CY120" s="1068"/>
      <c r="CZ120" s="1068"/>
      <c r="DA120" s="1068"/>
      <c r="DB120" s="1068"/>
      <c r="DC120" s="1068"/>
      <c r="DD120" s="1068"/>
      <c r="DE120" s="1068"/>
      <c r="DF120" s="1069"/>
      <c r="DG120" s="978">
        <v>67856285</v>
      </c>
      <c r="DH120" s="979"/>
      <c r="DI120" s="979"/>
      <c r="DJ120" s="979"/>
      <c r="DK120" s="979"/>
      <c r="DL120" s="979">
        <v>62759837</v>
      </c>
      <c r="DM120" s="979"/>
      <c r="DN120" s="979"/>
      <c r="DO120" s="979"/>
      <c r="DP120" s="979"/>
      <c r="DQ120" s="979">
        <v>60296038</v>
      </c>
      <c r="DR120" s="979"/>
      <c r="DS120" s="979"/>
      <c r="DT120" s="979"/>
      <c r="DU120" s="979"/>
      <c r="DV120" s="980">
        <v>36.799999999999997</v>
      </c>
      <c r="DW120" s="980"/>
      <c r="DX120" s="980"/>
      <c r="DY120" s="980"/>
      <c r="DZ120" s="981"/>
    </row>
    <row r="121" spans="1:130" s="246" customFormat="1" ht="26.25" customHeight="1" x14ac:dyDescent="0.2">
      <c r="A121" s="1111"/>
      <c r="B121" s="998"/>
      <c r="C121" s="1019" t="s">
        <v>473</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224</v>
      </c>
      <c r="AB121" s="1011"/>
      <c r="AC121" s="1011"/>
      <c r="AD121" s="1011"/>
      <c r="AE121" s="1012"/>
      <c r="AF121" s="1013" t="s">
        <v>224</v>
      </c>
      <c r="AG121" s="1011"/>
      <c r="AH121" s="1011"/>
      <c r="AI121" s="1011"/>
      <c r="AJ121" s="1012"/>
      <c r="AK121" s="1013" t="s">
        <v>224</v>
      </c>
      <c r="AL121" s="1011"/>
      <c r="AM121" s="1011"/>
      <c r="AN121" s="1011"/>
      <c r="AO121" s="1012"/>
      <c r="AP121" s="1014" t="s">
        <v>224</v>
      </c>
      <c r="AQ121" s="1015"/>
      <c r="AR121" s="1015"/>
      <c r="AS121" s="1015"/>
      <c r="AT121" s="1016"/>
      <c r="AU121" s="1044"/>
      <c r="AV121" s="1045"/>
      <c r="AW121" s="1045"/>
      <c r="AX121" s="1045"/>
      <c r="AY121" s="1046"/>
      <c r="AZ121" s="1001" t="s">
        <v>474</v>
      </c>
      <c r="BA121" s="1002"/>
      <c r="BB121" s="1002"/>
      <c r="BC121" s="1002"/>
      <c r="BD121" s="1002"/>
      <c r="BE121" s="1002"/>
      <c r="BF121" s="1002"/>
      <c r="BG121" s="1002"/>
      <c r="BH121" s="1002"/>
      <c r="BI121" s="1002"/>
      <c r="BJ121" s="1002"/>
      <c r="BK121" s="1002"/>
      <c r="BL121" s="1002"/>
      <c r="BM121" s="1002"/>
      <c r="BN121" s="1002"/>
      <c r="BO121" s="1002"/>
      <c r="BP121" s="1003"/>
      <c r="BQ121" s="971">
        <v>98565692</v>
      </c>
      <c r="BR121" s="972"/>
      <c r="BS121" s="972"/>
      <c r="BT121" s="972"/>
      <c r="BU121" s="972"/>
      <c r="BV121" s="972">
        <v>93404329</v>
      </c>
      <c r="BW121" s="972"/>
      <c r="BX121" s="972"/>
      <c r="BY121" s="972"/>
      <c r="BZ121" s="972"/>
      <c r="CA121" s="972">
        <v>88669540</v>
      </c>
      <c r="CB121" s="972"/>
      <c r="CC121" s="972"/>
      <c r="CD121" s="972"/>
      <c r="CE121" s="972"/>
      <c r="CF121" s="966">
        <v>54.1</v>
      </c>
      <c r="CG121" s="967"/>
      <c r="CH121" s="967"/>
      <c r="CI121" s="967"/>
      <c r="CJ121" s="967"/>
      <c r="CK121" s="1062"/>
      <c r="CL121" s="1063"/>
      <c r="CM121" s="1063"/>
      <c r="CN121" s="1063"/>
      <c r="CO121" s="1064"/>
      <c r="CP121" s="1072" t="s">
        <v>413</v>
      </c>
      <c r="CQ121" s="1073"/>
      <c r="CR121" s="1073"/>
      <c r="CS121" s="1073"/>
      <c r="CT121" s="1073"/>
      <c r="CU121" s="1073"/>
      <c r="CV121" s="1073"/>
      <c r="CW121" s="1073"/>
      <c r="CX121" s="1073"/>
      <c r="CY121" s="1073"/>
      <c r="CZ121" s="1073"/>
      <c r="DA121" s="1073"/>
      <c r="DB121" s="1073"/>
      <c r="DC121" s="1073"/>
      <c r="DD121" s="1073"/>
      <c r="DE121" s="1073"/>
      <c r="DF121" s="1074"/>
      <c r="DG121" s="971">
        <v>3814649</v>
      </c>
      <c r="DH121" s="972"/>
      <c r="DI121" s="972"/>
      <c r="DJ121" s="972"/>
      <c r="DK121" s="972"/>
      <c r="DL121" s="972">
        <v>3595483</v>
      </c>
      <c r="DM121" s="972"/>
      <c r="DN121" s="972"/>
      <c r="DO121" s="972"/>
      <c r="DP121" s="972"/>
      <c r="DQ121" s="972">
        <v>3256794</v>
      </c>
      <c r="DR121" s="972"/>
      <c r="DS121" s="972"/>
      <c r="DT121" s="972"/>
      <c r="DU121" s="972"/>
      <c r="DV121" s="973">
        <v>2</v>
      </c>
      <c r="DW121" s="973"/>
      <c r="DX121" s="973"/>
      <c r="DY121" s="973"/>
      <c r="DZ121" s="974"/>
    </row>
    <row r="122" spans="1:130" s="246" customFormat="1" ht="26.25" customHeight="1" x14ac:dyDescent="0.2">
      <c r="A122" s="1111"/>
      <c r="B122" s="998"/>
      <c r="C122" s="968" t="s">
        <v>456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224</v>
      </c>
      <c r="AB122" s="1011"/>
      <c r="AC122" s="1011"/>
      <c r="AD122" s="1011"/>
      <c r="AE122" s="1012"/>
      <c r="AF122" s="1013" t="s">
        <v>224</v>
      </c>
      <c r="AG122" s="1011"/>
      <c r="AH122" s="1011"/>
      <c r="AI122" s="1011"/>
      <c r="AJ122" s="1012"/>
      <c r="AK122" s="1013" t="s">
        <v>224</v>
      </c>
      <c r="AL122" s="1011"/>
      <c r="AM122" s="1011"/>
      <c r="AN122" s="1011"/>
      <c r="AO122" s="1012"/>
      <c r="AP122" s="1014" t="s">
        <v>224</v>
      </c>
      <c r="AQ122" s="1015"/>
      <c r="AR122" s="1015"/>
      <c r="AS122" s="1015"/>
      <c r="AT122" s="1016"/>
      <c r="AU122" s="1044"/>
      <c r="AV122" s="1045"/>
      <c r="AW122" s="1045"/>
      <c r="AX122" s="1045"/>
      <c r="AY122" s="1046"/>
      <c r="AZ122" s="1026" t="s">
        <v>475</v>
      </c>
      <c r="BA122" s="1017"/>
      <c r="BB122" s="1017"/>
      <c r="BC122" s="1017"/>
      <c r="BD122" s="1017"/>
      <c r="BE122" s="1017"/>
      <c r="BF122" s="1017"/>
      <c r="BG122" s="1017"/>
      <c r="BH122" s="1017"/>
      <c r="BI122" s="1017"/>
      <c r="BJ122" s="1017"/>
      <c r="BK122" s="1017"/>
      <c r="BL122" s="1017"/>
      <c r="BM122" s="1017"/>
      <c r="BN122" s="1017"/>
      <c r="BO122" s="1017"/>
      <c r="BP122" s="1018"/>
      <c r="BQ122" s="1049">
        <v>357869236</v>
      </c>
      <c r="BR122" s="1050"/>
      <c r="BS122" s="1050"/>
      <c r="BT122" s="1050"/>
      <c r="BU122" s="1050"/>
      <c r="BV122" s="1050">
        <v>364160906</v>
      </c>
      <c r="BW122" s="1050"/>
      <c r="BX122" s="1050"/>
      <c r="BY122" s="1050"/>
      <c r="BZ122" s="1050"/>
      <c r="CA122" s="1050">
        <v>373689438</v>
      </c>
      <c r="CB122" s="1050"/>
      <c r="CC122" s="1050"/>
      <c r="CD122" s="1050"/>
      <c r="CE122" s="1050"/>
      <c r="CF122" s="1070">
        <v>227.9</v>
      </c>
      <c r="CG122" s="1071"/>
      <c r="CH122" s="1071"/>
      <c r="CI122" s="1071"/>
      <c r="CJ122" s="1071"/>
      <c r="CK122" s="1062"/>
      <c r="CL122" s="1063"/>
      <c r="CM122" s="1063"/>
      <c r="CN122" s="1063"/>
      <c r="CO122" s="1064"/>
      <c r="CP122" s="1072" t="s">
        <v>476</v>
      </c>
      <c r="CQ122" s="1073"/>
      <c r="CR122" s="1073"/>
      <c r="CS122" s="1073"/>
      <c r="CT122" s="1073"/>
      <c r="CU122" s="1073"/>
      <c r="CV122" s="1073"/>
      <c r="CW122" s="1073"/>
      <c r="CX122" s="1073"/>
      <c r="CY122" s="1073"/>
      <c r="CZ122" s="1073"/>
      <c r="DA122" s="1073"/>
      <c r="DB122" s="1073"/>
      <c r="DC122" s="1073"/>
      <c r="DD122" s="1073"/>
      <c r="DE122" s="1073"/>
      <c r="DF122" s="1074"/>
      <c r="DG122" s="971">
        <v>1864317</v>
      </c>
      <c r="DH122" s="972"/>
      <c r="DI122" s="972"/>
      <c r="DJ122" s="972"/>
      <c r="DK122" s="972"/>
      <c r="DL122" s="972">
        <v>1808339</v>
      </c>
      <c r="DM122" s="972"/>
      <c r="DN122" s="972"/>
      <c r="DO122" s="972"/>
      <c r="DP122" s="972"/>
      <c r="DQ122" s="972">
        <v>1746756</v>
      </c>
      <c r="DR122" s="972"/>
      <c r="DS122" s="972"/>
      <c r="DT122" s="972"/>
      <c r="DU122" s="972"/>
      <c r="DV122" s="973">
        <v>1.1000000000000001</v>
      </c>
      <c r="DW122" s="973"/>
      <c r="DX122" s="973"/>
      <c r="DY122" s="973"/>
      <c r="DZ122" s="974"/>
    </row>
    <row r="123" spans="1:130" s="246" customFormat="1" ht="26.25" customHeight="1" x14ac:dyDescent="0.2">
      <c r="A123" s="1111"/>
      <c r="B123" s="998"/>
      <c r="C123" s="968" t="s">
        <v>462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11077</v>
      </c>
      <c r="AB123" s="1011"/>
      <c r="AC123" s="1011"/>
      <c r="AD123" s="1011"/>
      <c r="AE123" s="1012"/>
      <c r="AF123" s="1013">
        <v>11078</v>
      </c>
      <c r="AG123" s="1011"/>
      <c r="AH123" s="1011"/>
      <c r="AI123" s="1011"/>
      <c r="AJ123" s="1012"/>
      <c r="AK123" s="1013">
        <v>11078</v>
      </c>
      <c r="AL123" s="1011"/>
      <c r="AM123" s="1011"/>
      <c r="AN123" s="1011"/>
      <c r="AO123" s="1012"/>
      <c r="AP123" s="1014">
        <v>0</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477</v>
      </c>
      <c r="BP123" s="1058"/>
      <c r="BQ123" s="1117">
        <v>520203489</v>
      </c>
      <c r="BR123" s="1118"/>
      <c r="BS123" s="1118"/>
      <c r="BT123" s="1118"/>
      <c r="BU123" s="1118"/>
      <c r="BV123" s="1118">
        <v>522311802</v>
      </c>
      <c r="BW123" s="1118"/>
      <c r="BX123" s="1118"/>
      <c r="BY123" s="1118"/>
      <c r="BZ123" s="1118"/>
      <c r="CA123" s="1118">
        <v>528937502</v>
      </c>
      <c r="CB123" s="1118"/>
      <c r="CC123" s="1118"/>
      <c r="CD123" s="1118"/>
      <c r="CE123" s="1118"/>
      <c r="CF123" s="1051"/>
      <c r="CG123" s="1052"/>
      <c r="CH123" s="1052"/>
      <c r="CI123" s="1052"/>
      <c r="CJ123" s="1053"/>
      <c r="CK123" s="1062"/>
      <c r="CL123" s="1063"/>
      <c r="CM123" s="1063"/>
      <c r="CN123" s="1063"/>
      <c r="CO123" s="1064"/>
      <c r="CP123" s="1072" t="s">
        <v>478</v>
      </c>
      <c r="CQ123" s="1073"/>
      <c r="CR123" s="1073"/>
      <c r="CS123" s="1073"/>
      <c r="CT123" s="1073"/>
      <c r="CU123" s="1073"/>
      <c r="CV123" s="1073"/>
      <c r="CW123" s="1073"/>
      <c r="CX123" s="1073"/>
      <c r="CY123" s="1073"/>
      <c r="CZ123" s="1073"/>
      <c r="DA123" s="1073"/>
      <c r="DB123" s="1073"/>
      <c r="DC123" s="1073"/>
      <c r="DD123" s="1073"/>
      <c r="DE123" s="1073"/>
      <c r="DF123" s="1074"/>
      <c r="DG123" s="1010">
        <v>545116</v>
      </c>
      <c r="DH123" s="1011"/>
      <c r="DI123" s="1011"/>
      <c r="DJ123" s="1011"/>
      <c r="DK123" s="1012"/>
      <c r="DL123" s="1013">
        <v>960676</v>
      </c>
      <c r="DM123" s="1011"/>
      <c r="DN123" s="1011"/>
      <c r="DO123" s="1011"/>
      <c r="DP123" s="1012"/>
      <c r="DQ123" s="1013">
        <v>1468815</v>
      </c>
      <c r="DR123" s="1011"/>
      <c r="DS123" s="1011"/>
      <c r="DT123" s="1011"/>
      <c r="DU123" s="1012"/>
      <c r="DV123" s="1014">
        <v>0.9</v>
      </c>
      <c r="DW123" s="1015"/>
      <c r="DX123" s="1015"/>
      <c r="DY123" s="1015"/>
      <c r="DZ123" s="1016"/>
    </row>
    <row r="124" spans="1:130" s="246" customFormat="1" ht="26.25" customHeight="1" thickBot="1" x14ac:dyDescent="0.25">
      <c r="A124" s="1111"/>
      <c r="B124" s="998"/>
      <c r="C124" s="968" t="s">
        <v>465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224</v>
      </c>
      <c r="AB124" s="1011"/>
      <c r="AC124" s="1011"/>
      <c r="AD124" s="1011"/>
      <c r="AE124" s="1012"/>
      <c r="AF124" s="1013" t="s">
        <v>224</v>
      </c>
      <c r="AG124" s="1011"/>
      <c r="AH124" s="1011"/>
      <c r="AI124" s="1011"/>
      <c r="AJ124" s="1012"/>
      <c r="AK124" s="1013" t="s">
        <v>224</v>
      </c>
      <c r="AL124" s="1011"/>
      <c r="AM124" s="1011"/>
      <c r="AN124" s="1011"/>
      <c r="AO124" s="1012"/>
      <c r="AP124" s="1014" t="s">
        <v>224</v>
      </c>
      <c r="AQ124" s="1015"/>
      <c r="AR124" s="1015"/>
      <c r="AS124" s="1015"/>
      <c r="AT124" s="1016"/>
      <c r="AU124" s="1113" t="s">
        <v>479</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46.4</v>
      </c>
      <c r="BR124" s="1080"/>
      <c r="BS124" s="1080"/>
      <c r="BT124" s="1080"/>
      <c r="BU124" s="1080"/>
      <c r="BV124" s="1080">
        <v>56.9</v>
      </c>
      <c r="BW124" s="1080"/>
      <c r="BX124" s="1080"/>
      <c r="BY124" s="1080"/>
      <c r="BZ124" s="1080"/>
      <c r="CA124" s="1080">
        <v>48.8</v>
      </c>
      <c r="CB124" s="1080"/>
      <c r="CC124" s="1080"/>
      <c r="CD124" s="1080"/>
      <c r="CE124" s="1080"/>
      <c r="CF124" s="1081"/>
      <c r="CG124" s="1082"/>
      <c r="CH124" s="1082"/>
      <c r="CI124" s="1082"/>
      <c r="CJ124" s="1083"/>
      <c r="CK124" s="1065"/>
      <c r="CL124" s="1065"/>
      <c r="CM124" s="1065"/>
      <c r="CN124" s="1065"/>
      <c r="CO124" s="1066"/>
      <c r="CP124" s="1072" t="s">
        <v>480</v>
      </c>
      <c r="CQ124" s="1073"/>
      <c r="CR124" s="1073"/>
      <c r="CS124" s="1073"/>
      <c r="CT124" s="1073"/>
      <c r="CU124" s="1073"/>
      <c r="CV124" s="1073"/>
      <c r="CW124" s="1073"/>
      <c r="CX124" s="1073"/>
      <c r="CY124" s="1073"/>
      <c r="CZ124" s="1073"/>
      <c r="DA124" s="1073"/>
      <c r="DB124" s="1073"/>
      <c r="DC124" s="1073"/>
      <c r="DD124" s="1073"/>
      <c r="DE124" s="1073"/>
      <c r="DF124" s="1074"/>
      <c r="DG124" s="1057">
        <v>2827581</v>
      </c>
      <c r="DH124" s="1036"/>
      <c r="DI124" s="1036"/>
      <c r="DJ124" s="1036"/>
      <c r="DK124" s="1037"/>
      <c r="DL124" s="1035">
        <v>1081547</v>
      </c>
      <c r="DM124" s="1036"/>
      <c r="DN124" s="1036"/>
      <c r="DO124" s="1036"/>
      <c r="DP124" s="1037"/>
      <c r="DQ124" s="1035">
        <v>1018246</v>
      </c>
      <c r="DR124" s="1036"/>
      <c r="DS124" s="1036"/>
      <c r="DT124" s="1036"/>
      <c r="DU124" s="1037"/>
      <c r="DV124" s="1038">
        <v>0.6</v>
      </c>
      <c r="DW124" s="1039"/>
      <c r="DX124" s="1039"/>
      <c r="DY124" s="1039"/>
      <c r="DZ124" s="1040"/>
    </row>
    <row r="125" spans="1:130" s="246" customFormat="1" ht="26.25" customHeight="1" x14ac:dyDescent="0.2">
      <c r="A125" s="1111"/>
      <c r="B125" s="998"/>
      <c r="C125" s="968" t="s">
        <v>467</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224</v>
      </c>
      <c r="AB125" s="1011"/>
      <c r="AC125" s="1011"/>
      <c r="AD125" s="1011"/>
      <c r="AE125" s="1012"/>
      <c r="AF125" s="1013" t="s">
        <v>224</v>
      </c>
      <c r="AG125" s="1011"/>
      <c r="AH125" s="1011"/>
      <c r="AI125" s="1011"/>
      <c r="AJ125" s="1012"/>
      <c r="AK125" s="1013" t="s">
        <v>224</v>
      </c>
      <c r="AL125" s="1011"/>
      <c r="AM125" s="1011"/>
      <c r="AN125" s="1011"/>
      <c r="AO125" s="1012"/>
      <c r="AP125" s="1014" t="s">
        <v>224</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481</v>
      </c>
      <c r="CL125" s="1060"/>
      <c r="CM125" s="1060"/>
      <c r="CN125" s="1060"/>
      <c r="CO125" s="1061"/>
      <c r="CP125" s="992" t="s">
        <v>482</v>
      </c>
      <c r="CQ125" s="941"/>
      <c r="CR125" s="941"/>
      <c r="CS125" s="941"/>
      <c r="CT125" s="941"/>
      <c r="CU125" s="941"/>
      <c r="CV125" s="941"/>
      <c r="CW125" s="941"/>
      <c r="CX125" s="941"/>
      <c r="CY125" s="941"/>
      <c r="CZ125" s="941"/>
      <c r="DA125" s="941"/>
      <c r="DB125" s="941"/>
      <c r="DC125" s="941"/>
      <c r="DD125" s="941"/>
      <c r="DE125" s="941"/>
      <c r="DF125" s="942"/>
      <c r="DG125" s="978" t="s">
        <v>224</v>
      </c>
      <c r="DH125" s="979"/>
      <c r="DI125" s="979"/>
      <c r="DJ125" s="979"/>
      <c r="DK125" s="979"/>
      <c r="DL125" s="979" t="s">
        <v>224</v>
      </c>
      <c r="DM125" s="979"/>
      <c r="DN125" s="979"/>
      <c r="DO125" s="979"/>
      <c r="DP125" s="979"/>
      <c r="DQ125" s="979" t="s">
        <v>224</v>
      </c>
      <c r="DR125" s="979"/>
      <c r="DS125" s="979"/>
      <c r="DT125" s="979"/>
      <c r="DU125" s="979"/>
      <c r="DV125" s="980" t="s">
        <v>388</v>
      </c>
      <c r="DW125" s="980"/>
      <c r="DX125" s="980"/>
      <c r="DY125" s="980"/>
      <c r="DZ125" s="981"/>
    </row>
    <row r="126" spans="1:130" s="246" customFormat="1" ht="26.25" customHeight="1" thickBot="1" x14ac:dyDescent="0.25">
      <c r="A126" s="1111"/>
      <c r="B126" s="998"/>
      <c r="C126" s="968" t="s">
        <v>469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836758</v>
      </c>
      <c r="AB126" s="1011"/>
      <c r="AC126" s="1011"/>
      <c r="AD126" s="1011"/>
      <c r="AE126" s="1012"/>
      <c r="AF126" s="1013">
        <v>726835</v>
      </c>
      <c r="AG126" s="1011"/>
      <c r="AH126" s="1011"/>
      <c r="AI126" s="1011"/>
      <c r="AJ126" s="1012"/>
      <c r="AK126" s="1013">
        <v>993014</v>
      </c>
      <c r="AL126" s="1011"/>
      <c r="AM126" s="1011"/>
      <c r="AN126" s="1011"/>
      <c r="AO126" s="1012"/>
      <c r="AP126" s="1014">
        <v>0.6</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483</v>
      </c>
      <c r="CQ126" s="1002"/>
      <c r="CR126" s="1002"/>
      <c r="CS126" s="1002"/>
      <c r="CT126" s="1002"/>
      <c r="CU126" s="1002"/>
      <c r="CV126" s="1002"/>
      <c r="CW126" s="1002"/>
      <c r="CX126" s="1002"/>
      <c r="CY126" s="1002"/>
      <c r="CZ126" s="1002"/>
      <c r="DA126" s="1002"/>
      <c r="DB126" s="1002"/>
      <c r="DC126" s="1002"/>
      <c r="DD126" s="1002"/>
      <c r="DE126" s="1002"/>
      <c r="DF126" s="1003"/>
      <c r="DG126" s="971">
        <v>2089276</v>
      </c>
      <c r="DH126" s="972"/>
      <c r="DI126" s="972"/>
      <c r="DJ126" s="972"/>
      <c r="DK126" s="972"/>
      <c r="DL126" s="972">
        <v>2158286</v>
      </c>
      <c r="DM126" s="972"/>
      <c r="DN126" s="972"/>
      <c r="DO126" s="972"/>
      <c r="DP126" s="972"/>
      <c r="DQ126" s="972">
        <v>1921980</v>
      </c>
      <c r="DR126" s="972"/>
      <c r="DS126" s="972"/>
      <c r="DT126" s="972"/>
      <c r="DU126" s="972"/>
      <c r="DV126" s="973">
        <v>1.2</v>
      </c>
      <c r="DW126" s="973"/>
      <c r="DX126" s="973"/>
      <c r="DY126" s="973"/>
      <c r="DZ126" s="974"/>
    </row>
    <row r="127" spans="1:130" s="246" customFormat="1" ht="26.25" customHeight="1" x14ac:dyDescent="0.2">
      <c r="A127" s="1112"/>
      <c r="B127" s="1000"/>
      <c r="C127" s="1054" t="s">
        <v>484</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4529</v>
      </c>
      <c r="AB127" s="1011"/>
      <c r="AC127" s="1011"/>
      <c r="AD127" s="1011"/>
      <c r="AE127" s="1012"/>
      <c r="AF127" s="1013">
        <v>3977</v>
      </c>
      <c r="AG127" s="1011"/>
      <c r="AH127" s="1011"/>
      <c r="AI127" s="1011"/>
      <c r="AJ127" s="1012"/>
      <c r="AK127" s="1013">
        <v>3432</v>
      </c>
      <c r="AL127" s="1011"/>
      <c r="AM127" s="1011"/>
      <c r="AN127" s="1011"/>
      <c r="AO127" s="1012"/>
      <c r="AP127" s="1014">
        <v>0</v>
      </c>
      <c r="AQ127" s="1015"/>
      <c r="AR127" s="1015"/>
      <c r="AS127" s="1015"/>
      <c r="AT127" s="1016"/>
      <c r="AU127" s="282"/>
      <c r="AV127" s="282"/>
      <c r="AW127" s="282"/>
      <c r="AX127" s="1084" t="s">
        <v>485</v>
      </c>
      <c r="AY127" s="1085"/>
      <c r="AZ127" s="1085"/>
      <c r="BA127" s="1085"/>
      <c r="BB127" s="1085"/>
      <c r="BC127" s="1085"/>
      <c r="BD127" s="1085"/>
      <c r="BE127" s="1086"/>
      <c r="BF127" s="1087" t="s">
        <v>486</v>
      </c>
      <c r="BG127" s="1085"/>
      <c r="BH127" s="1085"/>
      <c r="BI127" s="1085"/>
      <c r="BJ127" s="1085"/>
      <c r="BK127" s="1085"/>
      <c r="BL127" s="1086"/>
      <c r="BM127" s="1087" t="s">
        <v>487</v>
      </c>
      <c r="BN127" s="1085"/>
      <c r="BO127" s="1085"/>
      <c r="BP127" s="1085"/>
      <c r="BQ127" s="1085"/>
      <c r="BR127" s="1085"/>
      <c r="BS127" s="1086"/>
      <c r="BT127" s="1087" t="s">
        <v>488</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489</v>
      </c>
      <c r="CQ127" s="1002"/>
      <c r="CR127" s="1002"/>
      <c r="CS127" s="1002"/>
      <c r="CT127" s="1002"/>
      <c r="CU127" s="1002"/>
      <c r="CV127" s="1002"/>
      <c r="CW127" s="1002"/>
      <c r="CX127" s="1002"/>
      <c r="CY127" s="1002"/>
      <c r="CZ127" s="1002"/>
      <c r="DA127" s="1002"/>
      <c r="DB127" s="1002"/>
      <c r="DC127" s="1002"/>
      <c r="DD127" s="1002"/>
      <c r="DE127" s="1002"/>
      <c r="DF127" s="1003"/>
      <c r="DG127" s="971" t="s">
        <v>224</v>
      </c>
      <c r="DH127" s="972"/>
      <c r="DI127" s="972"/>
      <c r="DJ127" s="972"/>
      <c r="DK127" s="972"/>
      <c r="DL127" s="972" t="s">
        <v>224</v>
      </c>
      <c r="DM127" s="972"/>
      <c r="DN127" s="972"/>
      <c r="DO127" s="972"/>
      <c r="DP127" s="972"/>
      <c r="DQ127" s="972" t="s">
        <v>224</v>
      </c>
      <c r="DR127" s="972"/>
      <c r="DS127" s="972"/>
      <c r="DT127" s="972"/>
      <c r="DU127" s="972"/>
      <c r="DV127" s="973" t="s">
        <v>224</v>
      </c>
      <c r="DW127" s="973"/>
      <c r="DX127" s="973"/>
      <c r="DY127" s="973"/>
      <c r="DZ127" s="974"/>
    </row>
    <row r="128" spans="1:130" s="246" customFormat="1" ht="26.25" customHeight="1" thickBot="1" x14ac:dyDescent="0.25">
      <c r="A128" s="1095" t="s">
        <v>490</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491</v>
      </c>
      <c r="X128" s="1097"/>
      <c r="Y128" s="1097"/>
      <c r="Z128" s="1098"/>
      <c r="AA128" s="1099">
        <v>11721650</v>
      </c>
      <c r="AB128" s="1100"/>
      <c r="AC128" s="1100"/>
      <c r="AD128" s="1100"/>
      <c r="AE128" s="1101"/>
      <c r="AF128" s="1102">
        <v>11349622</v>
      </c>
      <c r="AG128" s="1100"/>
      <c r="AH128" s="1100"/>
      <c r="AI128" s="1100"/>
      <c r="AJ128" s="1101"/>
      <c r="AK128" s="1102">
        <v>10757242</v>
      </c>
      <c r="AL128" s="1100"/>
      <c r="AM128" s="1100"/>
      <c r="AN128" s="1100"/>
      <c r="AO128" s="1101"/>
      <c r="AP128" s="1103"/>
      <c r="AQ128" s="1104"/>
      <c r="AR128" s="1104"/>
      <c r="AS128" s="1104"/>
      <c r="AT128" s="1105"/>
      <c r="AU128" s="282"/>
      <c r="AV128" s="282"/>
      <c r="AW128" s="282"/>
      <c r="AX128" s="940" t="s">
        <v>492</v>
      </c>
      <c r="AY128" s="941"/>
      <c r="AZ128" s="941"/>
      <c r="BA128" s="941"/>
      <c r="BB128" s="941"/>
      <c r="BC128" s="941"/>
      <c r="BD128" s="941"/>
      <c r="BE128" s="942"/>
      <c r="BF128" s="1106" t="s">
        <v>224</v>
      </c>
      <c r="BG128" s="1107"/>
      <c r="BH128" s="1107"/>
      <c r="BI128" s="1107"/>
      <c r="BJ128" s="1107"/>
      <c r="BK128" s="1107"/>
      <c r="BL128" s="1108"/>
      <c r="BM128" s="1106">
        <v>11.25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493</v>
      </c>
      <c r="CQ128" s="1089"/>
      <c r="CR128" s="1089"/>
      <c r="CS128" s="1089"/>
      <c r="CT128" s="1089"/>
      <c r="CU128" s="1089"/>
      <c r="CV128" s="1089"/>
      <c r="CW128" s="1089"/>
      <c r="CX128" s="1089"/>
      <c r="CY128" s="1089"/>
      <c r="CZ128" s="1089"/>
      <c r="DA128" s="1089"/>
      <c r="DB128" s="1089"/>
      <c r="DC128" s="1089"/>
      <c r="DD128" s="1089"/>
      <c r="DE128" s="1089"/>
      <c r="DF128" s="1090"/>
      <c r="DG128" s="1091" t="s">
        <v>224</v>
      </c>
      <c r="DH128" s="1092"/>
      <c r="DI128" s="1092"/>
      <c r="DJ128" s="1092"/>
      <c r="DK128" s="1092"/>
      <c r="DL128" s="1092" t="s">
        <v>224</v>
      </c>
      <c r="DM128" s="1092"/>
      <c r="DN128" s="1092"/>
      <c r="DO128" s="1092"/>
      <c r="DP128" s="1092"/>
      <c r="DQ128" s="1092" t="s">
        <v>224</v>
      </c>
      <c r="DR128" s="1092"/>
      <c r="DS128" s="1092"/>
      <c r="DT128" s="1092"/>
      <c r="DU128" s="1092"/>
      <c r="DV128" s="1093" t="s">
        <v>224</v>
      </c>
      <c r="DW128" s="1093"/>
      <c r="DX128" s="1093"/>
      <c r="DY128" s="1093"/>
      <c r="DZ128" s="1094"/>
    </row>
    <row r="129" spans="1:131" s="246" customFormat="1" ht="26.25" customHeight="1" x14ac:dyDescent="0.2">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494</v>
      </c>
      <c r="X129" s="1126"/>
      <c r="Y129" s="1126"/>
      <c r="Z129" s="1127"/>
      <c r="AA129" s="1010">
        <v>163647048</v>
      </c>
      <c r="AB129" s="1011"/>
      <c r="AC129" s="1011"/>
      <c r="AD129" s="1011"/>
      <c r="AE129" s="1012"/>
      <c r="AF129" s="1013">
        <v>186500513</v>
      </c>
      <c r="AG129" s="1011"/>
      <c r="AH129" s="1011"/>
      <c r="AI129" s="1011"/>
      <c r="AJ129" s="1012"/>
      <c r="AK129" s="1013">
        <v>188209181</v>
      </c>
      <c r="AL129" s="1011"/>
      <c r="AM129" s="1011"/>
      <c r="AN129" s="1011"/>
      <c r="AO129" s="1012"/>
      <c r="AP129" s="1128"/>
      <c r="AQ129" s="1129"/>
      <c r="AR129" s="1129"/>
      <c r="AS129" s="1129"/>
      <c r="AT129" s="1130"/>
      <c r="AU129" s="284"/>
      <c r="AV129" s="284"/>
      <c r="AW129" s="284"/>
      <c r="AX129" s="1119" t="s">
        <v>495</v>
      </c>
      <c r="AY129" s="1002"/>
      <c r="AZ129" s="1002"/>
      <c r="BA129" s="1002"/>
      <c r="BB129" s="1002"/>
      <c r="BC129" s="1002"/>
      <c r="BD129" s="1002"/>
      <c r="BE129" s="1003"/>
      <c r="BF129" s="1120" t="s">
        <v>224</v>
      </c>
      <c r="BG129" s="1121"/>
      <c r="BH129" s="1121"/>
      <c r="BI129" s="1121"/>
      <c r="BJ129" s="1121"/>
      <c r="BK129" s="1121"/>
      <c r="BL129" s="1122"/>
      <c r="BM129" s="1120">
        <v>16.25</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2" t="s">
        <v>496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497</v>
      </c>
      <c r="X130" s="1126"/>
      <c r="Y130" s="1126"/>
      <c r="Z130" s="1127"/>
      <c r="AA130" s="1010">
        <v>24422967</v>
      </c>
      <c r="AB130" s="1011"/>
      <c r="AC130" s="1011"/>
      <c r="AD130" s="1011"/>
      <c r="AE130" s="1012"/>
      <c r="AF130" s="1013">
        <v>24279774</v>
      </c>
      <c r="AG130" s="1011"/>
      <c r="AH130" s="1011"/>
      <c r="AI130" s="1011"/>
      <c r="AJ130" s="1012"/>
      <c r="AK130" s="1013">
        <v>24261701</v>
      </c>
      <c r="AL130" s="1011"/>
      <c r="AM130" s="1011"/>
      <c r="AN130" s="1011"/>
      <c r="AO130" s="1012"/>
      <c r="AP130" s="1128"/>
      <c r="AQ130" s="1129"/>
      <c r="AR130" s="1129"/>
      <c r="AS130" s="1129"/>
      <c r="AT130" s="1130"/>
      <c r="AU130" s="284"/>
      <c r="AV130" s="284"/>
      <c r="AW130" s="284"/>
      <c r="AX130" s="1119" t="s">
        <v>498</v>
      </c>
      <c r="AY130" s="1002"/>
      <c r="AZ130" s="1002"/>
      <c r="BA130" s="1002"/>
      <c r="BB130" s="1002"/>
      <c r="BC130" s="1002"/>
      <c r="BD130" s="1002"/>
      <c r="BE130" s="1003"/>
      <c r="BF130" s="1156">
        <v>6.7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499</v>
      </c>
      <c r="X131" s="1164"/>
      <c r="Y131" s="1164"/>
      <c r="Z131" s="1165"/>
      <c r="AA131" s="1057">
        <v>139224081</v>
      </c>
      <c r="AB131" s="1036"/>
      <c r="AC131" s="1036"/>
      <c r="AD131" s="1036"/>
      <c r="AE131" s="1037"/>
      <c r="AF131" s="1035">
        <v>162220739</v>
      </c>
      <c r="AG131" s="1036"/>
      <c r="AH131" s="1036"/>
      <c r="AI131" s="1036"/>
      <c r="AJ131" s="1037"/>
      <c r="AK131" s="1035">
        <v>163947480</v>
      </c>
      <c r="AL131" s="1036"/>
      <c r="AM131" s="1036"/>
      <c r="AN131" s="1036"/>
      <c r="AO131" s="1037"/>
      <c r="AP131" s="1166"/>
      <c r="AQ131" s="1167"/>
      <c r="AR131" s="1167"/>
      <c r="AS131" s="1167"/>
      <c r="AT131" s="1168"/>
      <c r="AU131" s="284"/>
      <c r="AV131" s="284"/>
      <c r="AW131" s="284"/>
      <c r="AX131" s="1138" t="s">
        <v>500</v>
      </c>
      <c r="AY131" s="1089"/>
      <c r="AZ131" s="1089"/>
      <c r="BA131" s="1089"/>
      <c r="BB131" s="1089"/>
      <c r="BC131" s="1089"/>
      <c r="BD131" s="1089"/>
      <c r="BE131" s="1090"/>
      <c r="BF131" s="1139">
        <v>48.8</v>
      </c>
      <c r="BG131" s="1140"/>
      <c r="BH131" s="1140"/>
      <c r="BI131" s="1140"/>
      <c r="BJ131" s="1140"/>
      <c r="BK131" s="1140"/>
      <c r="BL131" s="1141"/>
      <c r="BM131" s="1139">
        <v>400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5" t="s">
        <v>501</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502</v>
      </c>
      <c r="W132" s="1149"/>
      <c r="X132" s="1149"/>
      <c r="Y132" s="1149"/>
      <c r="Z132" s="1150"/>
      <c r="AA132" s="1151">
        <v>7.4159697019999999</v>
      </c>
      <c r="AB132" s="1152"/>
      <c r="AC132" s="1152"/>
      <c r="AD132" s="1152"/>
      <c r="AE132" s="1153"/>
      <c r="AF132" s="1154">
        <v>6.4605210560000002</v>
      </c>
      <c r="AG132" s="1152"/>
      <c r="AH132" s="1152"/>
      <c r="AI132" s="1152"/>
      <c r="AJ132" s="1153"/>
      <c r="AK132" s="1154">
        <v>6.5214726079999998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503</v>
      </c>
      <c r="W133" s="1132"/>
      <c r="X133" s="1132"/>
      <c r="Y133" s="1132"/>
      <c r="Z133" s="1133"/>
      <c r="AA133" s="1134">
        <v>7.9</v>
      </c>
      <c r="AB133" s="1135"/>
      <c r="AC133" s="1135"/>
      <c r="AD133" s="1135"/>
      <c r="AE133" s="1136"/>
      <c r="AF133" s="1134">
        <v>7.3</v>
      </c>
      <c r="AG133" s="1135"/>
      <c r="AH133" s="1135"/>
      <c r="AI133" s="1135"/>
      <c r="AJ133" s="1136"/>
      <c r="AK133" s="1134">
        <v>6.7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0j70qZCiQ5z2BGPeqJnXx2iGImsirqhDyD7zUMdluVhWO7OUufXvqEq88KgLMjNTdNEuREgPx4M8nSTsuUNXiA==" saltValue="zssJwhCbR4dBQuCmIx6r2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81640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504</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L7ssgr1xT46q+bJsUIAGRwETU2s00rEIW3U7pZLybE6uBRxXYUJzTJd6ccrKYvGeTFR3GLyvhFofc9v2s1PWpw==" saltValue="3VKK9EOYr9YYDeRSMqk7KA=="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rW3A4JDnXOur+37RwYf1Es6OdCTWTaW1vo+Z07WtjLPm0l3G2aAv3cfgkLELc4YeEqanKDlrh9U5lhwL04N9pg==" saltValue="YQYBqYxh1ElQnySF9Y5W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507</v>
      </c>
      <c r="AP7" s="303"/>
      <c r="AQ7" s="304" t="s">
        <v>508</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509</v>
      </c>
      <c r="AQ8" s="310" t="s">
        <v>510</v>
      </c>
      <c r="AR8" s="311" t="s">
        <v>511</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512</v>
      </c>
      <c r="AL9" s="1175"/>
      <c r="AM9" s="1175"/>
      <c r="AN9" s="1176"/>
      <c r="AO9" s="312">
        <v>73021573</v>
      </c>
      <c r="AP9" s="312">
        <v>103961</v>
      </c>
      <c r="AQ9" s="313">
        <v>103123</v>
      </c>
      <c r="AR9" s="314">
        <v>0.8</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513</v>
      </c>
      <c r="AL10" s="1175"/>
      <c r="AM10" s="1175"/>
      <c r="AN10" s="1176"/>
      <c r="AO10" s="315">
        <v>732088</v>
      </c>
      <c r="AP10" s="315">
        <v>1042</v>
      </c>
      <c r="AQ10" s="316">
        <v>1485</v>
      </c>
      <c r="AR10" s="317">
        <v>-29.8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514</v>
      </c>
      <c r="AL11" s="1175"/>
      <c r="AM11" s="1175"/>
      <c r="AN11" s="1176"/>
      <c r="AO11" s="315">
        <v>13789</v>
      </c>
      <c r="AP11" s="315">
        <v>20</v>
      </c>
      <c r="AQ11" s="316">
        <v>130</v>
      </c>
      <c r="AR11" s="317">
        <v>-84.6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515</v>
      </c>
      <c r="AL12" s="1175"/>
      <c r="AM12" s="1175"/>
      <c r="AN12" s="1176"/>
      <c r="AO12" s="315">
        <v>2699617</v>
      </c>
      <c r="AP12" s="315">
        <v>3843</v>
      </c>
      <c r="AQ12" s="316">
        <v>1206</v>
      </c>
      <c r="AR12" s="317">
        <v>218.7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516</v>
      </c>
      <c r="AL13" s="1175"/>
      <c r="AM13" s="1175"/>
      <c r="AN13" s="1176"/>
      <c r="AO13" s="315" t="s">
        <v>517</v>
      </c>
      <c r="AP13" s="315" t="s">
        <v>517</v>
      </c>
      <c r="AQ13" s="316">
        <v>5</v>
      </c>
      <c r="AR13" s="317" t="s">
        <v>517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518</v>
      </c>
      <c r="AL14" s="1175"/>
      <c r="AM14" s="1175"/>
      <c r="AN14" s="1176"/>
      <c r="AO14" s="315">
        <v>1683579</v>
      </c>
      <c r="AP14" s="315">
        <v>2397</v>
      </c>
      <c r="AQ14" s="316">
        <v>1897</v>
      </c>
      <c r="AR14" s="317">
        <v>26.4</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519</v>
      </c>
      <c r="AL15" s="1175"/>
      <c r="AM15" s="1175"/>
      <c r="AN15" s="1176"/>
      <c r="AO15" s="315">
        <v>1228886</v>
      </c>
      <c r="AP15" s="315">
        <v>1750</v>
      </c>
      <c r="AQ15" s="316">
        <v>1181</v>
      </c>
      <c r="AR15" s="317">
        <v>48.2</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520</v>
      </c>
      <c r="AL16" s="1178"/>
      <c r="AM16" s="1178"/>
      <c r="AN16" s="1179"/>
      <c r="AO16" s="315">
        <v>-6104307</v>
      </c>
      <c r="AP16" s="315">
        <v>-8691</v>
      </c>
      <c r="AQ16" s="316">
        <v>-7816</v>
      </c>
      <c r="AR16" s="317">
        <v>11.2</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73275225</v>
      </c>
      <c r="AP17" s="315">
        <v>104322</v>
      </c>
      <c r="AQ17" s="316">
        <v>101211</v>
      </c>
      <c r="AR17" s="317">
        <v>3.1</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525</v>
      </c>
      <c r="AL21" s="1170"/>
      <c r="AM21" s="1170"/>
      <c r="AN21" s="1171"/>
      <c r="AO21" s="327">
        <v>10.86</v>
      </c>
      <c r="AP21" s="328">
        <v>10.74</v>
      </c>
      <c r="AQ21" s="329">
        <v>0.12</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526</v>
      </c>
      <c r="AL22" s="1170"/>
      <c r="AM22" s="1170"/>
      <c r="AN22" s="1171"/>
      <c r="AO22" s="332">
        <v>102.6</v>
      </c>
      <c r="AP22" s="333">
        <v>99.9</v>
      </c>
      <c r="AQ22" s="334">
        <v>2.7</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507</v>
      </c>
      <c r="AP30" s="303"/>
      <c r="AQ30" s="304" t="s">
        <v>508</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509</v>
      </c>
      <c r="AQ31" s="310" t="s">
        <v>510</v>
      </c>
      <c r="AR31" s="311" t="s">
        <v>511</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530</v>
      </c>
      <c r="AL32" s="1186"/>
      <c r="AM32" s="1186"/>
      <c r="AN32" s="1187"/>
      <c r="AO32" s="342">
        <v>29609474</v>
      </c>
      <c r="AP32" s="342">
        <v>42155</v>
      </c>
      <c r="AQ32" s="343">
        <v>32293</v>
      </c>
      <c r="AR32" s="344">
        <v>30.5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531</v>
      </c>
      <c r="AL33" s="1186"/>
      <c r="AM33" s="1186"/>
      <c r="AN33" s="1187"/>
      <c r="AO33" s="342">
        <v>38867</v>
      </c>
      <c r="AP33" s="342">
        <v>55</v>
      </c>
      <c r="AQ33" s="343">
        <v>2903</v>
      </c>
      <c r="AR33" s="344">
        <v>-98.1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532</v>
      </c>
      <c r="AL34" s="1186"/>
      <c r="AM34" s="1186"/>
      <c r="AN34" s="1187"/>
      <c r="AO34" s="342">
        <v>8035000</v>
      </c>
      <c r="AP34" s="342">
        <v>11439</v>
      </c>
      <c r="AQ34" s="343">
        <v>20757</v>
      </c>
      <c r="AR34" s="344">
        <v>-44.9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533</v>
      </c>
      <c r="AL35" s="1186"/>
      <c r="AM35" s="1186"/>
      <c r="AN35" s="1187"/>
      <c r="AO35" s="342">
        <v>6508586</v>
      </c>
      <c r="AP35" s="342">
        <v>9266</v>
      </c>
      <c r="AQ35" s="343">
        <v>11103</v>
      </c>
      <c r="AR35" s="344">
        <v>-16.5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534</v>
      </c>
      <c r="AL36" s="1186"/>
      <c r="AM36" s="1186"/>
      <c r="AN36" s="1187"/>
      <c r="AO36" s="342">
        <v>143009</v>
      </c>
      <c r="AP36" s="342">
        <v>204</v>
      </c>
      <c r="AQ36" s="343">
        <v>186</v>
      </c>
      <c r="AR36" s="344">
        <v>9.6999999999999993</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535</v>
      </c>
      <c r="AL37" s="1186"/>
      <c r="AM37" s="1186"/>
      <c r="AN37" s="1187"/>
      <c r="AO37" s="342">
        <v>1375797</v>
      </c>
      <c r="AP37" s="342">
        <v>1959</v>
      </c>
      <c r="AQ37" s="343">
        <v>1195</v>
      </c>
      <c r="AR37" s="344">
        <v>63.9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536</v>
      </c>
      <c r="AL38" s="1189"/>
      <c r="AM38" s="1189"/>
      <c r="AN38" s="1190"/>
      <c r="AO38" s="345" t="s">
        <v>517</v>
      </c>
      <c r="AP38" s="345" t="s">
        <v>517</v>
      </c>
      <c r="AQ38" s="346">
        <v>0</v>
      </c>
      <c r="AR38" s="334" t="s">
        <v>517</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537</v>
      </c>
      <c r="AL39" s="1189"/>
      <c r="AM39" s="1189"/>
      <c r="AN39" s="1190"/>
      <c r="AO39" s="342">
        <v>-10757242</v>
      </c>
      <c r="AP39" s="342">
        <v>-15315</v>
      </c>
      <c r="AQ39" s="343">
        <v>-17395</v>
      </c>
      <c r="AR39" s="344">
        <v>-12</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538</v>
      </c>
      <c r="AL40" s="1186"/>
      <c r="AM40" s="1186"/>
      <c r="AN40" s="1187"/>
      <c r="AO40" s="342">
        <v>-24261701</v>
      </c>
      <c r="AP40" s="342">
        <v>-34541</v>
      </c>
      <c r="AQ40" s="343">
        <v>-33490</v>
      </c>
      <c r="AR40" s="344">
        <v>3.1</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10691790</v>
      </c>
      <c r="AP41" s="342">
        <v>15222</v>
      </c>
      <c r="AQ41" s="343">
        <v>17551</v>
      </c>
      <c r="AR41" s="344">
        <v>-13.3</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507</v>
      </c>
      <c r="AN49" s="1182" t="s">
        <v>542</v>
      </c>
      <c r="AO49" s="1183"/>
      <c r="AP49" s="1183"/>
      <c r="AQ49" s="1183"/>
      <c r="AR49" s="1184"/>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543</v>
      </c>
      <c r="AO50" s="359" t="s">
        <v>544</v>
      </c>
      <c r="AP50" s="360" t="s">
        <v>545</v>
      </c>
      <c r="AQ50" s="361" t="s">
        <v>546</v>
      </c>
      <c r="AR50" s="362" t="s">
        <v>547</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43270452</v>
      </c>
      <c r="AN51" s="364">
        <v>60455</v>
      </c>
      <c r="AO51" s="365">
        <v>-8</v>
      </c>
      <c r="AP51" s="366">
        <v>53572</v>
      </c>
      <c r="AQ51" s="367">
        <v>5.4</v>
      </c>
      <c r="AR51" s="368">
        <v>-13.4</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21816753</v>
      </c>
      <c r="AN52" s="372">
        <v>30481</v>
      </c>
      <c r="AO52" s="373">
        <v>-0.2</v>
      </c>
      <c r="AP52" s="374">
        <v>25259</v>
      </c>
      <c r="AQ52" s="375">
        <v>11.8</v>
      </c>
      <c r="AR52" s="376">
        <v>-12</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42058805</v>
      </c>
      <c r="AN53" s="364">
        <v>59056</v>
      </c>
      <c r="AO53" s="365">
        <v>-2.2999999999999998</v>
      </c>
      <c r="AP53" s="366">
        <v>51898</v>
      </c>
      <c r="AQ53" s="367">
        <v>-3.1</v>
      </c>
      <c r="AR53" s="368">
        <v>0.8</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20967678</v>
      </c>
      <c r="AN54" s="372">
        <v>29441</v>
      </c>
      <c r="AO54" s="373">
        <v>-3.4</v>
      </c>
      <c r="AP54" s="374">
        <v>25986</v>
      </c>
      <c r="AQ54" s="375">
        <v>2.9</v>
      </c>
      <c r="AR54" s="376">
        <v>-6.3</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43373688</v>
      </c>
      <c r="AN55" s="364">
        <v>61172</v>
      </c>
      <c r="AO55" s="365">
        <v>3.6</v>
      </c>
      <c r="AP55" s="366">
        <v>51684</v>
      </c>
      <c r="AQ55" s="367">
        <v>-0.4</v>
      </c>
      <c r="AR55" s="368">
        <v>4</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20395929</v>
      </c>
      <c r="AN56" s="372">
        <v>28766</v>
      </c>
      <c r="AO56" s="373">
        <v>-2.2999999999999998</v>
      </c>
      <c r="AP56" s="374">
        <v>26671</v>
      </c>
      <c r="AQ56" s="375">
        <v>2.6</v>
      </c>
      <c r="AR56" s="376">
        <v>-4.9000000000000004</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43346921</v>
      </c>
      <c r="AN57" s="364">
        <v>61373</v>
      </c>
      <c r="AO57" s="365">
        <v>0.3</v>
      </c>
      <c r="AP57" s="366">
        <v>52897</v>
      </c>
      <c r="AQ57" s="367">
        <v>2.2999999999999998</v>
      </c>
      <c r="AR57" s="368">
        <v>-2</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18495090</v>
      </c>
      <c r="AN58" s="372">
        <v>26186</v>
      </c>
      <c r="AO58" s="373">
        <v>-9</v>
      </c>
      <c r="AP58" s="374">
        <v>27013</v>
      </c>
      <c r="AQ58" s="375">
        <v>1.3</v>
      </c>
      <c r="AR58" s="376">
        <v>-10.3</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37368165</v>
      </c>
      <c r="AN59" s="364">
        <v>53201</v>
      </c>
      <c r="AO59" s="365">
        <v>-13.3</v>
      </c>
      <c r="AP59" s="366">
        <v>54945</v>
      </c>
      <c r="AQ59" s="367">
        <v>3.9</v>
      </c>
      <c r="AR59" s="368">
        <v>-17.2</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16897284</v>
      </c>
      <c r="AN60" s="372">
        <v>24057</v>
      </c>
      <c r="AO60" s="373">
        <v>-8.1</v>
      </c>
      <c r="AP60" s="374">
        <v>29293</v>
      </c>
      <c r="AQ60" s="375">
        <v>8.4</v>
      </c>
      <c r="AR60" s="376">
        <v>-16.5</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41883606</v>
      </c>
      <c r="AN61" s="379">
        <v>59051</v>
      </c>
      <c r="AO61" s="380">
        <v>-3.9</v>
      </c>
      <c r="AP61" s="381">
        <v>52999</v>
      </c>
      <c r="AQ61" s="382">
        <v>1.6</v>
      </c>
      <c r="AR61" s="368">
        <v>-5.5</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19714547</v>
      </c>
      <c r="AN62" s="372">
        <v>27786</v>
      </c>
      <c r="AO62" s="373">
        <v>-4.5999999999999996</v>
      </c>
      <c r="AP62" s="374">
        <v>26844</v>
      </c>
      <c r="AQ62" s="375">
        <v>5.4</v>
      </c>
      <c r="AR62" s="376">
        <v>-10</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Gz/OSDn8kai56vF5eyOcmszg3Ziv45Lqn3XhzpodFbpXobxQ8QAvj++EG/DZjCzGvwTYl9jAw7j+Oei3IQxxjQ==" saltValue="6guqAma8eXULYsLYBosp4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HFuJ9QKtsMD6eHPhsrX77zVoCnuFHUPmDoYv5dVHjKE1OVOlMwTM9bzQZtRwc+NhkxJi/YFPuF2srUoVXaYGA==" saltValue="qCiEsUbF/D2bJNPqWjUn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sAn8lYWZlCb7oUuObQXyHtxLbNXyy6Hua7VnIFnCTB5Oeu/vC7V/UoZ65DdScXOSM0XEIjMj/45C0qu8O6GWA==" saltValue="CLisnveNkgRP1wMLXoSM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194" t="s">
        <v>3</v>
      </c>
      <c r="D47" s="1194"/>
      <c r="E47" s="1195"/>
      <c r="F47" s="11">
        <v>5.24</v>
      </c>
      <c r="G47" s="12">
        <v>5.2</v>
      </c>
      <c r="H47" s="12">
        <v>5.25</v>
      </c>
      <c r="I47" s="12">
        <v>4.6100000000000003</v>
      </c>
      <c r="J47" s="13">
        <v>4.55</v>
      </c>
    </row>
    <row r="48" spans="2:10" ht="57.75" customHeight="1" x14ac:dyDescent="0.2">
      <c r="B48" s="14"/>
      <c r="C48" s="1196" t="s">
        <v>4</v>
      </c>
      <c r="D48" s="1196"/>
      <c r="E48" s="1197"/>
      <c r="F48" s="15">
        <v>2.41</v>
      </c>
      <c r="G48" s="16">
        <v>2.5499999999999998</v>
      </c>
      <c r="H48" s="16">
        <v>2.08</v>
      </c>
      <c r="I48" s="16">
        <v>2.4500000000000002</v>
      </c>
      <c r="J48" s="17">
        <v>2.84</v>
      </c>
    </row>
    <row r="49" spans="2:10" ht="57.75" customHeight="1" thickBot="1" x14ac:dyDescent="0.25">
      <c r="B49" s="18"/>
      <c r="C49" s="1198" t="s">
        <v>5</v>
      </c>
      <c r="D49" s="1198"/>
      <c r="E49" s="1199"/>
      <c r="F49" s="19" t="s">
        <v>563</v>
      </c>
      <c r="G49" s="20">
        <v>0.14000000000000001</v>
      </c>
      <c r="H49" s="20" t="s">
        <v>564</v>
      </c>
      <c r="I49" s="20">
        <v>0.63</v>
      </c>
      <c r="J49" s="21">
        <v>0.4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dEPBfscMUuVFfoVDszmkWFW0LR0Nl2qrN9Hq7IEq+wEblwI+GF9WmHI89Oh4KT6khCbPeBEsmUtXXnqAy1kdUA==" saltValue="oheQXzRvhgVHS0A3EN+y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2020-03-26T07:25:48Z</cp:lastPrinted>
  <dcterms:created xsi:type="dcterms:W3CDTF">2020-02-10T04:11:21Z</dcterms:created>
  <dcterms:modified xsi:type="dcterms:W3CDTF">2020-10-07T08:53:39Z</dcterms:modified>
  <cp:category/>
</cp:coreProperties>
</file>