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2 政令市\"/>
    </mc:Choice>
  </mc:AlternateContent>
  <bookViews>
    <workbookView xWindow="-120" yWindow="-120" windowWidth="20730" windowHeight="113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8" i="12" l="1"/>
  <c r="AA7" i="12"/>
  <c r="BG37" i="10" l="1"/>
  <c r="BG36" i="10"/>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E38" i="10"/>
  <c r="AM38" i="10"/>
  <c r="U38" i="10"/>
  <c r="C34" i="10"/>
  <c r="C35" i="10" l="1"/>
  <c r="C36" i="10" s="1"/>
  <c r="C37" i="10" s="1"/>
  <c r="C38" i="10" s="1"/>
  <c r="U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AM34" i="10" s="1"/>
  <c r="AM35" i="10" s="1"/>
  <c r="AM36" i="10" s="1"/>
  <c r="AM37" i="10" s="1"/>
  <c r="BE34" i="10" l="1"/>
  <c r="BE35" i="10" s="1"/>
  <c r="BE36" i="10" s="1"/>
  <c r="BE37" i="10" s="1"/>
  <c r="BW34" i="10" l="1"/>
  <c r="BW35" i="10" s="1"/>
  <c r="BW36" i="10" s="1"/>
  <c r="BW37" i="10" s="1"/>
  <c r="BW38"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<sst xmlns="http://schemas.openxmlformats.org/spreadsheetml/2006/main" count="1173" uniqueCount="628">
  <si>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</si>
  <si>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</si>
  <si>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</si>
  <si>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</si>
  <si>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</si>
  <si>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</si>
  <si>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</si>
  <si>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</si>
  <si>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</si>
  <si>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</si>
  <si>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</si>
  <si>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</si>
  <si>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</si>
  <si>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</si>
  <si>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</si>
  <si>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</si>
  <si>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</si>
  <si>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</si>
  <si>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</si>
  <si>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</si>
  <si>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</si>
  <si>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</si>
  <si>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</si>
  <si>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</si>
  <si>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</si>
  <si>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</si>
  <si>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</si>
  <si>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</si>
  <si>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</si>
  <si>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</si>
  <si>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</si>
  <si>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</si>
  <si>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</si>
  <si>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</si>
  <si>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</si>
  <si>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</si>
  <si>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</si>
  <si>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</si>
  <si>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</si>
  <si>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</si>
  <si>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</si>
  <si>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</si>
  <si>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</si>
  <si>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</si>
  <si>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</si>
  <si>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</si>
  <si>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</si>
  <si>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</si>
  <si>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</si>
  <si>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</si>
  <si>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</si>
  <si>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</si>
  <si>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</si>
  <si>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</si>
  <si>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</si>
  <si>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</si>
  <si>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</si>
  <si>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</si>
  <si>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</si>
  <si>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</si>
  <si>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</si>
  <si>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</si>
  <si>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</si>
  <si>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</si>
  <si>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</si>
  <si>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</si>
  <si>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</si>
  <si>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</si>
  <si>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</si>
  <si>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</si>
  <si>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</si>
  <si>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</si>
  <si>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</si>
  <si>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</si>
  <si>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</si>
  <si>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</si>
  <si>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</si>
  <si>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</si>
  <si>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</si>
  <si>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</si>
  <si>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</si>
  <si>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</si>
  <si>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</si>
  <si>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</si>
  <si>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</si>
  <si>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政令指定都市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</si>
  <si>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</si>
  <si>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</si>
  <si>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</si>
  <si>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</si>
  <si>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</si>
  <si>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</si>
  <si>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</si>
  <si>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</si>
  <si>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</si>
  <si>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</si>
  <si>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</si>
  <si>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</si>
  <si>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京都市</t>
    <phoneticPr fontId="5"/>
  </si>
  <si>
    <t>地方交付税種地</t>
    <rPh sb="0" eb="2">
      <t>チホウ</t>
    </rPh>
    <rPh sb="2" eb="5">
      <t>コウフゼイ</t>
    </rPh>
    <rPh sb="5" eb="6">
      <t>シュ</t>
    </rPh>
    <rPh sb="6" eb="7">
      <t>チ</t>
    </rPh>
    <phoneticPr fontId="5"/>
  </si>
  <si>
    <t>1-9</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</si>
  <si>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</si>
  <si>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</si>
  <si>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</si>
  <si>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</si>
  <si>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</si>
  <si>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</si>
  <si>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</si>
  <si>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</si>
  <si>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</si>
  <si>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</si>
  <si>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</si>
  <si>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</si>
  <si>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</si>
  <si>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</si>
  <si>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</si>
  <si>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</si>
  <si>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</si>
  <si>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</si>
  <si>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</si>
  <si>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</si>
  <si>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</si>
  <si>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</si>
  <si>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</si>
  <si>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</si>
  <si>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</si>
  <si>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</si>
  <si>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</si>
  <si>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</si>
  <si>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</si>
  <si>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</si>
  <si>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</si>
  <si>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</si>
  <si>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</si>
  <si>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</si>
  <si>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</si>
  <si>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</si>
  <si>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</si>
  <si>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</si>
  <si>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</si>
  <si>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</si>
  <si>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</si>
  <si>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</si>
  <si>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</si>
  <si>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</si>
  <si>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</si>
  <si>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</si>
  <si>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</si>
  <si>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</si>
  <si>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</si>
  <si>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</si>
  <si>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</si>
  <si>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</si>
  <si>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</si>
  <si>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</si>
  <si>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</si>
  <si>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</si>
  <si>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</si>
  <si>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</si>
  <si>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</si>
  <si>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</si>
  <si>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</si>
  <si>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</si>
  <si>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</si>
  <si>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</si>
  <si>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</si>
  <si>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</si>
  <si>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</si>
  <si>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</si>
  <si>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</si>
  <si>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</si>
  <si>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</si>
  <si>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</si>
  <si>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</si>
  <si>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</si>
  <si>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</si>
  <si>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</si>
  <si>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</si>
  <si>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</si>
  <si>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</si>
  <si>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</si>
  <si>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</si>
  <si>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</si>
  <si>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</si>
  <si>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</si>
  <si>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</si>
  <si>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</si>
  <si>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</si>
  <si>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</si>
  <si>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</si>
  <si>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</si>
  <si>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</si>
  <si>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</si>
  <si>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</si>
  <si>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</si>
  <si>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</si>
  <si>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</si>
  <si>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</si>
  <si>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</si>
  <si>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</si>
  <si>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</si>
  <si>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</si>
  <si>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</si>
  <si>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</si>
  <si>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</si>
  <si>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</si>
  <si>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</si>
  <si>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</si>
  <si>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</si>
  <si>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</si>
  <si>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</si>
  <si>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</si>
  <si>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京都府京都市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</si>
  <si>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</si>
  <si>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</si>
  <si>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</si>
  <si>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</si>
  <si>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</si>
  <si>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</si>
  <si>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</si>
  <si>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</si>
  <si>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</si>
  <si>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</si>
  <si>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</si>
  <si>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</si>
  <si>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</si>
  <si>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</si>
  <si>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</si>
  <si>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</si>
  <si>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</si>
  <si>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</si>
  <si>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</si>
  <si>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</si>
  <si>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</si>
  <si>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</si>
  <si>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</si>
  <si>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</si>
  <si>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</si>
  <si>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</si>
  <si>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</si>
  <si>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</si>
  <si>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</si>
  <si>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</si>
  <si>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</si>
  <si>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</si>
  <si>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t>
    <phoneticPr fontId="5"/>
  </si>
  <si>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</si>
  <si>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</si>
  <si>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</si>
  <si>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</si>
  <si>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</si>
  <si>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</si>
  <si>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</si>
  <si>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</si>
  <si>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</si>
  <si>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</si>
  <si>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</si>
  <si>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</si>
  <si>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</si>
  <si>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</si>
  <si>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</si>
  <si>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</si>
  <si>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</si>
  <si>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</si>
  <si>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</si>
  <si>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</si>
  <si>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</si>
  <si>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</si>
  <si>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</si>
  <si>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</si>
  <si>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</si>
  <si>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</si>
  <si>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</si>
  <si>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</si>
  <si>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</si>
  <si>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</si>
  <si>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</si>
  <si>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</si>
  <si>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</si>
  <si>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</si>
  <si>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</si>
  <si>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</si>
  <si>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</si>
  <si>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</si>
  <si>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</si>
  <si>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</si>
  <si>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</si>
  <si>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</si>
  <si>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</si>
  <si>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</si>
  <si>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</si>
  <si>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</si>
  <si>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</si>
  <si>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</si>
  <si>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</si>
  <si>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</si>
  <si>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</si>
  <si>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</si>
  <si>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</si>
  <si>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</si>
  <si>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</si>
  <si>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</si>
  <si>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</si>
  <si>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</si>
  <si>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</si>
  <si>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</si>
  <si>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</si>
  <si>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</si>
  <si>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</si>
  <si>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</si>
  <si>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</si>
  <si>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</si>
  <si>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</si>
  <si>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</si>
  <si>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</si>
  <si>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</si>
  <si>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</si>
  <si>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</si>
  <si>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</si>
  <si>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</si>
  <si>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</si>
  <si>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</si>
  <si>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</si>
  <si>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</si>
  <si>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</si>
  <si>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</si>
  <si>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</si>
  <si>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</si>
  <si>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</si>
  <si>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</si>
  <si>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</si>
  <si>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</si>
  <si>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</si>
  <si>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交通</t>
    <phoneticPr fontId="5"/>
  </si>
  <si>
    <t>加入世帯数(世帯)</t>
  </si>
  <si>
    <t>　　うち一部事務組合負担金</t>
    <phoneticPr fontId="5"/>
  </si>
  <si>
    <t>歳入合計</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</si>
  <si>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</si>
  <si>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</si>
  <si>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</si>
  <si>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</si>
  <si>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</si>
  <si>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</si>
  <si>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</si>
  <si>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</si>
  <si>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</si>
  <si>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</si>
  <si>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</si>
  <si>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</si>
  <si>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</si>
  <si>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</si>
  <si>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</si>
  <si>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</si>
  <si>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</si>
  <si>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</si>
  <si>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</si>
  <si>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</si>
  <si>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</si>
  <si>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</si>
  <si>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</si>
  <si>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</si>
  <si>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</si>
  <si>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</si>
  <si>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京都府京都市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</si>
  <si>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</si>
  <si>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</si>
  <si>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</si>
  <si>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</si>
  <si>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</si>
  <si>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</si>
  <si>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</si>
  <si>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</si>
  <si>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</si>
  <si>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</si>
  <si>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</si>
  <si>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</si>
  <si>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</si>
  <si>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</si>
  <si>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</si>
  <si>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</si>
  <si>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</si>
  <si>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</si>
  <si>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</si>
  <si>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</si>
  <si>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京都市母子父子寡婦福祉資金貸付事業特別会計</t>
    <phoneticPr fontId="5"/>
  </si>
  <si>
    <t>京都市土地取得特別会計</t>
    <phoneticPr fontId="5"/>
  </si>
  <si>
    <t>京都市市公債特別会計</t>
    <phoneticPr fontId="5"/>
  </si>
  <si>
    <t>京都市立病院機構病院事業債特別会計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</si>
  <si>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</si>
  <si>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</si>
  <si>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</si>
  <si>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</si>
  <si>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</si>
  <si>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</si>
  <si>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</si>
  <si>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</si>
  <si>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</si>
  <si>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</si>
  <si>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</si>
  <si>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</si>
  <si>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</si>
  <si>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京都市水道事業特別会計</t>
    <phoneticPr fontId="5"/>
  </si>
  <si>
    <t>京都市公共下水道事業特別会計</t>
    <phoneticPr fontId="5"/>
  </si>
  <si>
    <t>京都市高速鉄道事業特別会計</t>
    <phoneticPr fontId="5"/>
  </si>
  <si>
    <t>京都市中央卸売市場第二市場・と畜場特別会計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</si>
  <si>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</si>
  <si>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</si>
  <si>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</si>
  <si>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</si>
  <si>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</si>
  <si>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</si>
  <si>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</si>
  <si>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</si>
  <si>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</si>
  <si>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</si>
  <si>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</si>
  <si>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</si>
  <si>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</si>
  <si>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</si>
  <si>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</si>
  <si>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</si>
  <si>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</si>
  <si>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</si>
  <si>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</si>
  <si>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</si>
  <si>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</si>
  <si>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</si>
  <si>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</si>
  <si>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</si>
  <si>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</si>
  <si>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</si>
  <si>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</si>
  <si>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</si>
  <si>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</si>
  <si>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</si>
  <si>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</si>
  <si>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</si>
  <si>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</si>
  <si>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</si>
  <si>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</si>
  <si>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</si>
  <si>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</si>
  <si>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</si>
  <si>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</si>
  <si>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</si>
  <si>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</si>
  <si>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</si>
  <si>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</si>
  <si>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</si>
  <si>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</si>
  <si>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</si>
  <si>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</si>
  <si>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</si>
  <si>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</si>
  <si>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</si>
  <si>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</si>
  <si>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</si>
  <si>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</si>
  <si>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</si>
  <si>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</si>
  <si>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</si>
  <si>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</si>
  <si>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</si>
  <si>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</si>
  <si>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</si>
  <si>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</si>
  <si>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</si>
  <si>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</si>
  <si>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</si>
  <si>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</si>
  <si>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</si>
  <si>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</si>
  <si>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</si>
  <si>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</si>
  <si>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</si>
  <si>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</si>
  <si>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</si>
  <si>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</si>
  <si>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</si>
  <si>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</si>
  <si>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</si>
  <si>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</si>
  <si>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</si>
  <si>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</si>
  <si>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</si>
  <si>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</si>
  <si>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</si>
  <si>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</si>
  <si>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</si>
  <si>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</si>
  <si>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</si>
  <si>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</si>
  <si>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</si>
  <si>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</si>
  <si>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</si>
  <si>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</si>
  <si>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</si>
  <si>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</si>
  <si>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</si>
  <si>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</si>
  <si>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</si>
  <si>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</si>
  <si>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</si>
  <si>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</si>
  <si>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</si>
  <si>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</si>
  <si>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</si>
  <si>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</si>
  <si>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</si>
  <si>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</si>
  <si>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</si>
  <si>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</si>
  <si>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</si>
  <si>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</si>
  <si>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</si>
  <si>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</si>
  <si>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</si>
  <si>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</si>
  <si>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</si>
  <si>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</si>
  <si>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</si>
  <si>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</si>
  <si>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</si>
  <si>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</si>
  <si>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</si>
  <si>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</si>
  <si>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</si>
  <si>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</si>
  <si>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</si>
  <si>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</si>
  <si>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</si>
  <si>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</si>
  <si>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</si>
  <si>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</si>
  <si>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</si>
  <si>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</si>
  <si>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</si>
  <si>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</si>
  <si>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</si>
  <si>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</si>
  <si>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</si>
  <si>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</si>
  <si>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</si>
  <si>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</si>
  <si>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</si>
  <si>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0.71</t>
  </si>
  <si>
    <t>▲ 0.11</t>
  </si>
  <si>
    <t>▲ 1.07</t>
  </si>
  <si>
    <t>▲ 0.00</t>
  </si>
  <si>
    <t>京都市水道事業特別会計</t>
  </si>
  <si>
    <t>京都市公共下水道事業特別会計</t>
  </si>
  <si>
    <t>京都市自動車運送事業特別会計</t>
  </si>
  <si>
    <t>京都市介護保険事業特別会計</t>
  </si>
  <si>
    <t>京都市国民健康保険事業特別会計</t>
  </si>
  <si>
    <t>▲ 0.08</t>
  </si>
  <si>
    <t>京都市中央卸売市場第一市場特別会計</t>
  </si>
  <si>
    <t>京都市後期高齢者医療特別会計</t>
  </si>
  <si>
    <t>一般会計</t>
  </si>
  <si>
    <t>その他会計（赤字）</t>
  </si>
  <si>
    <t>▲ 1.09</t>
  </si>
  <si>
    <t>その他会計（黒字）</t>
  </si>
  <si>
    <t>H25末</t>
    <phoneticPr fontId="5"/>
  </si>
  <si>
    <t>H26末</t>
    <phoneticPr fontId="5"/>
  </si>
  <si>
    <t>H27末</t>
    <phoneticPr fontId="5"/>
  </si>
  <si>
    <t>H28末</t>
    <phoneticPr fontId="5"/>
  </si>
  <si>
    <t>H29末</t>
    <phoneticPr fontId="5"/>
  </si>
  <si>
    <t>-</t>
    <phoneticPr fontId="2"/>
  </si>
  <si>
    <t>－</t>
    <phoneticPr fontId="2"/>
  </si>
  <si>
    <t>公益財団法人 京都市環境保全活動推進協会</t>
    <rPh sb="0" eb="2">
      <t>コウエキ</t>
    </rPh>
    <rPh sb="12" eb="14">
      <t>ホゼン</t>
    </rPh>
    <rPh sb="14" eb="16">
      <t>カツドウ</t>
    </rPh>
    <rPh sb="16" eb="18">
      <t>スイシン</t>
    </rPh>
    <phoneticPr fontId="5"/>
  </si>
  <si>
    <t>京都市土地開発公社</t>
  </si>
  <si>
    <t>公益財団法人 京都市国際交流協会</t>
  </si>
  <si>
    <t>公益財団法人 大学コンソーシアム京都</t>
  </si>
  <si>
    <t>公益財団法人 京都市埋蔵文化財研究所</t>
  </si>
  <si>
    <t>公益財団法人 京都市男女共同参画推進協会</t>
  </si>
  <si>
    <t>公益財団法人 京都市音楽芸術文化振興財団</t>
  </si>
  <si>
    <t>公益財団法人 京都市芸術文化協会</t>
  </si>
  <si>
    <t>公益財団法人 京都市森林文化協会</t>
  </si>
  <si>
    <t>公益財団法人 きょうと京北ふるさと公社</t>
  </si>
  <si>
    <t>公益財団法人 京都伝統産業交流センター</t>
  </si>
  <si>
    <t>公益財団法人 京都高度技術研究所</t>
  </si>
  <si>
    <t>株式会社 京都産業振興センター</t>
  </si>
  <si>
    <t>公益財団法人 京都市健康づくり協会</t>
  </si>
  <si>
    <t>社会福祉法人 京都福祉サービス協会</t>
  </si>
  <si>
    <t>公益財団法人 京都市ユースサービス協会</t>
  </si>
  <si>
    <t>京都市住宅供給公社</t>
  </si>
  <si>
    <t>公益財団法人 京都市景観・まちづくりセンター</t>
  </si>
  <si>
    <t>京都御池地下街株式会社</t>
  </si>
  <si>
    <t>京都醍醐センター株式会社</t>
  </si>
  <si>
    <t>一般財団法人 京都市都市整備公社</t>
  </si>
  <si>
    <t>公益財団法人 京都市都市緑化協会</t>
  </si>
  <si>
    <t>京都シティ開発株式会社</t>
  </si>
  <si>
    <t>一般財団法人 京都市防災協会</t>
  </si>
  <si>
    <t>京都地下鉄整備株式会社</t>
  </si>
  <si>
    <t>一般財団法人 京都市上下水道サービス協会</t>
  </si>
  <si>
    <t>公益財団法人 京都市生涯学習振興財団</t>
  </si>
  <si>
    <t>○</t>
    <phoneticPr fontId="2"/>
  </si>
  <si>
    <t>－</t>
  </si>
  <si>
    <t>－</t>
    <phoneticPr fontId="2"/>
  </si>
  <si>
    <t>公益財団法人 京都市スポーツ協会</t>
    <phoneticPr fontId="2"/>
  </si>
  <si>
    <t>澱川右岸水防事務組合</t>
  </si>
  <si>
    <t>桂川・小畑川水防事務組合</t>
  </si>
  <si>
    <t>淀川・木津川水防事務組合</t>
  </si>
  <si>
    <t>京都府後期高齢者医療広域連合</t>
  </si>
  <si>
    <t>関西広域連合</t>
  </si>
  <si>
    <t>京都市駐車場事業特別会計</t>
  </si>
  <si>
    <t>京都市高速鉄道事業特別会計</t>
  </si>
  <si>
    <t>京都市中央卸売市場第二市場・と畜場特別会計</t>
  </si>
  <si>
    <t>京都市農業集落排水事業特別会計</t>
  </si>
  <si>
    <t>京都市土地区画整理事業特別会計</t>
  </si>
  <si>
    <t>法適用企業</t>
  </si>
  <si>
    <t>法非適用企業</t>
  </si>
  <si>
    <t>市庁舎整備基金</t>
    <rPh sb="0" eb="3">
      <t>シチョウシャ</t>
    </rPh>
    <rPh sb="3" eb="5">
      <t>セイビ</t>
    </rPh>
    <rPh sb="5" eb="7">
      <t>キキン</t>
    </rPh>
    <phoneticPr fontId="2"/>
  </si>
  <si>
    <t>市営住宅基金</t>
    <rPh sb="0" eb="2">
      <t>シエイ</t>
    </rPh>
    <rPh sb="2" eb="4">
      <t>ジュウタク</t>
    </rPh>
    <rPh sb="4" eb="6">
      <t>キキン</t>
    </rPh>
    <phoneticPr fontId="2"/>
  </si>
  <si>
    <t>新住宅市街地開発事業基金</t>
    <rPh sb="0" eb="3">
      <t>シンジュウタク</t>
    </rPh>
    <rPh sb="3" eb="6">
      <t>シガイチ</t>
    </rPh>
    <rPh sb="6" eb="8">
      <t>カイハツ</t>
    </rPh>
    <rPh sb="8" eb="10">
      <t>ジギョウ</t>
    </rPh>
    <rPh sb="10" eb="12">
      <t>キキン</t>
    </rPh>
    <phoneticPr fontId="2"/>
  </si>
  <si>
    <t>文化観光資源保護基金</t>
    <rPh sb="0" eb="2">
      <t>ブンカ</t>
    </rPh>
    <rPh sb="2" eb="4">
      <t>カンコウ</t>
    </rPh>
    <rPh sb="4" eb="6">
      <t>シゲン</t>
    </rPh>
    <rPh sb="6" eb="8">
      <t>ホゴ</t>
    </rPh>
    <rPh sb="8" eb="10">
      <t>キキン</t>
    </rPh>
    <phoneticPr fontId="2"/>
  </si>
  <si>
    <t>文化芸術振興基金</t>
    <rPh sb="0" eb="2">
      <t>ブンカ</t>
    </rPh>
    <rPh sb="2" eb="4">
      <t>ゲイジュツ</t>
    </rPh>
    <rPh sb="4" eb="6">
      <t>シンコウ</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</si>
  <si>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</si>
  <si>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</si>
  <si>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</si>
  <si>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と比較すると，将来負担比率だけでなく，有形固定資産減価償却率も上回っており，今後，公共施設の老朽化改修等の必要性がますます高まっていくことを踏まえると将来負担比率は，類似団体との乖離がさらに広がっていく可能性がある。
　このため，引き続き，歳入・歳出両面において行財政改革を進めることで，財政の健全化を図りつつ，計画的な設備更新，公共施設の集約化など，適切な保有資産のマネジメントについても，合わせて進めることで，持続可能な財政運営を目指し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</si>
  <si>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</si>
  <si>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</si>
  <si>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</si>
  <si>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</si>
  <si>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</si>
  <si>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</si>
  <si>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過去に発行した地下鉄事業への経営健全化出資債，退職手当債，行政改革推進債など地方交付税措置のない特例的な市債の償還に伴う大きな負担や公債償還基金の取崩しにより，類似団体より実質公債費比率が高くなっている。また，これらの市債残高が多額に上ることが，将来負担比率を押し上げる要因となっている。
　これまで，「はばたけ未来へ！京プラン」に基づき，投資規模と市債発行額を適切にコントロールしており，臨時財政対策債を除く実質市債残高は年々，減少している。引き続き，こうした取組を着実に進め，比率の改善に努めていく。
　※　平成29及び30年度は教職員給与費移管に伴う税源移譲により，標準財政規模が大幅に拡大したため，全ての政令市において，数値が大きく改善している。</t>
    <rPh sb="61" eb="62">
      <t>オオ</t>
    </rPh>
    <rPh sb="261" eb="262">
      <t>オヨ</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</si>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</sst>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7" fillId="0" borderId="41" xfId="16" applyFont="1" applyBorder="1" applyAlignment="1" applyProtection="1">
      <alignment horizontal="left" vertical="top" wrapText="1"/>
      <protection locked="0"/>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53572</c:v>
                </c:pt>
                <c:pt idx="1">
                  <c:v>51898</c:v>
                </c:pt>
                <c:pt idx="2">
                  <c:v>51684</c:v>
                </c:pt>
                <c:pt idx="3">
                  <c:v>52897</c:v>
                </c:pt>
                <c:pt idx="4">
                  <c:v>54945</c:v>
                </c:pt>
              </c:numCache>
            </c:numRef>
          </c:val>
          <c:smooth val="0"/>
          <c:extLst>
            <c:ext xmlns:c16="http://schemas.microsoft.com/office/drawing/2014/chart" uri="{C3380CC4-5D6E-409C-BE32-E72D297353CC}">
              <c16:uniqueId val="{00000000-D0AE-4F3F-8A75-2C0A4EB6F7F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41717</c:v>
                </c:pt>
                <c:pt idx="1">
                  <c:v>46647</c:v>
                </c:pt>
                <c:pt idx="2">
                  <c:v>41979</c:v>
                </c:pt>
                <c:pt idx="3">
                  <c:v>43344</c:v>
                </c:pt>
                <c:pt idx="4">
                  <c:v>57549</c:v>
                </c:pt>
              </c:numCache>
            </c:numRef>
          </c:val>
          <c:smooth val="0"/>
          <c:extLst>
            <c:ext xmlns:c16="http://schemas.microsoft.com/office/drawing/2014/chart" uri="{C3380CC4-5D6E-409C-BE32-E72D297353CC}">
              <c16:uniqueId val="{00000001-D0AE-4F3F-8A75-2C0A4EB6F7F9}"/>
            </c:ext>
          </c:extLst>
        </c:ser>
        <c:dLbls>
          <c:showLegendKey val="0"/>
          <c:showVal val="0"/>
          <c:showCatName val="0"/>
          <c:showSerName val="0"/>
          <c:showPercent val="0"/>
          <c:showBubbleSize val="0"/>
        </c:dLbls>
        <c:marker val="1"/>
        <c:smooth val="0"/>
        <c:axId val="125529088"/>
        <c:axId val="125535360"/>
      </c:lineChart>
      <c:catAx>
        <c:axId val="125529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535360"/>
        <c:crosses val="autoZero"/>
        <c:auto val="1"/>
        <c:lblAlgn val="ctr"/>
        <c:lblOffset val="100"/>
        <c:tickLblSkip val="1"/>
        <c:tickMarkSkip val="1"/>
        <c:noMultiLvlLbl val="0"/>
      </c:catAx>
      <c:valAx>
        <c:axId val="12553536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529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0.6</c:v>
                </c:pt>
                <c:pt idx="1">
                  <c:v>0.54</c:v>
                </c:pt>
                <c:pt idx="2">
                  <c:v>0.14000000000000001</c:v>
                </c:pt>
                <c:pt idx="3">
                  <c:v>0.09</c:v>
                </c:pt>
                <c:pt idx="4">
                  <c:v>0.09</c:v>
                </c:pt>
              </c:numCache>
            </c:numRef>
          </c:val>
          <c:extLst>
            <c:ext xmlns:c16="http://schemas.microsoft.com/office/drawing/2014/chart" uri="{C3380CC4-5D6E-409C-BE32-E72D297353CC}">
              <c16:uniqueId val="{00000000-EAF3-491F-93CD-F0EF659E767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0.14000000000000001</c:v>
                </c:pt>
                <c:pt idx="1">
                  <c:v>0.39</c:v>
                </c:pt>
                <c:pt idx="2">
                  <c:v>0</c:v>
                </c:pt>
                <c:pt idx="3">
                  <c:v>0.33</c:v>
                </c:pt>
                <c:pt idx="4">
                  <c:v>0.89</c:v>
                </c:pt>
              </c:numCache>
            </c:numRef>
          </c:val>
          <c:extLst>
            <c:ext xmlns:c16="http://schemas.microsoft.com/office/drawing/2014/chart" uri="{C3380CC4-5D6E-409C-BE32-E72D297353CC}">
              <c16:uniqueId val="{00000001-EAF3-491F-93CD-F0EF659E7678}"/>
            </c:ext>
          </c:extLst>
        </c:ser>
        <c:dLbls>
          <c:showLegendKey val="0"/>
          <c:showVal val="0"/>
          <c:showCatName val="0"/>
          <c:showSerName val="0"/>
          <c:showPercent val="0"/>
          <c:showBubbleSize val="0"/>
        </c:dLbls>
        <c:gapWidth val="250"/>
        <c:overlap val="100"/>
        <c:axId val="132367488"/>
        <c:axId val="132369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-0.71</c:v>
                </c:pt>
                <c:pt idx="1">
                  <c:v>-0.11</c:v>
                </c:pt>
                <c:pt idx="2">
                  <c:v>-1.07</c:v>
                </c:pt>
                <c:pt idx="3">
                  <c:v>0.18</c:v>
                </c:pt>
                <c:pt idx="4">
                  <c:v>0</c:v>
                </c:pt>
              </c:numCache>
            </c:numRef>
          </c:val>
          <c:smooth val="0"/>
          <c:extLst>
            <c:ext xmlns:c16="http://schemas.microsoft.com/office/drawing/2014/chart" uri="{C3380CC4-5D6E-409C-BE32-E72D297353CC}">
              <c16:uniqueId val="{00000002-EAF3-491F-93CD-F0EF659E7678}"/>
            </c:ext>
          </c:extLst>
        </c:ser>
        <c:dLbls>
          <c:showLegendKey val="0"/>
          <c:showVal val="0"/>
          <c:showCatName val="0"/>
          <c:showSerName val="0"/>
          <c:showPercent val="0"/>
          <c:showBubbleSize val="0"/>
        </c:dLbls>
        <c:marker val="1"/>
        <c:smooth val="0"/>
        <c:axId val="132367488"/>
        <c:axId val="132369408"/>
      </c:lineChart>
      <c:catAx>
        <c:axId val="132367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369408"/>
        <c:crosses val="autoZero"/>
        <c:auto val="1"/>
        <c:lblAlgn val="ctr"/>
        <c:lblOffset val="100"/>
        <c:tickLblSkip val="1"/>
        <c:tickMarkSkip val="1"/>
        <c:noMultiLvlLbl val="0"/>
      </c:catAx>
      <c:valAx>
        <c:axId val="132369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367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0.03</c:v>
                </c:pt>
                <c:pt idx="2">
                  <c:v>#N/A</c:v>
                </c:pt>
                <c:pt idx="3">
                  <c:v>0.06</c:v>
                </c:pt>
                <c:pt idx="4">
                  <c:v>#N/A</c:v>
                </c:pt>
                <c:pt idx="5">
                  <c:v>0.05</c:v>
                </c:pt>
                <c:pt idx="6">
                  <c:v>#N/A</c:v>
                </c:pt>
                <c:pt idx="7">
                  <c:v>0.04</c:v>
                </c:pt>
                <c:pt idx="8">
                  <c:v>#N/A</c:v>
                </c:pt>
                <c:pt idx="9">
                  <c:v>0</c:v>
                </c:pt>
              </c:numCache>
            </c:numRef>
          </c:val>
          <c:extLst>
            <c:ext xmlns:c16="http://schemas.microsoft.com/office/drawing/2014/chart" uri="{C3380CC4-5D6E-409C-BE32-E72D297353CC}">
              <c16:uniqueId val="{00000000-DDEF-4886-8510-8C680749BD8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1.0900000000000001</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DEF-4886-8510-8C680749BD8C}"/>
            </c:ext>
          </c:extLst>
        </c:ser>
        <c:ser>
          <c:idx val="2"/>
          <c:order val="2"/>
          <c:tx>
            <c:strRef>
              <c:f>データシート!$A$29</c:f>
              <c:strCache>
                <c:ptCount val="1"/>
                <c:pt idx="0">
                  <c:v>一般会計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0.6</c:v>
                </c:pt>
                <c:pt idx="2">
                  <c:v>#N/A</c:v>
                </c:pt>
                <c:pt idx="3">
                  <c:v>0.54</c:v>
                </c:pt>
                <c:pt idx="4">
                  <c:v>#N/A</c:v>
                </c:pt>
                <c:pt idx="5">
                  <c:v>0.13</c:v>
                </c:pt>
                <c:pt idx="6">
                  <c:v>#N/A</c:v>
                </c:pt>
                <c:pt idx="7">
                  <c:v>0.08</c:v>
                </c:pt>
                <c:pt idx="8">
                  <c:v>#N/A</c:v>
                </c:pt>
                <c:pt idx="9">
                  <c:v>0.08</c:v>
                </c:pt>
              </c:numCache>
            </c:numRef>
          </c:val>
          <c:extLst>
            <c:ext xmlns:c16="http://schemas.microsoft.com/office/drawing/2014/chart" uri="{C3380CC4-5D6E-409C-BE32-E72D297353CC}">
              <c16:uniqueId val="{00000002-DDEF-4886-8510-8C680749BD8C}"/>
            </c:ext>
          </c:extLst>
        </c:ser>
        <c:ser>
          <c:idx val="3"/>
          <c:order val="3"/>
          <c:tx>
            <c:strRef>
              <c:f>データシート!$A$30</c:f>
              <c:strCache>
                <c:ptCount val="1"/>
                <c:pt idx="0">
                  <c:v>京都市後期高齢者医療特別会計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0.18</c:v>
                </c:pt>
                <c:pt idx="2">
                  <c:v>#N/A</c:v>
                </c:pt>
                <c:pt idx="3">
                  <c:v>0.14000000000000001</c:v>
                </c:pt>
                <c:pt idx="4">
                  <c:v>#N/A</c:v>
                </c:pt>
                <c:pt idx="5">
                  <c:v>0.2</c:v>
                </c:pt>
                <c:pt idx="6">
                  <c:v>#N/A</c:v>
                </c:pt>
                <c:pt idx="7">
                  <c:v>0.17</c:v>
                </c:pt>
                <c:pt idx="8">
                  <c:v>#N/A</c:v>
                </c:pt>
                <c:pt idx="9">
                  <c:v>0.18</c:v>
                </c:pt>
              </c:numCache>
            </c:numRef>
          </c:val>
          <c:extLst>
            <c:ext xmlns:c16="http://schemas.microsoft.com/office/drawing/2014/chart" uri="{C3380CC4-5D6E-409C-BE32-E72D297353CC}">
              <c16:uniqueId val="{00000003-DDEF-4886-8510-8C680749BD8C}"/>
            </c:ext>
          </c:extLst>
        </c:ser>
        <c:ser>
          <c:idx val="4"/>
          <c:order val="4"/>
          <c:tx>
            <c:strRef>
              <c:f>データシート!$A$31</c:f>
              <c:strCache>
                <c:ptCount val="1"/>
                <c:pt idx="0">
                  <c:v>京都市中央卸売市場第一市場特別会計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0.22</c:v>
                </c:pt>
                <c:pt idx="2">
                  <c:v>#N/A</c:v>
                </c:pt>
                <c:pt idx="3">
                  <c:v>0.28999999999999998</c:v>
                </c:pt>
                <c:pt idx="4">
                  <c:v>#N/A</c:v>
                </c:pt>
                <c:pt idx="5">
                  <c:v>0.28000000000000003</c:v>
                </c:pt>
                <c:pt idx="6">
                  <c:v>#N/A</c:v>
                </c:pt>
                <c:pt idx="7">
                  <c:v>0.24</c:v>
                </c:pt>
                <c:pt idx="8">
                  <c:v>#N/A</c:v>
                </c:pt>
                <c:pt idx="9">
                  <c:v>0.24</c:v>
                </c:pt>
              </c:numCache>
            </c:numRef>
          </c:val>
          <c:extLst>
            <c:ext xmlns:c16="http://schemas.microsoft.com/office/drawing/2014/chart" uri="{C3380CC4-5D6E-409C-BE32-E72D297353CC}">
              <c16:uniqueId val="{00000004-DDEF-4886-8510-8C680749BD8C}"/>
            </c:ext>
          </c:extLst>
        </c:ser>
        <c:ser>
          <c:idx val="5"/>
          <c:order val="5"/>
          <c:tx>
            <c:strRef>
              <c:f>データシート!$A$32</c:f>
              <c:strCache>
                <c:ptCount val="1"/>
                <c:pt idx="0">
                  <c:v>京都市国民健康保険事業特別会計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0.38</c:v>
                </c:pt>
                <c:pt idx="2">
                  <c:v>0.08</c:v>
                </c:pt>
                <c:pt idx="3">
                  <c:v>#N/A</c:v>
                </c:pt>
                <c:pt idx="4">
                  <c:v>#N/A</c:v>
                </c:pt>
                <c:pt idx="5">
                  <c:v>0.45</c:v>
                </c:pt>
                <c:pt idx="6">
                  <c:v>#N/A</c:v>
                </c:pt>
                <c:pt idx="7">
                  <c:v>1.32</c:v>
                </c:pt>
                <c:pt idx="8">
                  <c:v>#N/A</c:v>
                </c:pt>
                <c:pt idx="9">
                  <c:v>0.3</c:v>
                </c:pt>
              </c:numCache>
            </c:numRef>
          </c:val>
          <c:extLst>
            <c:ext xmlns:c16="http://schemas.microsoft.com/office/drawing/2014/chart" uri="{C3380CC4-5D6E-409C-BE32-E72D297353CC}">
              <c16:uniqueId val="{00000005-DDEF-4886-8510-8C680749BD8C}"/>
            </c:ext>
          </c:extLst>
        </c:ser>
        <c:ser>
          <c:idx val="6"/>
          <c:order val="6"/>
          <c:tx>
            <c:strRef>
              <c:f>データシート!$A$33</c:f>
              <c:strCache>
                <c:ptCount val="1"/>
                <c:pt idx="0">
                  <c:v>京都市介護保険事業特別会計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0.28999999999999998</c:v>
                </c:pt>
                <c:pt idx="2">
                  <c:v>#N/A</c:v>
                </c:pt>
                <c:pt idx="3">
                  <c:v>0.21</c:v>
                </c:pt>
                <c:pt idx="4">
                  <c:v>#N/A</c:v>
                </c:pt>
                <c:pt idx="5">
                  <c:v>0.51</c:v>
                </c:pt>
                <c:pt idx="6">
                  <c:v>#N/A</c:v>
                </c:pt>
                <c:pt idx="7">
                  <c:v>1.04</c:v>
                </c:pt>
                <c:pt idx="8">
                  <c:v>#N/A</c:v>
                </c:pt>
                <c:pt idx="9">
                  <c:v>0.48</c:v>
                </c:pt>
              </c:numCache>
            </c:numRef>
          </c:val>
          <c:extLst>
            <c:ext xmlns:c16="http://schemas.microsoft.com/office/drawing/2014/chart" uri="{C3380CC4-5D6E-409C-BE32-E72D297353CC}">
              <c16:uniqueId val="{00000006-DDEF-4886-8510-8C680749BD8C}"/>
            </c:ext>
          </c:extLst>
        </c:ser>
        <c:ser>
          <c:idx val="7"/>
          <c:order val="7"/>
          <c:tx>
            <c:strRef>
              <c:f>データシート!$A$34</c:f>
              <c:strCache>
                <c:ptCount val="1"/>
                <c:pt idx="0">
                  <c:v>京都市自動車運送事業特別会計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0.21</c:v>
                </c:pt>
                <c:pt idx="2">
                  <c:v>#N/A</c:v>
                </c:pt>
                <c:pt idx="3">
                  <c:v>0.84</c:v>
                </c:pt>
                <c:pt idx="4">
                  <c:v>#N/A</c:v>
                </c:pt>
                <c:pt idx="5">
                  <c:v>1.19</c:v>
                </c:pt>
                <c:pt idx="6">
                  <c:v>#N/A</c:v>
                </c:pt>
                <c:pt idx="7">
                  <c:v>0.84</c:v>
                </c:pt>
                <c:pt idx="8">
                  <c:v>#N/A</c:v>
                </c:pt>
                <c:pt idx="9">
                  <c:v>1.39</c:v>
                </c:pt>
              </c:numCache>
            </c:numRef>
          </c:val>
          <c:extLst>
            <c:ext xmlns:c16="http://schemas.microsoft.com/office/drawing/2014/chart" uri="{C3380CC4-5D6E-409C-BE32-E72D297353CC}">
              <c16:uniqueId val="{00000007-DDEF-4886-8510-8C680749BD8C}"/>
            </c:ext>
          </c:extLst>
        </c:ser>
        <c:ser>
          <c:idx val="8"/>
          <c:order val="8"/>
          <c:tx>
            <c:strRef>
              <c:f>データシート!$A$35</c:f>
              <c:strCache>
                <c:ptCount val="1"/>
                <c:pt idx="0">
                  <c:v>京都市公共下水道事業特別会計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5.91</c:v>
                </c:pt>
                <c:pt idx="2">
                  <c:v>#N/A</c:v>
                </c:pt>
                <c:pt idx="3">
                  <c:v>4.8499999999999996</c:v>
                </c:pt>
                <c:pt idx="4">
                  <c:v>#N/A</c:v>
                </c:pt>
                <c:pt idx="5">
                  <c:v>5.26</c:v>
                </c:pt>
                <c:pt idx="6">
                  <c:v>#N/A</c:v>
                </c:pt>
                <c:pt idx="7">
                  <c:v>4.08</c:v>
                </c:pt>
                <c:pt idx="8">
                  <c:v>#N/A</c:v>
                </c:pt>
                <c:pt idx="9">
                  <c:v>2.04</c:v>
                </c:pt>
              </c:numCache>
            </c:numRef>
          </c:val>
          <c:extLst>
            <c:ext xmlns:c16="http://schemas.microsoft.com/office/drawing/2014/chart" uri="{C3380CC4-5D6E-409C-BE32-E72D297353CC}">
              <c16:uniqueId val="{00000008-DDEF-4886-8510-8C680749BD8C}"/>
            </c:ext>
          </c:extLst>
        </c:ser>
        <c:ser>
          <c:idx val="9"/>
          <c:order val="9"/>
          <c:tx>
            <c:strRef>
              <c:f>データシート!$A$36</c:f>
              <c:strCache>
                <c:ptCount val="1"/>
                <c:pt idx="0">
                  <c:v>京都市水道事業特別会計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3.06</c:v>
                </c:pt>
                <c:pt idx="2">
                  <c:v>#N/A</c:v>
                </c:pt>
                <c:pt idx="3">
                  <c:v>3.24</c:v>
                </c:pt>
                <c:pt idx="4">
                  <c:v>#N/A</c:v>
                </c:pt>
                <c:pt idx="5">
                  <c:v>3.89</c:v>
                </c:pt>
                <c:pt idx="6">
                  <c:v>#N/A</c:v>
                </c:pt>
                <c:pt idx="7">
                  <c:v>2.66</c:v>
                </c:pt>
                <c:pt idx="8">
                  <c:v>#N/A</c:v>
                </c:pt>
                <c:pt idx="9">
                  <c:v>2.2200000000000002</c:v>
                </c:pt>
              </c:numCache>
            </c:numRef>
          </c:val>
          <c:extLst>
            <c:ext xmlns:c16="http://schemas.microsoft.com/office/drawing/2014/chart" uri="{C3380CC4-5D6E-409C-BE32-E72D297353CC}">
              <c16:uniqueId val="{00000009-DDEF-4886-8510-8C680749BD8C}"/>
            </c:ext>
          </c:extLst>
        </c:ser>
        <c:dLbls>
          <c:showLegendKey val="0"/>
          <c:showVal val="0"/>
          <c:showCatName val="0"/>
          <c:showSerName val="0"/>
          <c:showPercent val="0"/>
          <c:showBubbleSize val="0"/>
        </c:dLbls>
        <c:gapWidth val="150"/>
        <c:overlap val="100"/>
        <c:axId val="124357248"/>
        <c:axId val="124363136"/>
      </c:barChart>
      <c:catAx>
        <c:axId val="12435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363136"/>
        <c:crosses val="autoZero"/>
        <c:auto val="1"/>
        <c:lblAlgn val="ctr"/>
        <c:lblOffset val="100"/>
        <c:tickLblSkip val="1"/>
        <c:tickMarkSkip val="1"/>
        <c:noMultiLvlLbl val="0"/>
      </c:catAx>
      <c:valAx>
        <c:axId val="124363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357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83985</c:v>
                </c:pt>
                <c:pt idx="5">
                  <c:v>84203</c:v>
                </c:pt>
                <c:pt idx="8">
                  <c:v>83472</c:v>
                </c:pt>
                <c:pt idx="11">
                  <c:v>87722</c:v>
                </c:pt>
                <c:pt idx="14">
                  <c:v>84128</c:v>
                </c:pt>
              </c:numCache>
            </c:numRef>
          </c:val>
          <c:extLst>
            <c:ext xmlns:c16="http://schemas.microsoft.com/office/drawing/2014/chart" uri="{C3380CC4-5D6E-409C-BE32-E72D297353CC}">
              <c16:uniqueId val="{00000000-8C22-469D-99D0-46D88B5A8D4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3</c:v>
                </c:pt>
                <c:pt idx="3">
                  <c:v>2</c:v>
                </c:pt>
                <c:pt idx="6">
                  <c:v>0</c:v>
                </c:pt>
                <c:pt idx="9">
                  <c:v>0</c:v>
                </c:pt>
                <c:pt idx="12">
                  <c:v>0</c:v>
                </c:pt>
              </c:numCache>
            </c:numRef>
          </c:val>
          <c:extLst>
            <c:ext xmlns:c16="http://schemas.microsoft.com/office/drawing/2014/chart" uri="{C3380CC4-5D6E-409C-BE32-E72D297353CC}">
              <c16:uniqueId val="{00000001-8C22-469D-99D0-46D88B5A8D4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922</c:v>
                </c:pt>
                <c:pt idx="3">
                  <c:v>922</c:v>
                </c:pt>
                <c:pt idx="6">
                  <c:v>832</c:v>
                </c:pt>
                <c:pt idx="9">
                  <c:v>867</c:v>
                </c:pt>
                <c:pt idx="12">
                  <c:v>868</c:v>
                </c:pt>
              </c:numCache>
            </c:numRef>
          </c:val>
          <c:extLst>
            <c:ext xmlns:c16="http://schemas.microsoft.com/office/drawing/2014/chart" uri="{C3380CC4-5D6E-409C-BE32-E72D297353CC}">
              <c16:uniqueId val="{00000002-8C22-469D-99D0-46D88B5A8D4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C22-469D-99D0-46D88B5A8D4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22765</c:v>
                </c:pt>
                <c:pt idx="3">
                  <c:v>23221</c:v>
                </c:pt>
                <c:pt idx="6">
                  <c:v>21138</c:v>
                </c:pt>
                <c:pt idx="9">
                  <c:v>19486</c:v>
                </c:pt>
                <c:pt idx="12">
                  <c:v>19946</c:v>
                </c:pt>
              </c:numCache>
            </c:numRef>
          </c:val>
          <c:extLst>
            <c:ext xmlns:c16="http://schemas.microsoft.com/office/drawing/2014/chart" uri="{C3380CC4-5D6E-409C-BE32-E72D297353CC}">
              <c16:uniqueId val="{00000004-8C22-469D-99D0-46D88B5A8D4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42673</c:v>
                </c:pt>
                <c:pt idx="3">
                  <c:v>42685</c:v>
                </c:pt>
                <c:pt idx="6">
                  <c:v>43080</c:v>
                </c:pt>
                <c:pt idx="9">
                  <c:v>43789</c:v>
                </c:pt>
                <c:pt idx="12">
                  <c:v>44580</c:v>
                </c:pt>
              </c:numCache>
            </c:numRef>
          </c:val>
          <c:extLst>
            <c:ext xmlns:c16="http://schemas.microsoft.com/office/drawing/2014/chart" uri="{C3380CC4-5D6E-409C-BE32-E72D297353CC}">
              <c16:uniqueId val="{00000005-8C22-469D-99D0-46D88B5A8D4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18162</c:v>
                </c:pt>
                <c:pt idx="3">
                  <c:v>16380</c:v>
                </c:pt>
                <c:pt idx="6">
                  <c:v>14540</c:v>
                </c:pt>
                <c:pt idx="9">
                  <c:v>7877</c:v>
                </c:pt>
                <c:pt idx="12">
                  <c:v>9241</c:v>
                </c:pt>
              </c:numCache>
            </c:numRef>
          </c:val>
          <c:extLst>
            <c:ext xmlns:c16="http://schemas.microsoft.com/office/drawing/2014/chart" uri="{C3380CC4-5D6E-409C-BE32-E72D297353CC}">
              <c16:uniqueId val="{00000006-8C22-469D-99D0-46D88B5A8D4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47553</c:v>
                </c:pt>
                <c:pt idx="3">
                  <c:v>45817</c:v>
                </c:pt>
                <c:pt idx="6">
                  <c:v>46003</c:v>
                </c:pt>
                <c:pt idx="9">
                  <c:v>46834</c:v>
                </c:pt>
                <c:pt idx="12">
                  <c:v>47591</c:v>
                </c:pt>
              </c:numCache>
            </c:numRef>
          </c:val>
          <c:extLst>
            <c:ext xmlns:c16="http://schemas.microsoft.com/office/drawing/2014/chart" uri="{C3380CC4-5D6E-409C-BE32-E72D297353CC}">
              <c16:uniqueId val="{00000007-8C22-469D-99D0-46D88B5A8D40}"/>
            </c:ext>
          </c:extLst>
        </c:ser>
        <c:dLbls>
          <c:showLegendKey val="0"/>
          <c:showVal val="0"/>
          <c:showCatName val="0"/>
          <c:showSerName val="0"/>
          <c:showPercent val="0"/>
          <c:showBubbleSize val="0"/>
        </c:dLbls>
        <c:gapWidth val="100"/>
        <c:overlap val="100"/>
        <c:axId val="135413120"/>
        <c:axId val="135415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48093</c:v>
                </c:pt>
                <c:pt idx="2">
                  <c:v>#N/A</c:v>
                </c:pt>
                <c:pt idx="3">
                  <c:v>#N/A</c:v>
                </c:pt>
                <c:pt idx="4">
                  <c:v>44824</c:v>
                </c:pt>
                <c:pt idx="5">
                  <c:v>#N/A</c:v>
                </c:pt>
                <c:pt idx="6">
                  <c:v>#N/A</c:v>
                </c:pt>
                <c:pt idx="7">
                  <c:v>42121</c:v>
                </c:pt>
                <c:pt idx="8">
                  <c:v>#N/A</c:v>
                </c:pt>
                <c:pt idx="9">
                  <c:v>#N/A</c:v>
                </c:pt>
                <c:pt idx="10">
                  <c:v>31131</c:v>
                </c:pt>
                <c:pt idx="11">
                  <c:v>#N/A</c:v>
                </c:pt>
                <c:pt idx="12">
                  <c:v>#N/A</c:v>
                </c:pt>
                <c:pt idx="13">
                  <c:v>38098</c:v>
                </c:pt>
                <c:pt idx="14">
                  <c:v>#N/A</c:v>
                </c:pt>
              </c:numCache>
            </c:numRef>
          </c:val>
          <c:smooth val="0"/>
          <c:extLst>
            <c:ext xmlns:c16="http://schemas.microsoft.com/office/drawing/2014/chart" uri="{C3380CC4-5D6E-409C-BE32-E72D297353CC}">
              <c16:uniqueId val="{00000008-8C22-469D-99D0-46D88B5A8D40}"/>
            </c:ext>
          </c:extLst>
        </c:ser>
        <c:dLbls>
          <c:showLegendKey val="0"/>
          <c:showVal val="0"/>
          <c:showCatName val="0"/>
          <c:showSerName val="0"/>
          <c:showPercent val="0"/>
          <c:showBubbleSize val="0"/>
        </c:dLbls>
        <c:marker val="1"/>
        <c:smooth val="0"/>
        <c:axId val="135413120"/>
        <c:axId val="135415296"/>
      </c:lineChart>
      <c:catAx>
        <c:axId val="13541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415296"/>
        <c:crosses val="autoZero"/>
        <c:auto val="1"/>
        <c:lblAlgn val="ctr"/>
        <c:lblOffset val="100"/>
        <c:tickLblSkip val="1"/>
        <c:tickMarkSkip val="1"/>
        <c:noMultiLvlLbl val="0"/>
      </c:catAx>
      <c:valAx>
        <c:axId val="135415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413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705706</c:v>
                </c:pt>
                <c:pt idx="5">
                  <c:v>711322</c:v>
                </c:pt>
                <c:pt idx="8">
                  <c:v>714544</c:v>
                </c:pt>
                <c:pt idx="11">
                  <c:v>717027</c:v>
                </c:pt>
                <c:pt idx="14">
                  <c:v>724977</c:v>
                </c:pt>
              </c:numCache>
            </c:numRef>
          </c:val>
          <c:extLst>
            <c:ext xmlns:c16="http://schemas.microsoft.com/office/drawing/2014/chart" uri="{C3380CC4-5D6E-409C-BE32-E72D297353CC}">
              <c16:uniqueId val="{00000000-E128-404F-AEBC-E45AEA1D71B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330251</c:v>
                </c:pt>
                <c:pt idx="5">
                  <c:v>321373</c:v>
                </c:pt>
                <c:pt idx="8">
                  <c:v>325249</c:v>
                </c:pt>
                <c:pt idx="11">
                  <c:v>319617</c:v>
                </c:pt>
                <c:pt idx="14">
                  <c:v>307248</c:v>
                </c:pt>
              </c:numCache>
            </c:numRef>
          </c:val>
          <c:extLst>
            <c:ext xmlns:c16="http://schemas.microsoft.com/office/drawing/2014/chart" uri="{C3380CC4-5D6E-409C-BE32-E72D297353CC}">
              <c16:uniqueId val="{00000001-E128-404F-AEBC-E45AEA1D71B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119888</c:v>
                </c:pt>
                <c:pt idx="5">
                  <c:v>127769</c:v>
                </c:pt>
                <c:pt idx="8">
                  <c:v>124094</c:v>
                </c:pt>
                <c:pt idx="11">
                  <c:v>150341</c:v>
                </c:pt>
                <c:pt idx="14">
                  <c:v>165598</c:v>
                </c:pt>
              </c:numCache>
            </c:numRef>
          </c:val>
          <c:extLst>
            <c:ext xmlns:c16="http://schemas.microsoft.com/office/drawing/2014/chart" uri="{C3380CC4-5D6E-409C-BE32-E72D297353CC}">
              <c16:uniqueId val="{00000002-E128-404F-AEBC-E45AEA1D71B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128-404F-AEBC-E45AEA1D71B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128-404F-AEBC-E45AEA1D71B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4130</c:v>
                </c:pt>
                <c:pt idx="3">
                  <c:v>6208</c:v>
                </c:pt>
                <c:pt idx="6">
                  <c:v>3251</c:v>
                </c:pt>
                <c:pt idx="9">
                  <c:v>1108</c:v>
                </c:pt>
                <c:pt idx="12">
                  <c:v>2626</c:v>
                </c:pt>
              </c:numCache>
            </c:numRef>
          </c:val>
          <c:extLst>
            <c:ext xmlns:c16="http://schemas.microsoft.com/office/drawing/2014/chart" uri="{C3380CC4-5D6E-409C-BE32-E72D297353CC}">
              <c16:uniqueId val="{00000005-E128-404F-AEBC-E45AEA1D71B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84144</c:v>
                </c:pt>
                <c:pt idx="3">
                  <c:v>78466</c:v>
                </c:pt>
                <c:pt idx="6">
                  <c:v>77573</c:v>
                </c:pt>
                <c:pt idx="9">
                  <c:v>109778</c:v>
                </c:pt>
                <c:pt idx="12">
                  <c:v>101967</c:v>
                </c:pt>
              </c:numCache>
            </c:numRef>
          </c:val>
          <c:extLst>
            <c:ext xmlns:c16="http://schemas.microsoft.com/office/drawing/2014/chart" uri="{C3380CC4-5D6E-409C-BE32-E72D297353CC}">
              <c16:uniqueId val="{00000006-E128-404F-AEBC-E45AEA1D71B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128-404F-AEBC-E45AEA1D71B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297998</c:v>
                </c:pt>
                <c:pt idx="3">
                  <c:v>292523</c:v>
                </c:pt>
                <c:pt idx="6">
                  <c:v>284539</c:v>
                </c:pt>
                <c:pt idx="9">
                  <c:v>253236</c:v>
                </c:pt>
                <c:pt idx="12">
                  <c:v>227784</c:v>
                </c:pt>
              </c:numCache>
            </c:numRef>
          </c:val>
          <c:extLst>
            <c:ext xmlns:c16="http://schemas.microsoft.com/office/drawing/2014/chart" uri="{C3380CC4-5D6E-409C-BE32-E72D297353CC}">
              <c16:uniqueId val="{00000008-E128-404F-AEBC-E45AEA1D71B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14792</c:v>
                </c:pt>
                <c:pt idx="3">
                  <c:v>12719</c:v>
                </c:pt>
                <c:pt idx="6">
                  <c:v>10537</c:v>
                </c:pt>
                <c:pt idx="9">
                  <c:v>8977</c:v>
                </c:pt>
                <c:pt idx="12">
                  <c:v>7557</c:v>
                </c:pt>
              </c:numCache>
            </c:numRef>
          </c:val>
          <c:extLst>
            <c:ext xmlns:c16="http://schemas.microsoft.com/office/drawing/2014/chart" uri="{C3380CC4-5D6E-409C-BE32-E72D297353CC}">
              <c16:uniqueId val="{00000009-E128-404F-AEBC-E45AEA1D71B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1427474</c:v>
                </c:pt>
                <c:pt idx="3">
                  <c:v>1448728</c:v>
                </c:pt>
                <c:pt idx="6">
                  <c:v>1457994</c:v>
                </c:pt>
                <c:pt idx="9">
                  <c:v>1489847</c:v>
                </c:pt>
                <c:pt idx="12">
                  <c:v>1518531</c:v>
                </c:pt>
              </c:numCache>
            </c:numRef>
          </c:val>
          <c:extLst>
            <c:ext xmlns:c16="http://schemas.microsoft.com/office/drawing/2014/chart" uri="{C3380CC4-5D6E-409C-BE32-E72D297353CC}">
              <c16:uniqueId val="{0000000A-E128-404F-AEBC-E45AEA1D71BE}"/>
            </c:ext>
          </c:extLst>
        </c:ser>
        <c:dLbls>
          <c:showLegendKey val="0"/>
          <c:showVal val="0"/>
          <c:showCatName val="0"/>
          <c:showSerName val="0"/>
          <c:showPercent val="0"/>
          <c:showBubbleSize val="0"/>
        </c:dLbls>
        <c:gapWidth val="100"/>
        <c:overlap val="100"/>
        <c:axId val="135352320"/>
        <c:axId val="135354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672693</c:v>
                </c:pt>
                <c:pt idx="2">
                  <c:v>#N/A</c:v>
                </c:pt>
                <c:pt idx="3">
                  <c:v>#N/A</c:v>
                </c:pt>
                <c:pt idx="4">
                  <c:v>678180</c:v>
                </c:pt>
                <c:pt idx="5">
                  <c:v>#N/A</c:v>
                </c:pt>
                <c:pt idx="6">
                  <c:v>#N/A</c:v>
                </c:pt>
                <c:pt idx="7">
                  <c:v>670006</c:v>
                </c:pt>
                <c:pt idx="8">
                  <c:v>#N/A</c:v>
                </c:pt>
                <c:pt idx="9">
                  <c:v>#N/A</c:v>
                </c:pt>
                <c:pt idx="10">
                  <c:v>675961</c:v>
                </c:pt>
                <c:pt idx="11">
                  <c:v>#N/A</c:v>
                </c:pt>
                <c:pt idx="12">
                  <c:v>#N/A</c:v>
                </c:pt>
                <c:pt idx="13">
                  <c:v>660642</c:v>
                </c:pt>
                <c:pt idx="14">
                  <c:v>#N/A</c:v>
                </c:pt>
              </c:numCache>
            </c:numRef>
          </c:val>
          <c:smooth val="0"/>
          <c:extLst>
            <c:ext xmlns:c16="http://schemas.microsoft.com/office/drawing/2014/chart" uri="{C3380CC4-5D6E-409C-BE32-E72D297353CC}">
              <c16:uniqueId val="{0000000B-E128-404F-AEBC-E45AEA1D71BE}"/>
            </c:ext>
          </c:extLst>
        </c:ser>
        <c:dLbls>
          <c:showLegendKey val="0"/>
          <c:showVal val="0"/>
          <c:showCatName val="0"/>
          <c:showSerName val="0"/>
          <c:showPercent val="0"/>
          <c:showBubbleSize val="0"/>
        </c:dLbls>
        <c:marker val="1"/>
        <c:smooth val="0"/>
        <c:axId val="135352320"/>
        <c:axId val="135354240"/>
      </c:lineChart>
      <c:catAx>
        <c:axId val="135352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354240"/>
        <c:crosses val="autoZero"/>
        <c:auto val="1"/>
        <c:lblAlgn val="ctr"/>
        <c:lblOffset val="100"/>
        <c:tickLblSkip val="1"/>
        <c:tickMarkSkip val="1"/>
        <c:noMultiLvlLbl val="0"/>
      </c:catAx>
      <c:valAx>
        <c:axId val="135354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352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0</c:v>
                </c:pt>
                <c:pt idx="1">
                  <c:v>3197</c:v>
                </c:pt>
                <c:pt idx="2">
                  <c:v>3557</c:v>
                </c:pt>
              </c:numCache>
            </c:numRef>
          </c:val>
          <c:extLst>
            <c:ext xmlns:c16="http://schemas.microsoft.com/office/drawing/2014/chart" uri="{C3380CC4-5D6E-409C-BE32-E72D297353CC}">
              <c16:uniqueId val="{00000000-7AD2-4606-8D51-3FBBFE14872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238</c:v>
                </c:pt>
              </c:numCache>
            </c:numRef>
          </c:val>
          <c:extLst>
            <c:ext xmlns:c16="http://schemas.microsoft.com/office/drawing/2014/chart" uri="{C3380CC4-5D6E-409C-BE32-E72D297353CC}">
              <c16:uniqueId val="{00000001-7AD2-4606-8D51-3FBBFE14872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37304</c:v>
                </c:pt>
                <c:pt idx="1">
                  <c:v>40433</c:v>
                </c:pt>
                <c:pt idx="2">
                  <c:v>36945</c:v>
                </c:pt>
              </c:numCache>
            </c:numRef>
          </c:val>
          <c:extLst>
            <c:ext xmlns:c16="http://schemas.microsoft.com/office/drawing/2014/chart" uri="{C3380CC4-5D6E-409C-BE32-E72D297353CC}">
              <c16:uniqueId val="{00000002-7AD2-4606-8D51-3FBBFE148729}"/>
            </c:ext>
          </c:extLst>
        </c:ser>
        <c:dLbls>
          <c:showLegendKey val="0"/>
          <c:showVal val="0"/>
          <c:showCatName val="0"/>
          <c:showSerName val="0"/>
          <c:showPercent val="0"/>
          <c:showBubbleSize val="0"/>
        </c:dLbls>
        <c:gapWidth val="120"/>
        <c:overlap val="100"/>
        <c:axId val="135671808"/>
        <c:axId val="135673344"/>
      </c:barChart>
      <c:catAx>
        <c:axId val="13567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5673344"/>
        <c:crosses val="autoZero"/>
        <c:auto val="1"/>
        <c:lblAlgn val="ctr"/>
        <c:lblOffset val="100"/>
        <c:tickLblSkip val="1"/>
        <c:tickMarkSkip val="1"/>
        <c:noMultiLvlLbl val="0"/>
      </c:catAx>
      <c:valAx>
        <c:axId val="1356733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5671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{7D81E3C3-116E-4813-A4E5-0ED9C4F1D453}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BA6-483C-968C-275BC7DCFEA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{A0D7A816-CFDA-48AB-B929-6B5A5E32193D}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BA6-483C-968C-275BC7DCFEA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{34D17F9A-E8F3-4478-A3C6-8225FB76F98C}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BA6-483C-968C-275BC7DCFEA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{FDECAE84-10FD-4A00-BEC8-951D6C70E4C5}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BA6-483C-968C-275BC7DCFEA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{363B0FF4-B40D-4DBB-AE19-B79EF81BA297}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BA6-483C-968C-275BC7DCFEA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{6A248FB4-5E89-447B-9C7E-7BC13B931832}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BA6-483C-968C-275BC7DCFEA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{B7AE7BBA-3001-4E7E-8DD8-D37D5AECD378}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BA6-483C-968C-275BC7DCFEA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{57C74095-FDB5-4995-B411-A4486B15EF9C}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BA6-483C-968C-275BC7DCFEA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{52444A5F-3D33-4C01-BCB5-5B62701ADFC1}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BA6-483C-968C-275BC7DCFEA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59.3</c:v>
                </c:pt>
                <c:pt idx="16">
                  <c:v>61.3</c:v>
                </c:pt>
                <c:pt idx="24">
                  <c:v>63.1</c:v>
                </c:pt>
                <c:pt idx="32">
                  <c:v>64.3</c:v>
                </c:pt>
              </c:numCache>
            </c:numRef>
          </c:xVal>
          <c:yVal>
            <c:numRef>
              <c:f>公会計指標分析・財政指標組合せ分析表!$BP$51:$DC$51</c:f>
              <c:numCache>
                <c:formatCode>#,##0.0;"▲ "#,##0.0</c:formatCode>
                <c:ptCount val="40"/>
                <c:pt idx="8">
                  <c:v>229.6</c:v>
                </c:pt>
                <c:pt idx="16">
                  <c:v>226.2</c:v>
                </c:pt>
                <c:pt idx="24">
                  <c:v>197.4</c:v>
                </c:pt>
                <c:pt idx="32">
                  <c:v>191.2</c:v>
                </c:pt>
              </c:numCache>
            </c:numRef>
          </c:yVal>
          <c:smooth val="0"/>
          <c:extLst>
            <c:ext xmlns:c16="http://schemas.microsoft.com/office/drawing/2014/chart" uri="{C3380CC4-5D6E-409C-BE32-E72D297353CC}">
              <c16:uniqueId val="{00000009-7BA6-483C-968C-275BC7DCFEA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{CA372B26-54E7-4E4E-82E0-85D757792476}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BA6-483C-968C-275BC7DCFEA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{B7F14699-640F-415A-8A48-E162C46CBE96}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BA6-483C-968C-275BC7DCFEA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{7E8ADDC3-2FC5-4AE7-BFBF-BE82DDEC5AF3}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BA6-483C-968C-275BC7DCFEA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{3777CEBD-9064-4761-A467-7A853A829941}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BA6-483C-968C-275BC7DCFEA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{53AD7E5D-C29F-476B-9DA0-1FD6F6A4367F}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BA6-483C-968C-275BC7DCFEA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{5C44BDF7-4FFC-462D-9029-E7809935E822}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BA6-483C-968C-275BC7DCFEA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{AF92E0E7-D286-4B73-8410-94C91F8E3801}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BA6-483C-968C-275BC7DCFEA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{FFC345B0-1C1D-4B18-B651-A681E204CFAA}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BA6-483C-968C-275BC7DCFEA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{9ACA1C0F-8DE4-411E-8214-5D0763E80E1A}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BA6-483C-968C-275BC7DCFEA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59.4</c:v>
                </c:pt>
                <c:pt idx="16">
                  <c:v>61</c:v>
                </c:pt>
                <c:pt idx="24">
                  <c:v>62</c:v>
                </c:pt>
                <c:pt idx="32">
                  <c:v>62.8</c:v>
                </c:pt>
              </c:numCache>
            </c:numRef>
          </c:xVal>
          <c:yVal>
            <c:numRef>
              <c:f>公会計指標分析・財政指標組合せ分析表!$BP$55:$DC$55</c:f>
              <c:numCache>
                <c:formatCode>#,##0.0;"▲ "#,##0.0</c:formatCode>
                <c:ptCount val="40"/>
                <c:pt idx="8">
                  <c:v>124.2</c:v>
                </c:pt>
                <c:pt idx="16">
                  <c:v>115.7</c:v>
                </c:pt>
                <c:pt idx="24">
                  <c:v>106</c:v>
                </c:pt>
                <c:pt idx="32">
                  <c:v>97.6</c:v>
                </c:pt>
              </c:numCache>
            </c:numRef>
          </c:yVal>
          <c:smooth val="0"/>
          <c:extLst>
            <c:ext xmlns:c16="http://schemas.microsoft.com/office/drawing/2014/chart" uri="{C3380CC4-5D6E-409C-BE32-E72D297353CC}">
              <c16:uniqueId val="{00000013-7BA6-483C-968C-275BC7DCFEAC}"/>
            </c:ext>
          </c:extLst>
        </c:ser>
        <c:dLbls>
          <c:showLegendKey val="0"/>
          <c:showVal val="1"/>
          <c:showCatName val="0"/>
          <c:showSerName val="0"/>
          <c:showPercent val="0"/>
          <c:showBubbleSize val="0"/>
        </c:dLbls>
        <c:axId val="46179840"/>
        <c:axId val="46181760"/>
      </c:scatterChart>
      <c:valAx>
        <c:axId val="46179840"/>
        <c:scaling>
          <c:orientation val="minMax"/>
          <c:max val="64.8"/>
          <c:min val="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60"/>
          <c:min val="8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4949017979396979E-2"/>
                  <c:y val="-9.5376965793026541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{4171B69F-9BE3-4672-960E-78560ADBCD4B}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EDF-465B-BA94-D7B2E4AF5AB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{332D84DF-3935-4F59-BFAA-B08669DBC70A}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EDF-465B-BA94-D7B2E4AF5AB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{054A1D3C-F29E-4A31-8CEE-D619B3AF2937}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EDF-465B-BA94-D7B2E4AF5AB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{CE45B2FE-97D0-470C-92B8-E72CA8B1B8E6}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EDF-465B-BA94-D7B2E4AF5AB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{9E17A837-0650-4097-96FE-B1A3593A81A6}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EDF-465B-BA94-D7B2E4AF5ABE}"/>
                </c:ext>
              </c:extLst>
            </c:dLbl>
            <c:dLbl>
              <c:idx val="8"/>
              <c:layout>
                <c:manualLayout>
                  <c:x val="-2.8446965258824421E-2"/>
                  <c:y val="-5.7498525591013677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{DB284BED-7175-44E6-8E14-81250A5E6616}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EDF-465B-BA94-D7B2E4AF5ABE}"/>
                </c:ext>
              </c:extLst>
            </c:dLbl>
            <c:dLbl>
              <c:idx val="16"/>
              <c:layout>
                <c:manualLayout>
                  <c:x val="-3.1697991619110633E-2"/>
                  <c:y val="-3.4374107391772213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{E9A07F8C-5A45-47CC-9821-9F979B0A0976}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EDF-465B-BA94-D7B2E4AF5ABE}"/>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{115C4871-64A7-4DB3-A8BC-A7BBF8FCD383}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EDF-465B-BA94-D7B2E4AF5AB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{5B176077-5E27-45F3-AFA7-106038584DB9}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EDF-465B-BA94-D7B2E4AF5AB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15.2</c:v>
                </c:pt>
                <c:pt idx="16">
                  <c:v>15.2</c:v>
                </c:pt>
                <c:pt idx="24">
                  <c:v>12.8</c:v>
                </c:pt>
                <c:pt idx="32">
                  <c:v>11.4</c:v>
                </c:pt>
              </c:numCache>
            </c:numRef>
          </c:xVal>
          <c:yVal>
            <c:numRef>
              <c:f>公会計指標分析・財政指標組合せ分析表!$BP$73:$DC$73</c:f>
              <c:numCache>
                <c:formatCode>#,##0.0;"▲ "#,##0.0</c:formatCode>
                <c:ptCount val="40"/>
                <c:pt idx="0">
                  <c:v>228.9</c:v>
                </c:pt>
                <c:pt idx="8">
                  <c:v>229.6</c:v>
                </c:pt>
                <c:pt idx="16">
                  <c:v>226.2</c:v>
                </c:pt>
                <c:pt idx="24">
                  <c:v>197.4</c:v>
                </c:pt>
                <c:pt idx="32">
                  <c:v>191.2</c:v>
                </c:pt>
              </c:numCache>
            </c:numRef>
          </c:yVal>
          <c:smooth val="0"/>
          <c:extLst>
            <c:ext xmlns:c16="http://schemas.microsoft.com/office/drawing/2014/chart" uri="{C3380CC4-5D6E-409C-BE32-E72D297353CC}">
              <c16:uniqueId val="{00000009-CEDF-465B-BA94-D7B2E4AF5AB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{BA14D7FF-4EA0-46D7-A066-E11ED5EDBFCD}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EDF-465B-BA94-D7B2E4AF5AB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{067D4CA1-F66E-4F68-A7B4-8D2FC8023BD0}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EDF-465B-BA94-D7B2E4AF5AB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{D5CFEF9C-2D13-49F2-B983-74AE97620BAB}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EDF-465B-BA94-D7B2E4AF5AB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{F07A669D-CD94-4F9E-8089-F952053E5F19}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EDF-465B-BA94-D7B2E4AF5AB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{65B0D79B-68A9-4169-A0A1-E7D0570E0D39}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EDF-465B-BA94-D7B2E4AF5AB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{5011A72C-8550-46FE-A658-FC56E8B6C620}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EDF-465B-BA94-D7B2E4AF5AB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{3E979999-7E4E-4EB5-8640-6CF613BE0641}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EDF-465B-BA94-D7B2E4AF5ABE}"/>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{B1A019BE-0DB7-4E2D-997A-4E3006288C65}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EDF-465B-BA94-D7B2E4AF5AB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{8A99AF36-5EF2-4531-9DB9-8AF094BE7FEF}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EDF-465B-BA94-D7B2E4AF5A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10.9</c:v>
                </c:pt>
                <c:pt idx="16">
                  <c:v>10.3</c:v>
                </c:pt>
                <c:pt idx="24">
                  <c:v>9</c:v>
                </c:pt>
                <c:pt idx="32">
                  <c:v>8</c:v>
                </c:pt>
              </c:numCache>
            </c:numRef>
          </c:xVal>
          <c:yVal>
            <c:numRef>
              <c:f>公会計指標分析・財政指標組合せ分析表!$BP$77:$DC$77</c:f>
              <c:numCache>
                <c:formatCode>#,##0.0;"▲ "#,##0.0</c:formatCode>
                <c:ptCount val="40"/>
                <c:pt idx="0">
                  <c:v>132.4</c:v>
                </c:pt>
                <c:pt idx="8">
                  <c:v>124.2</c:v>
                </c:pt>
                <c:pt idx="16">
                  <c:v>115.7</c:v>
                </c:pt>
                <c:pt idx="24">
                  <c:v>106</c:v>
                </c:pt>
                <c:pt idx="32">
                  <c:v>97.6</c:v>
                </c:pt>
              </c:numCache>
            </c:numRef>
          </c:yVal>
          <c:smooth val="0"/>
          <c:extLst>
            <c:ext xmlns:c16="http://schemas.microsoft.com/office/drawing/2014/chart" uri="{C3380CC4-5D6E-409C-BE32-E72D297353CC}">
              <c16:uniqueId val="{00000013-CEDF-465B-BA94-D7B2E4AF5ABE}"/>
            </c:ext>
          </c:extLst>
        </c:ser>
        <c:dLbls>
          <c:showLegendKey val="0"/>
          <c:showVal val="1"/>
          <c:showCatName val="0"/>
          <c:showSerName val="0"/>
          <c:showPercent val="0"/>
          <c:showBubbleSize val="0"/>
        </c:dLbls>
        <c:axId val="84219776"/>
        <c:axId val="84234240"/>
      </c:scatterChart>
      <c:valAx>
        <c:axId val="84219776"/>
        <c:scaling>
          <c:orientation val="minMax"/>
          <c:max val="15.8"/>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60"/>
          <c:min val="8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a:t>
          </a:r>
          <a:r>
            <a:rPr lang="ja-JP" altLang="ja-JP" sz="1000">
              <a:solidFill>
                <a:schemeClr val="dk1"/>
              </a:solidFill>
              <a:effectLst/>
              <a:latin typeface="ＭＳ 明朝" panose="02020609040205080304" pitchFamily="17" charset="-128"/>
              <a:ea typeface="ＭＳ 明朝" panose="02020609040205080304" pitchFamily="17" charset="-128"/>
              <a:cs typeface="+mn-cs"/>
            </a:rPr>
            <a:t>地下鉄事業への経営健全化出資債，退職手当債，行政改革推進債など地方交付税措置のない市債を発行してきたことなどが元利償還金等に影響し，実質公債費比率を類似団体よりも押し上げる要因となっている。</a:t>
          </a:r>
        </a:p>
        <a:p>
          <a:r>
            <a:rPr lang="ja-JP" altLang="ja-JP" sz="1000">
              <a:solidFill>
                <a:schemeClr val="dk1"/>
              </a:solidFill>
              <a:effectLst/>
              <a:latin typeface="ＭＳ 明朝" panose="02020609040205080304" pitchFamily="17" charset="-128"/>
              <a:ea typeface="ＭＳ 明朝" panose="02020609040205080304" pitchFamily="17" charset="-128"/>
              <a:cs typeface="+mn-cs"/>
            </a:rPr>
            <a:t>　「はばたけ未来へ</a:t>
          </a:r>
          <a:r>
            <a:rPr lang="ja-JP" altLang="ja-JP" sz="1000" i="1">
              <a:solidFill>
                <a:schemeClr val="dk1"/>
              </a:solidFill>
              <a:effectLst/>
              <a:latin typeface="ＭＳ 明朝" panose="02020609040205080304" pitchFamily="17" charset="-128"/>
              <a:ea typeface="ＭＳ 明朝" panose="02020609040205080304" pitchFamily="17" charset="-128"/>
              <a:cs typeface="+mn-cs"/>
            </a:rPr>
            <a:t>！</a:t>
          </a:r>
          <a:r>
            <a:rPr lang="ja-JP" altLang="ja-JP" sz="1000">
              <a:solidFill>
                <a:schemeClr val="dk1"/>
              </a:solidFill>
              <a:effectLst/>
              <a:latin typeface="ＭＳ 明朝" panose="02020609040205080304" pitchFamily="17" charset="-128"/>
              <a:ea typeface="ＭＳ 明朝" panose="02020609040205080304" pitchFamily="17" charset="-128"/>
              <a:cs typeface="+mn-cs"/>
            </a:rPr>
            <a:t>京プラン」実施計画第</a:t>
          </a:r>
          <a:r>
            <a:rPr lang="en-US" altLang="ja-JP" sz="1000">
              <a:solidFill>
                <a:schemeClr val="dk1"/>
              </a:solidFill>
              <a:effectLst/>
              <a:latin typeface="ＭＳ 明朝" panose="02020609040205080304" pitchFamily="17" charset="-128"/>
              <a:ea typeface="ＭＳ 明朝" panose="02020609040205080304" pitchFamily="17" charset="-128"/>
              <a:cs typeface="+mn-cs"/>
            </a:rPr>
            <a:t>2</a:t>
          </a:r>
          <a:r>
            <a:rPr lang="ja-JP" altLang="ja-JP" sz="1000">
              <a:solidFill>
                <a:schemeClr val="dk1"/>
              </a:solidFill>
              <a:effectLst/>
              <a:latin typeface="ＭＳ 明朝" panose="02020609040205080304" pitchFamily="17" charset="-128"/>
              <a:ea typeface="ＭＳ 明朝" panose="02020609040205080304" pitchFamily="17" charset="-128"/>
              <a:cs typeface="+mn-cs"/>
            </a:rPr>
            <a:t>ステージ（</a:t>
          </a:r>
          <a:r>
            <a:rPr lang="ja-JP" altLang="en-US" sz="10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000">
              <a:solidFill>
                <a:schemeClr val="dk1"/>
              </a:solidFill>
              <a:effectLst/>
              <a:latin typeface="ＭＳ 明朝" panose="02020609040205080304" pitchFamily="17" charset="-128"/>
              <a:ea typeface="ＭＳ 明朝" panose="02020609040205080304" pitchFamily="17" charset="-128"/>
              <a:cs typeface="+mn-cs"/>
            </a:rPr>
            <a:t>28</a:t>
          </a:r>
          <a:r>
            <a:rPr lang="ja-JP" altLang="ja-JP" sz="1000">
              <a:solidFill>
                <a:schemeClr val="dk1"/>
              </a:solidFill>
              <a:effectLst/>
              <a:latin typeface="ＭＳ 明朝" panose="02020609040205080304" pitchFamily="17" charset="-128"/>
              <a:ea typeface="ＭＳ 明朝" panose="02020609040205080304" pitchFamily="17" charset="-128"/>
              <a:cs typeface="+mn-cs"/>
            </a:rPr>
            <a:t>年度～</a:t>
          </a:r>
          <a:r>
            <a:rPr lang="ja-JP" altLang="en-US" sz="1000">
              <a:solidFill>
                <a:schemeClr val="dk1"/>
              </a:solidFill>
              <a:effectLst/>
              <a:latin typeface="ＭＳ 明朝" panose="02020609040205080304" pitchFamily="17" charset="-128"/>
              <a:ea typeface="ＭＳ 明朝" panose="02020609040205080304" pitchFamily="17" charset="-128"/>
              <a:cs typeface="+mn-cs"/>
            </a:rPr>
            <a:t>令和</a:t>
          </a:r>
          <a:r>
            <a:rPr lang="en-US" altLang="ja-JP" sz="1000">
              <a:solidFill>
                <a:schemeClr val="dk1"/>
              </a:solidFill>
              <a:effectLst/>
              <a:latin typeface="ＭＳ 明朝" panose="02020609040205080304" pitchFamily="17" charset="-128"/>
              <a:ea typeface="ＭＳ 明朝" panose="02020609040205080304" pitchFamily="17" charset="-128"/>
              <a:cs typeface="+mn-cs"/>
            </a:rPr>
            <a:t>2</a:t>
          </a:r>
          <a:r>
            <a:rPr lang="ja-JP" altLang="ja-JP" sz="1000">
              <a:solidFill>
                <a:schemeClr val="dk1"/>
              </a:solidFill>
              <a:effectLst/>
              <a:latin typeface="ＭＳ 明朝" panose="02020609040205080304" pitchFamily="17" charset="-128"/>
              <a:ea typeface="ＭＳ 明朝" panose="02020609040205080304" pitchFamily="17" charset="-128"/>
              <a:cs typeface="+mn-cs"/>
            </a:rPr>
            <a:t>年度）で掲げる市債残高の適切なコントロールに取り組み，引き続き比率の改善に努めていく。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減債基金積立相当額の積立ルール（発行額の</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3.3%</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を</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30</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年間積立）と本市の積立ルール（</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5</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年据置後，発行額の</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4</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％を</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25</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年間積立）が異なること，年度を超えた一般会計への貸し付けや特別の財源対策による取崩を行っていることから減債基金残高と減債基金積立相当額に乖離が生じている。 </a:t>
          </a:r>
          <a:endParaRPr lang="ja-JP" altLang="ja-JP" sz="900">
            <a:effectLst/>
            <a:latin typeface="ＭＳ 明朝" panose="02020609040205080304" pitchFamily="17" charset="-128"/>
            <a:ea typeface="ＭＳ 明朝" panose="02020609040205080304" pitchFamily="17"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公営企業を含む市債残高の縮減，職員数の減に伴う退職手当の将来負担見込額の減などにより，将来負担額が減少したものの，とりわけ地下鉄事業への経営健全化出資債，退職手当債，行政改革推進債など地方交付税措置のない市債残高が増加傾向にあることが，将来負担比率を類似団体よりも押し上げる要因となっている。</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　「はばたけ未来へ</a:t>
          </a:r>
          <a:r>
            <a:rPr lang="ja-JP" altLang="ja-JP" sz="1100" i="1">
              <a:solidFill>
                <a:schemeClr val="dk1"/>
              </a:solidFill>
              <a:effectLst/>
              <a:latin typeface="ＭＳ 明朝" panose="02020609040205080304" pitchFamily="17" charset="-128"/>
              <a:ea typeface="ＭＳ 明朝" panose="02020609040205080304" pitchFamily="17" charset="-128"/>
              <a:cs typeface="+mn-cs"/>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京プラン」実施計画第</a:t>
          </a:r>
          <a:r>
            <a:rPr lang="en-US" altLang="ja-JP" sz="1100">
              <a:solidFill>
                <a:schemeClr val="dk1"/>
              </a:solidFill>
              <a:effectLst/>
              <a:latin typeface="ＭＳ 明朝" panose="02020609040205080304" pitchFamily="17" charset="-128"/>
              <a:ea typeface="ＭＳ 明朝" panose="02020609040205080304" pitchFamily="17" charset="-128"/>
              <a:cs typeface="+mn-cs"/>
            </a:rPr>
            <a:t>2</a:t>
          </a:r>
          <a:r>
            <a:rPr lang="ja-JP" altLang="ja-JP" sz="1100">
              <a:solidFill>
                <a:schemeClr val="dk1"/>
              </a:solidFill>
              <a:effectLst/>
              <a:latin typeface="ＭＳ 明朝" panose="02020609040205080304" pitchFamily="17" charset="-128"/>
              <a:ea typeface="ＭＳ 明朝" panose="02020609040205080304" pitchFamily="17" charset="-128"/>
              <a:cs typeface="+mn-cs"/>
            </a:rPr>
            <a:t>ステージ（</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28</a:t>
          </a:r>
          <a:r>
            <a:rPr lang="ja-JP" altLang="ja-JP" sz="1100">
              <a:solidFill>
                <a:schemeClr val="dk1"/>
              </a:solidFill>
              <a:effectLst/>
              <a:latin typeface="ＭＳ 明朝" panose="02020609040205080304" pitchFamily="17" charset="-128"/>
              <a:ea typeface="ＭＳ 明朝" panose="02020609040205080304" pitchFamily="17" charset="-128"/>
              <a:cs typeface="+mn-cs"/>
            </a:rPr>
            <a:t>年度～</a:t>
          </a:r>
          <a:r>
            <a:rPr lang="ja-JP" altLang="en-US" sz="1100">
              <a:solidFill>
                <a:schemeClr val="dk1"/>
              </a:solidFill>
              <a:effectLst/>
              <a:latin typeface="ＭＳ 明朝" panose="02020609040205080304" pitchFamily="17" charset="-128"/>
              <a:ea typeface="ＭＳ 明朝" panose="02020609040205080304" pitchFamily="17" charset="-128"/>
              <a:cs typeface="+mn-cs"/>
            </a:rPr>
            <a:t>令和</a:t>
          </a:r>
          <a:r>
            <a:rPr lang="en-US" altLang="ja-JP" sz="1100">
              <a:solidFill>
                <a:schemeClr val="dk1"/>
              </a:solidFill>
              <a:effectLst/>
              <a:latin typeface="ＭＳ 明朝" panose="02020609040205080304" pitchFamily="17" charset="-128"/>
              <a:ea typeface="ＭＳ 明朝" panose="02020609040205080304" pitchFamily="17" charset="-128"/>
              <a:cs typeface="+mn-cs"/>
            </a:rPr>
            <a:t>2</a:t>
          </a:r>
          <a:r>
            <a:rPr lang="ja-JP" altLang="ja-JP" sz="1100">
              <a:solidFill>
                <a:schemeClr val="dk1"/>
              </a:solidFill>
              <a:effectLst/>
              <a:latin typeface="ＭＳ 明朝" panose="02020609040205080304" pitchFamily="17" charset="-128"/>
              <a:ea typeface="ＭＳ 明朝" panose="02020609040205080304" pitchFamily="17" charset="-128"/>
              <a:cs typeface="+mn-cs"/>
            </a:rPr>
            <a:t>年度）に基づき，市債残高の適切なコントロールや職員数の更なる適正化などに取り組んでおり，引き続き比率の改善に努めていく。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京都府京都市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○公共施設等整備管理基金・・・焼却灰溶融施設に係る国庫補助金返還の財源として取り崩したことによる減</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○美術館基金・・・美術館再整備事業の財源として取り崩したことによる減</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○財政調整基金・・・国民健康保険事業特別会計の累積黒字の一部を積み立てたことによる増</a:t>
          </a:r>
          <a:endParaRPr lang="ja-JP" altLang="ja-JP" sz="12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まずは可能な限り，財政調整基金への積み立てを増額するように努めていくこととしている。</a:t>
          </a:r>
          <a:endParaRPr lang="ja-JP" altLang="ja-JP" sz="12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effectLst/>
              <a:latin typeface="+mn-lt"/>
              <a:ea typeface="+mn-ea"/>
              <a:cs typeface="+mn-cs"/>
            </a:rPr>
            <a:t>※</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決算統計の集計上の都合で，</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H29</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年度末の財政調整基金の残高及び基金残高合計には平成</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30</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年度に国民健康保険事業特別会計から財政調整基金へ積み立てた額（</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1,860</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百万）が含まれている。</a:t>
          </a:r>
          <a:endParaRPr lang="ja-JP" altLang="ja-JP" sz="12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（基金の使途）</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主な基金２～３個程度の使途</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○市庁舎整備基金</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市庁舎整備事業</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○公共施設等整備管理基金</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公共施設及び公用施設の整備及び管理に関する事業，また本市以外のものが行う公益性のある施設の整備及び管理に資する事業</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○文化芸術振興基金</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市民の文化の発展及び文化芸術の振興に寄与する事業</a:t>
          </a:r>
          <a:endParaRPr lang="ja-JP" altLang="ja-JP" sz="1200">
            <a:effectLst/>
            <a:latin typeface="ＭＳ 明朝" panose="02020609040205080304" pitchFamily="17" charset="-128"/>
            <a:ea typeface="ＭＳ 明朝" panose="02020609040205080304" pitchFamily="17" charset="-128"/>
          </a:endParaRPr>
        </a:p>
        <a:p>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（増減理由）</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○公共施設等整備管理基金・・・焼却灰溶融施設に係る国庫補助金返還の財源として取り崩したことによる減</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○美術館基金・・・美術館再整備事業の財源として取り崩したことによる減</a:t>
          </a:r>
          <a:endParaRPr lang="ja-JP" altLang="ja-JP" sz="1200">
            <a:effectLst/>
            <a:latin typeface="ＭＳ 明朝" panose="02020609040205080304" pitchFamily="17" charset="-128"/>
            <a:ea typeface="ＭＳ 明朝" panose="02020609040205080304" pitchFamily="17" charset="-128"/>
          </a:endParaRPr>
        </a:p>
        <a:p>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（今後の方針）</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○市庁舎整備基金</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新庁舎整備事業の進捗に合わせ，その財源として大幅に取り崩す見込み</a:t>
          </a:r>
          <a:endParaRPr lang="ja-JP" altLang="ja-JP" sz="12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国民健康保険事業特別会計の累積黒字の一部を積み立てたことによる増</a:t>
          </a:r>
          <a:endParaRPr lang="ja-JP" altLang="ja-JP" sz="12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（今後の方針）</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全庁を挙げて歳出抑制・歳入確保を徹底することで，可能な限り実質収支の黒字を確保し，災害への備え等のため過去の実績等を踏まえ、まずは</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30</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億円程度を目途に積み立てていくことを予定している。</a:t>
          </a:r>
          <a:endParaRPr lang="ja-JP" altLang="ja-JP" sz="12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決算統計の集計上の都合で，</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H29</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年度末の財政調整基金の残高及び基金残高合計には平成</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30</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年度に国民健康保険事業特別会計から財政調整基金へ積み立てた額（</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1,860</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百万）が含まれている。</a:t>
          </a:r>
          <a:endParaRPr lang="ja-JP" altLang="ja-JP" sz="12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減債基金運用益を積み立てたことによる増</a:t>
          </a:r>
          <a:endParaRPr lang="ja-JP" altLang="ja-JP" sz="12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満期一括償還に係る積立金について，本市の積立ルールに基づき，適切に積立を行う。</a:t>
          </a:r>
          <a:endParaRPr lang="ja-JP" altLang="ja-JP" sz="12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京都府京都市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1,412,570
1,366,119
827.83
769,548,180
765,910,124
346,480
401,859,108
1,344,696,176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03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5655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庁舎や市営住宅など，公共施設の老朽化が進んでおり，類似団体平均値を若干上回っている。</a:t>
          </a:r>
        </a:p>
        <a:p>
          <a:r>
            <a:rPr kumimoji="1" lang="ja-JP" altLang="en-US" sz="1100">
              <a:latin typeface="ＭＳ Ｐゴシック" panose="020B0600070205080204" pitchFamily="50" charset="-128"/>
              <a:ea typeface="ＭＳ Ｐゴシック" panose="020B0600070205080204" pitchFamily="50" charset="-128"/>
            </a:rPr>
            <a:t>　施設の長寿命化に向けた計画的な設備更新のほか，公共施設の集約化による保有量の最適化など，適切な保有資産のマネジメントを引き続き進めていく必要がある。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152525" y="65908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786781" y="65033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152525" y="62951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786781" y="62076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152525" y="59993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786781" y="59055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152525" y="57036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786781" y="56098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152525" y="54015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786781" y="53141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152525" y="51058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786781" y="50184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000-000041000000}"/>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xdr:rowOff>
    </xdr:from>
    <xdr:to>
      <xdr:col>23</xdr:col>
      <xdr:colOff>85090</xdr:colOff>
      <xdr:row>34</xdr:row>
      <xdr:rowOff>17690</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flipV="1">
          <a:off x="4300220" y="5075011"/>
          <a:ext cx="1270" cy="133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21517</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000-000043000000}"/>
            </a:ext>
          </a:extLst>
        </xdr:cNvPr>
        <xdr:cNvSpPr txBox="1"/>
      </xdr:nvSpPr>
      <xdr:spPr>
        <a:xfrm>
          <a:off x="4352925" y="641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17690</xdr:rowOff>
    </xdr:from>
    <xdr:to>
      <xdr:col>23</xdr:col>
      <xdr:colOff>174625</xdr:colOff>
      <xdr:row>34</xdr:row>
      <xdr:rowOff>17690</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4213225" y="641214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119488</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000-000045000000}"/>
            </a:ext>
          </a:extLst>
        </xdr:cNvPr>
        <xdr:cNvSpPr txBox="1"/>
      </xdr:nvSpPr>
      <xdr:spPr>
        <a:xfrm>
          <a:off x="4352925" y="4862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xdr:rowOff>
    </xdr:from>
    <xdr:to>
      <xdr:col>23</xdr:col>
      <xdr:colOff>174625</xdr:colOff>
      <xdr:row>26</xdr:row>
      <xdr:rowOff>1361</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4213225" y="507501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82900</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000-000047000000}"/>
            </a:ext>
          </a:extLst>
        </xdr:cNvPr>
        <xdr:cNvSpPr txBox="1"/>
      </xdr:nvSpPr>
      <xdr:spPr>
        <a:xfrm>
          <a:off x="4352925" y="5651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104473</xdr:rowOff>
    </xdr:from>
    <xdr:to>
      <xdr:col>23</xdr:col>
      <xdr:colOff>136525</xdr:colOff>
      <xdr:row>30</xdr:row>
      <xdr:rowOff>34623</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251325" y="56734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15270</xdr:rowOff>
    </xdr:from>
    <xdr:to>
      <xdr:col>19</xdr:col>
      <xdr:colOff>187325</xdr:colOff>
      <xdr:row>30</xdr:row>
      <xdr:rowOff>116870</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616325" y="57493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118080</xdr:rowOff>
    </xdr:from>
    <xdr:to>
      <xdr:col>15</xdr:col>
      <xdr:colOff>187325</xdr:colOff>
      <xdr:row>31</xdr:row>
      <xdr:rowOff>48230</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930525" y="5852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111125</xdr:rowOff>
    </xdr:from>
    <xdr:to>
      <xdr:col>11</xdr:col>
      <xdr:colOff>187325</xdr:colOff>
      <xdr:row>32</xdr:row>
      <xdr:rowOff>41275</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2244725" y="60102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121708</xdr:rowOff>
    </xdr:from>
    <xdr:to>
      <xdr:col>23</xdr:col>
      <xdr:colOff>136525</xdr:colOff>
      <xdr:row>29</xdr:row>
      <xdr:rowOff>51858</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251325" y="55255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144585</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352925" y="5383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73630</xdr:rowOff>
    </xdr:from>
    <xdr:to>
      <xdr:col>19</xdr:col>
      <xdr:colOff>187325</xdr:colOff>
      <xdr:row>30</xdr:row>
      <xdr:rowOff>3780</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616325" y="56425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1058</xdr:rowOff>
    </xdr:from>
    <xdr:to>
      <xdr:col>23</xdr:col>
      <xdr:colOff>85725</xdr:colOff>
      <xdr:row>29</xdr:row>
      <xdr:rowOff>124430</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flipV="1">
          <a:off x="3667125" y="5570008"/>
          <a:ext cx="635000" cy="12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87237</xdr:rowOff>
    </xdr:from>
    <xdr:to>
      <xdr:col>15</xdr:col>
      <xdr:colOff>187325</xdr:colOff>
      <xdr:row>31</xdr:row>
      <xdr:rowOff>17387</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930525" y="582128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124430</xdr:rowOff>
    </xdr:from>
    <xdr:to>
      <xdr:col>19</xdr:col>
      <xdr:colOff>136525</xdr:colOff>
      <xdr:row>30</xdr:row>
      <xdr:rowOff>138037</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2981325" y="5693380"/>
          <a:ext cx="685800" cy="17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121406</xdr:rowOff>
    </xdr:from>
    <xdr:to>
      <xdr:col>11</xdr:col>
      <xdr:colOff>187325</xdr:colOff>
      <xdr:row>32</xdr:row>
      <xdr:rowOff>51556</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244725" y="602055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138037</xdr:rowOff>
    </xdr:from>
    <xdr:to>
      <xdr:col>15</xdr:col>
      <xdr:colOff>136525</xdr:colOff>
      <xdr:row>32</xdr:row>
      <xdr:rowOff>756</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flipV="1">
          <a:off x="2295525" y="5872087"/>
          <a:ext cx="685800" cy="19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107997</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470919" y="5842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39357</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2797819" y="593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57802</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112019" y="57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20307</xdr:rowOff>
    </xdr:from>
    <xdr:ext cx="405111" cy="259045"/>
    <xdr:sp macro="" textlink="">
      <xdr:nvSpPr>
        <xdr:cNvPr id="92" name="n_1mainValue有形固定資産減価償却率">
          <a:extLst>
            <a:ext uri="{FF2B5EF4-FFF2-40B4-BE49-F238E27FC236}">
              <a16:creationId xmlns:a16="http://schemas.microsoft.com/office/drawing/2014/main" id="{00000000-0008-0000-0000-00005C000000}"/>
            </a:ext>
          </a:extLst>
        </xdr:cNvPr>
        <xdr:cNvSpPr txBox="1"/>
      </xdr:nvSpPr>
      <xdr:spPr>
        <a:xfrm>
          <a:off x="3470919" y="542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33914</xdr:rowOff>
    </xdr:from>
    <xdr:ext cx="405111" cy="259045"/>
    <xdr:sp macro="" textlink="">
      <xdr:nvSpPr>
        <xdr:cNvPr id="93" name="n_2mainValue有形固定資産減価償却率">
          <a:extLst>
            <a:ext uri="{FF2B5EF4-FFF2-40B4-BE49-F238E27FC236}">
              <a16:creationId xmlns:a16="http://schemas.microsoft.com/office/drawing/2014/main" id="{00000000-0008-0000-0000-00005D000000}"/>
            </a:ext>
          </a:extLst>
        </xdr:cNvPr>
        <xdr:cNvSpPr txBox="1"/>
      </xdr:nvSpPr>
      <xdr:spPr>
        <a:xfrm>
          <a:off x="2797819" y="5602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42683</xdr:rowOff>
    </xdr:from>
    <xdr:ext cx="405111" cy="259045"/>
    <xdr:sp macro="" textlink="">
      <xdr:nvSpPr>
        <xdr:cNvPr id="94" name="n_3mainValue有形固定資産減価償却率">
          <a:extLst>
            <a:ext uri="{FF2B5EF4-FFF2-40B4-BE49-F238E27FC236}">
              <a16:creationId xmlns:a16="http://schemas.microsoft.com/office/drawing/2014/main" id="{00000000-0008-0000-0000-00005E000000}"/>
            </a:ext>
          </a:extLst>
        </xdr:cNvPr>
        <xdr:cNvSpPr txBox="1"/>
      </xdr:nvSpPr>
      <xdr:spPr>
        <a:xfrm>
          <a:off x="2112019" y="610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2403169" y="4477796"/>
          <a:ext cx="942912"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[ 1,426.1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地下鉄事業への経営健全化出資債，退職手当債，行政改革推進債など地方交付税措置のない特例的な市債の発行や公債償還基金の取崩しにより，類似団体平均値を上回っている。</a:t>
          </a:r>
        </a:p>
        <a:p>
          <a:r>
            <a:rPr kumimoji="1" lang="ja-JP" altLang="en-US" sz="1100">
              <a:latin typeface="ＭＳ Ｐゴシック" panose="020B0600070205080204" pitchFamily="50" charset="-128"/>
              <a:ea typeface="ＭＳ Ｐゴシック" panose="020B0600070205080204" pitchFamily="50" charset="-128"/>
            </a:rPr>
            <a:t>　「はばたけ未来へ！京プラン」実施計画第</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ステージ（平成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年度）に基づき，市債残高の適切なコントロールや職員数の更なる適正化などに取り組んでおり，引き続き比率の改善に努めていく。</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9861428" y="67991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9758836" y="650339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9758836" y="62076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9758836" y="59055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9705751" y="5609860"/>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9705751" y="53141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9705751" y="50184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00000000-0008-0000-0000-00007D000000}"/>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60101</xdr:rowOff>
    </xdr:from>
    <xdr:to>
      <xdr:col>76</xdr:col>
      <xdr:colOff>21589</xdr:colOff>
      <xdr:row>34</xdr:row>
      <xdr:rowOff>19951</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flipV="1">
          <a:off x="13323570" y="5298851"/>
          <a:ext cx="1269" cy="111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23778</xdr:rowOff>
    </xdr:from>
    <xdr:ext cx="469744" cy="259045"/>
    <xdr:sp macro="" textlink="">
      <xdr:nvSpPr>
        <xdr:cNvPr id="127" name="債務償還比率最小値テキスト">
          <a:extLst>
            <a:ext uri="{FF2B5EF4-FFF2-40B4-BE49-F238E27FC236}">
              <a16:creationId xmlns:a16="http://schemas.microsoft.com/office/drawing/2014/main" id="{00000000-0008-0000-0000-00007F000000}"/>
            </a:ext>
          </a:extLst>
        </xdr:cNvPr>
        <xdr:cNvSpPr txBox="1"/>
      </xdr:nvSpPr>
      <xdr:spPr>
        <a:xfrm>
          <a:off x="13376275" y="641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19951</xdr:rowOff>
    </xdr:from>
    <xdr:to>
      <xdr:col>76</xdr:col>
      <xdr:colOff>111125</xdr:colOff>
      <xdr:row>34</xdr:row>
      <xdr:rowOff>19951</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a:off x="13255625" y="64144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6778</xdr:rowOff>
    </xdr:from>
    <xdr:ext cx="560923" cy="259045"/>
    <xdr:sp macro="" textlink="">
      <xdr:nvSpPr>
        <xdr:cNvPr id="129" name="債務償還比率最大値テキスト">
          <a:extLst>
            <a:ext uri="{FF2B5EF4-FFF2-40B4-BE49-F238E27FC236}">
              <a16:creationId xmlns:a16="http://schemas.microsoft.com/office/drawing/2014/main" id="{00000000-0008-0000-0000-000081000000}"/>
            </a:ext>
          </a:extLst>
        </xdr:cNvPr>
        <xdr:cNvSpPr txBox="1"/>
      </xdr:nvSpPr>
      <xdr:spPr>
        <a:xfrm>
          <a:off x="13376275" y="50804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60101</xdr:rowOff>
    </xdr:from>
    <xdr:to>
      <xdr:col>76</xdr:col>
      <xdr:colOff>111125</xdr:colOff>
      <xdr:row>27</xdr:row>
      <xdr:rowOff>60101</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a:off x="13255625" y="52988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72244</xdr:rowOff>
    </xdr:from>
    <xdr:ext cx="560923" cy="259045"/>
    <xdr:sp macro="" textlink="">
      <xdr:nvSpPr>
        <xdr:cNvPr id="131" name="債務償還比率平均値テキスト">
          <a:extLst>
            <a:ext uri="{FF2B5EF4-FFF2-40B4-BE49-F238E27FC236}">
              <a16:creationId xmlns:a16="http://schemas.microsoft.com/office/drawing/2014/main" id="{00000000-0008-0000-0000-000083000000}"/>
            </a:ext>
          </a:extLst>
        </xdr:cNvPr>
        <xdr:cNvSpPr txBox="1"/>
      </xdr:nvSpPr>
      <xdr:spPr>
        <a:xfrm>
          <a:off x="13376275" y="5806294"/>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93817</xdr:rowOff>
    </xdr:from>
    <xdr:to>
      <xdr:col>76</xdr:col>
      <xdr:colOff>73025</xdr:colOff>
      <xdr:row>31</xdr:row>
      <xdr:rowOff>23967</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3293725" y="58278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79012</xdr:rowOff>
    </xdr:from>
    <xdr:to>
      <xdr:col>72</xdr:col>
      <xdr:colOff>123825</xdr:colOff>
      <xdr:row>31</xdr:row>
      <xdr:rowOff>9162</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2639675" y="58130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22908</xdr:rowOff>
    </xdr:from>
    <xdr:to>
      <xdr:col>76</xdr:col>
      <xdr:colOff>73025</xdr:colOff>
      <xdr:row>28</xdr:row>
      <xdr:rowOff>124508</xdr:rowOff>
    </xdr:to>
    <xdr:sp macro="" textlink="">
      <xdr:nvSpPr>
        <xdr:cNvPr id="139" name="楕円 138">
          <a:extLst>
            <a:ext uri="{FF2B5EF4-FFF2-40B4-BE49-F238E27FC236}">
              <a16:creationId xmlns:a16="http://schemas.microsoft.com/office/drawing/2014/main" id="{00000000-0008-0000-0000-00008B000000}"/>
            </a:ext>
          </a:extLst>
        </xdr:cNvPr>
        <xdr:cNvSpPr/>
      </xdr:nvSpPr>
      <xdr:spPr>
        <a:xfrm>
          <a:off x="13293725" y="542675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45785</xdr:rowOff>
    </xdr:from>
    <xdr:ext cx="560923" cy="259045"/>
    <xdr:sp macro="" textlink="">
      <xdr:nvSpPr>
        <xdr:cNvPr id="140" name="債務償還比率該当値テキスト">
          <a:extLst>
            <a:ext uri="{FF2B5EF4-FFF2-40B4-BE49-F238E27FC236}">
              <a16:creationId xmlns:a16="http://schemas.microsoft.com/office/drawing/2014/main" id="{00000000-0008-0000-0000-00008C000000}"/>
            </a:ext>
          </a:extLst>
        </xdr:cNvPr>
        <xdr:cNvSpPr txBox="1"/>
      </xdr:nvSpPr>
      <xdr:spPr>
        <a:xfrm>
          <a:off x="13376275" y="5284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78698</xdr:rowOff>
    </xdr:from>
    <xdr:to>
      <xdr:col>72</xdr:col>
      <xdr:colOff>123825</xdr:colOff>
      <xdr:row>28</xdr:row>
      <xdr:rowOff>8848</xdr:rowOff>
    </xdr:to>
    <xdr:sp macro="" textlink="">
      <xdr:nvSpPr>
        <xdr:cNvPr id="141" name="楕円 140">
          <a:extLst>
            <a:ext uri="{FF2B5EF4-FFF2-40B4-BE49-F238E27FC236}">
              <a16:creationId xmlns:a16="http://schemas.microsoft.com/office/drawing/2014/main" id="{00000000-0008-0000-0000-00008D000000}"/>
            </a:ext>
          </a:extLst>
        </xdr:cNvPr>
        <xdr:cNvSpPr/>
      </xdr:nvSpPr>
      <xdr:spPr>
        <a:xfrm>
          <a:off x="12639675" y="531744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129498</xdr:rowOff>
    </xdr:from>
    <xdr:to>
      <xdr:col>76</xdr:col>
      <xdr:colOff>22225</xdr:colOff>
      <xdr:row>28</xdr:row>
      <xdr:rowOff>73708</xdr:rowOff>
    </xdr:to>
    <xdr:cxnSp macro="">
      <xdr:nvCxnSpPr>
        <xdr:cNvPr id="142" name="直線コネクタ 141">
          <a:extLst>
            <a:ext uri="{FF2B5EF4-FFF2-40B4-BE49-F238E27FC236}">
              <a16:creationId xmlns:a16="http://schemas.microsoft.com/office/drawing/2014/main" id="{00000000-0008-0000-0000-00008E000000}"/>
            </a:ext>
          </a:extLst>
        </xdr:cNvPr>
        <xdr:cNvCxnSpPr/>
      </xdr:nvCxnSpPr>
      <xdr:spPr>
        <a:xfrm>
          <a:off x="12690475" y="5368248"/>
          <a:ext cx="635000" cy="10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31</xdr:row>
      <xdr:rowOff>289</xdr:rowOff>
    </xdr:from>
    <xdr:ext cx="560923" cy="259045"/>
    <xdr:sp macro="" textlink="">
      <xdr:nvSpPr>
        <xdr:cNvPr id="143" name="n_1aveValue債務償還比率">
          <a:extLst>
            <a:ext uri="{FF2B5EF4-FFF2-40B4-BE49-F238E27FC236}">
              <a16:creationId xmlns:a16="http://schemas.microsoft.com/office/drawing/2014/main" id="{00000000-0008-0000-0000-00008F000000}"/>
            </a:ext>
          </a:extLst>
        </xdr:cNvPr>
        <xdr:cNvSpPr txBox="1"/>
      </xdr:nvSpPr>
      <xdr:spPr>
        <a:xfrm>
          <a:off x="12435413" y="589943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26</xdr:row>
      <xdr:rowOff>25375</xdr:rowOff>
    </xdr:from>
    <xdr:ext cx="560923" cy="259045"/>
    <xdr:sp macro="" textlink="">
      <xdr:nvSpPr>
        <xdr:cNvPr id="144" name="n_1mainValue債務償還比率">
          <a:extLst>
            <a:ext uri="{FF2B5EF4-FFF2-40B4-BE49-F238E27FC236}">
              <a16:creationId xmlns:a16="http://schemas.microsoft.com/office/drawing/2014/main" id="{00000000-0008-0000-0000-000090000000}"/>
            </a:ext>
          </a:extLst>
        </xdr:cNvPr>
        <xdr:cNvSpPr txBox="1"/>
      </xdr:nvSpPr>
      <xdr:spPr>
        <a:xfrm>
          <a:off x="12435413" y="50990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a:extLst>
            <a:ext uri="{FF2B5EF4-FFF2-40B4-BE49-F238E27FC236}">
              <a16:creationId xmlns:a16="http://schemas.microsoft.com/office/drawing/2014/main" id="{00000000-0008-0000-0000-000091000000}"/>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a:extLst>
            <a:ext uri="{FF2B5EF4-FFF2-40B4-BE49-F238E27FC236}">
              <a16:creationId xmlns:a16="http://schemas.microsoft.com/office/drawing/2014/main" id="{00000000-0008-0000-0000-000092000000}"/>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1,412,570
1,366,119
827.83
769,548,180
765,910,124
346,480
401,859,108
1,344,696,176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152400</xdr:rowOff>
    </xdr:from>
    <xdr:to>
      <xdr:col>24</xdr:col>
      <xdr:colOff>62865</xdr:colOff>
      <xdr:row>41</xdr:row>
      <xdr:rowOff>144780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177665" y="544195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216400" y="692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108450" y="6920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99077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216400" y="522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152400</xdr:rowOff>
    </xdr:from>
    <xdr:to>
      <xdr:col>24</xdr:col>
      <xdr:colOff>152400</xdr:colOff>
      <xdr:row>32</xdr:row>
      <xdr:rowOff>152400</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108450" y="544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45737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216400" y="6160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67310</xdr:rowOff>
    </xdr:from>
    <xdr:to>
      <xdr:col>24</xdr:col>
      <xdr:colOff>114300</xdr:colOff>
      <xdr:row>37</xdr:row>
      <xdr:rowOff>168910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127500" y="61823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90170</xdr:rowOff>
    </xdr:from>
    <xdr:to>
      <xdr:col>20</xdr:col>
      <xdr:colOff>38100</xdr:colOff>
      <xdr:row>38</xdr:row>
      <xdr:rowOff>20320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384550" y="62052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74930</xdr:rowOff>
    </xdr:from>
    <xdr:to>
      <xdr:col>15</xdr:col>
      <xdr:colOff>101600</xdr:colOff>
      <xdr:row>38</xdr:row>
      <xdr:rowOff>5080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571750" y="61899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71120</xdr:rowOff>
    </xdr:from>
    <xdr:to>
      <xdr:col>10</xdr:col>
      <xdr:colOff>165100</xdr:colOff>
      <xdr:row>39</xdr:row>
      <xdr:rowOff>1270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778000" y="63512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xdr:rowOff>
    </xdr:from>
    <xdr:to>
      <xdr:col>24</xdr:col>
      <xdr:colOff>114300</xdr:colOff>
      <xdr:row>37</xdr:row>
      <xdr:rowOff>115570</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127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36847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216400" y="598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48260</xdr:rowOff>
    </xdr:from>
    <xdr:to>
      <xdr:col>20</xdr:col>
      <xdr:colOff>38100</xdr:colOff>
      <xdr:row>37</xdr:row>
      <xdr:rowOff>149860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384550" y="61633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64770</xdr:rowOff>
    </xdr:from>
    <xdr:to>
      <xdr:col>24</xdr:col>
      <xdr:colOff>63500</xdr:colOff>
      <xdr:row>37</xdr:row>
      <xdr:rowOff>99060</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flipV="1">
          <a:off x="3429000" y="6179820"/>
          <a:ext cx="7493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11447</xdr:rowOff>
    </xdr:from>
    <xdr:ext cx="405111" cy="259045"/>
    <xdr:sp macro="" textlink="">
      <xdr:nvSpPr>
        <xdr:cNvPr id="75" name="n_1aveValue【道路】&#10;有形固定資産減価償却率">
          <a:extLst>
            <a:ext uri="{FF2B5EF4-FFF2-40B4-BE49-F238E27FC236}">
              <a16:creationId xmlns:a16="http://schemas.microsoft.com/office/drawing/2014/main" id="{00000000-0008-0000-0100-00004B000000}"/>
            </a:ext>
          </a:extLst>
        </xdr:cNvPr>
        <xdr:cNvSpPr txBox="1"/>
      </xdr:nvSpPr>
      <xdr:spPr>
        <a:xfrm>
          <a:off x="3239144" y="629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21607</xdr:rowOff>
    </xdr:from>
    <xdr:ext cx="405111" cy="259045"/>
    <xdr:sp macro="" textlink="">
      <xdr:nvSpPr>
        <xdr:cNvPr id="76" name="n_2aveValue【道路】&#10;有形固定資産減価償却率">
          <a:extLst>
            <a:ext uri="{FF2B5EF4-FFF2-40B4-BE49-F238E27FC236}">
              <a16:creationId xmlns:a16="http://schemas.microsoft.com/office/drawing/2014/main" id="{00000000-0008-0000-0100-00004C000000}"/>
            </a:ext>
          </a:extLst>
        </xdr:cNvPr>
        <xdr:cNvSpPr txBox="1"/>
      </xdr:nvSpPr>
      <xdr:spPr>
        <a:xfrm>
          <a:off x="2439044" y="5971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17797</xdr:rowOff>
    </xdr:from>
    <xdr:ext cx="405111" cy="259045"/>
    <xdr:sp macro="" textlink="">
      <xdr:nvSpPr>
        <xdr:cNvPr id="77" name="n_3aveValue【道路】&#10;有形固定資産減価償却率">
          <a:extLst>
            <a:ext uri="{FF2B5EF4-FFF2-40B4-BE49-F238E27FC236}">
              <a16:creationId xmlns:a16="http://schemas.microsoft.com/office/drawing/2014/main" id="{00000000-0008-0000-0100-00004D000000}"/>
            </a:ext>
          </a:extLst>
        </xdr:cNvPr>
        <xdr:cNvSpPr txBox="1"/>
      </xdr:nvSpPr>
      <xdr:spPr>
        <a:xfrm>
          <a:off x="164529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166387</xdr:rowOff>
    </xdr:from>
    <xdr:ext cx="405111" cy="259045"/>
    <xdr:sp macro="" textlink="">
      <xdr:nvSpPr>
        <xdr:cNvPr id="78" name="n_1mainValue【道路】&#10;有形固定資産減価償却率">
          <a:extLst>
            <a:ext uri="{FF2B5EF4-FFF2-40B4-BE49-F238E27FC236}">
              <a16:creationId xmlns:a16="http://schemas.microsoft.com/office/drawing/2014/main" id="{00000000-0008-0000-0100-00004E000000}"/>
            </a:ext>
          </a:extLst>
        </xdr:cNvPr>
        <xdr:cNvSpPr txBox="1"/>
      </xdr:nvSpPr>
      <xdr:spPr>
        <a:xfrm>
          <a:off x="32391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00000000-0008-0000-0100-00004F000000}"/>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00000000-0008-0000-0100-000058000000}"/>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a:extLst>
            <a:ext uri="{FF2B5EF4-FFF2-40B4-BE49-F238E27FC236}">
              <a16:creationId xmlns:a16="http://schemas.microsoft.com/office/drawing/2014/main" id="{00000000-0008-0000-0100-000059000000}"/>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a:extLst>
            <a:ext uri="{FF2B5EF4-FFF2-40B4-BE49-F238E27FC236}">
              <a16:creationId xmlns:a16="http://schemas.microsoft.com/office/drawing/2014/main" id="{00000000-0008-0000-0100-000065000000}"/>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89535</xdr:rowOff>
    </xdr:from>
    <xdr:to>
      <xdr:col>54</xdr:col>
      <xdr:colOff>189865</xdr:colOff>
      <xdr:row>41</xdr:row>
      <xdr:rowOff>41910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flipV="1">
          <a:off x="9429115" y="5544185"/>
          <a:ext cx="0" cy="1273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03" name="【道路】&#10;一人当たり延長最小値テキスト">
          <a:extLst>
            <a:ext uri="{FF2B5EF4-FFF2-40B4-BE49-F238E27FC236}">
              <a16:creationId xmlns:a16="http://schemas.microsoft.com/office/drawing/2014/main" id="{00000000-0008-0000-0100-000067000000}"/>
            </a:ext>
          </a:extLst>
        </xdr:cNvPr>
        <xdr:cNvSpPr txBox="1"/>
      </xdr:nvSpPr>
      <xdr:spPr>
        <a:xfrm>
          <a:off x="9467850" y="68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9359900" y="6817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36212</xdr:rowOff>
    </xdr:from>
    <xdr:ext cx="534377" cy="259045"/>
    <xdr:sp macro="" textlink="">
      <xdr:nvSpPr>
        <xdr:cNvPr id="105" name="【道路】&#10;一人当たり延長最大値テキスト">
          <a:extLst>
            <a:ext uri="{FF2B5EF4-FFF2-40B4-BE49-F238E27FC236}">
              <a16:creationId xmlns:a16="http://schemas.microsoft.com/office/drawing/2014/main" id="{00000000-0008-0000-0100-000069000000}"/>
            </a:ext>
          </a:extLst>
        </xdr:cNvPr>
        <xdr:cNvSpPr txBox="1"/>
      </xdr:nvSpPr>
      <xdr:spPr>
        <a:xfrm>
          <a:off x="9467850" y="532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89535</xdr:rowOff>
    </xdr:from>
    <xdr:to>
      <xdr:col>55</xdr:col>
      <xdr:colOff>88900</xdr:colOff>
      <xdr:row>33</xdr:row>
      <xdr:rowOff>89535</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9359900" y="55441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109745</xdr:rowOff>
    </xdr:from>
    <xdr:ext cx="469744" cy="259045"/>
    <xdr:sp macro="" textlink="">
      <xdr:nvSpPr>
        <xdr:cNvPr id="107" name="【道路】&#10;一人当たり延長平均値テキスト">
          <a:extLst>
            <a:ext uri="{FF2B5EF4-FFF2-40B4-BE49-F238E27FC236}">
              <a16:creationId xmlns:a16="http://schemas.microsoft.com/office/drawing/2014/main" id="{00000000-0008-0000-0100-00006B000000}"/>
            </a:ext>
          </a:extLst>
        </xdr:cNvPr>
        <xdr:cNvSpPr txBox="1"/>
      </xdr:nvSpPr>
      <xdr:spPr>
        <a:xfrm>
          <a:off x="9467850" y="6389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86868</xdr:rowOff>
    </xdr:from>
    <xdr:to>
      <xdr:col>55</xdr:col>
      <xdr:colOff>50800</xdr:colOff>
      <xdr:row>40</xdr:row>
      <xdr:rowOff>17018</xdr:rowOff>
    </xdr:to>
    <xdr:sp macro="" textlink="">
      <xdr:nvSpPr>
        <xdr:cNvPr id="108" name="フローチャート: 判断 107">
          <a:extLst>
            <a:ext uri="{FF2B5EF4-FFF2-40B4-BE49-F238E27FC236}">
              <a16:creationId xmlns:a16="http://schemas.microsoft.com/office/drawing/2014/main" id="{00000000-0008-0000-0100-00006C000000}"/>
            </a:ext>
          </a:extLst>
        </xdr:cNvPr>
        <xdr:cNvSpPr/>
      </xdr:nvSpPr>
      <xdr:spPr>
        <a:xfrm>
          <a:off x="9398000" y="65321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90805</xdr:rowOff>
    </xdr:from>
    <xdr:to>
      <xdr:col>50</xdr:col>
      <xdr:colOff>165100</xdr:colOff>
      <xdr:row>40</xdr:row>
      <xdr:rowOff>20955</xdr:rowOff>
    </xdr:to>
    <xdr:sp macro="" textlink="">
      <xdr:nvSpPr>
        <xdr:cNvPr id="109" name="フローチャート: 判断 108">
          <a:extLst>
            <a:ext uri="{FF2B5EF4-FFF2-40B4-BE49-F238E27FC236}">
              <a16:creationId xmlns:a16="http://schemas.microsoft.com/office/drawing/2014/main" id="{00000000-0008-0000-0100-00006D000000}"/>
            </a:ext>
          </a:extLst>
        </xdr:cNvPr>
        <xdr:cNvSpPr/>
      </xdr:nvSpPr>
      <xdr:spPr>
        <a:xfrm>
          <a:off x="8636000" y="65360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77597</xdr:rowOff>
    </xdr:from>
    <xdr:to>
      <xdr:col>46</xdr:col>
      <xdr:colOff>38100</xdr:colOff>
      <xdr:row>40</xdr:row>
      <xdr:rowOff>7747</xdr:rowOff>
    </xdr:to>
    <xdr:sp macro="" textlink="">
      <xdr:nvSpPr>
        <xdr:cNvPr id="110" name="フローチャート: 判断 109">
          <a:extLst>
            <a:ext uri="{FF2B5EF4-FFF2-40B4-BE49-F238E27FC236}">
              <a16:creationId xmlns:a16="http://schemas.microsoft.com/office/drawing/2014/main" id="{00000000-0008-0000-0100-00006E000000}"/>
            </a:ext>
          </a:extLst>
        </xdr:cNvPr>
        <xdr:cNvSpPr/>
      </xdr:nvSpPr>
      <xdr:spPr>
        <a:xfrm>
          <a:off x="7842250" y="652284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41021</xdr:rowOff>
    </xdr:from>
    <xdr:to>
      <xdr:col>41</xdr:col>
      <xdr:colOff>101600</xdr:colOff>
      <xdr:row>39</xdr:row>
      <xdr:rowOff>142621</xdr:rowOff>
    </xdr:to>
    <xdr:sp macro="" textlink="">
      <xdr:nvSpPr>
        <xdr:cNvPr id="111" name="フローチャート: 判断 110">
          <a:extLst>
            <a:ext uri="{FF2B5EF4-FFF2-40B4-BE49-F238E27FC236}">
              <a16:creationId xmlns:a16="http://schemas.microsoft.com/office/drawing/2014/main" id="{00000000-0008-0000-0100-00006F000000}"/>
            </a:ext>
          </a:extLst>
        </xdr:cNvPr>
        <xdr:cNvSpPr/>
      </xdr:nvSpPr>
      <xdr:spPr>
        <a:xfrm>
          <a:off x="7029450" y="64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61976</xdr:rowOff>
    </xdr:from>
    <xdr:to>
      <xdr:col>55</xdr:col>
      <xdr:colOff>50800</xdr:colOff>
      <xdr:row>40</xdr:row>
      <xdr:rowOff>163576</xdr:rowOff>
    </xdr:to>
    <xdr:sp macro="" textlink="">
      <xdr:nvSpPr>
        <xdr:cNvPr id="117" name="楕円 116">
          <a:extLst>
            <a:ext uri="{FF2B5EF4-FFF2-40B4-BE49-F238E27FC236}">
              <a16:creationId xmlns:a16="http://schemas.microsoft.com/office/drawing/2014/main" id="{00000000-0008-0000-0100-000075000000}"/>
            </a:ext>
          </a:extLst>
        </xdr:cNvPr>
        <xdr:cNvSpPr/>
      </xdr:nvSpPr>
      <xdr:spPr>
        <a:xfrm>
          <a:off x="9398000" y="667232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148353</xdr:rowOff>
    </xdr:from>
    <xdr:ext cx="469744" cy="259045"/>
    <xdr:sp macro="" textlink="">
      <xdr:nvSpPr>
        <xdr:cNvPr id="118" name="【道路】&#10;一人当たり延長該当値テキスト">
          <a:extLst>
            <a:ext uri="{FF2B5EF4-FFF2-40B4-BE49-F238E27FC236}">
              <a16:creationId xmlns:a16="http://schemas.microsoft.com/office/drawing/2014/main" id="{00000000-0008-0000-0100-000076000000}"/>
            </a:ext>
          </a:extLst>
        </xdr:cNvPr>
        <xdr:cNvSpPr txBox="1"/>
      </xdr:nvSpPr>
      <xdr:spPr>
        <a:xfrm>
          <a:off x="9467850" y="659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62865</xdr:rowOff>
    </xdr:from>
    <xdr:to>
      <xdr:col>50</xdr:col>
      <xdr:colOff>165100</xdr:colOff>
      <xdr:row>40</xdr:row>
      <xdr:rowOff>164465</xdr:rowOff>
    </xdr:to>
    <xdr:sp macro="" textlink="">
      <xdr:nvSpPr>
        <xdr:cNvPr id="119" name="楕円 118">
          <a:extLst>
            <a:ext uri="{FF2B5EF4-FFF2-40B4-BE49-F238E27FC236}">
              <a16:creationId xmlns:a16="http://schemas.microsoft.com/office/drawing/2014/main" id="{00000000-0008-0000-0100-000077000000}"/>
            </a:ext>
          </a:extLst>
        </xdr:cNvPr>
        <xdr:cNvSpPr/>
      </xdr:nvSpPr>
      <xdr:spPr>
        <a:xfrm>
          <a:off x="8636000" y="667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112776</xdr:rowOff>
    </xdr:from>
    <xdr:to>
      <xdr:col>55</xdr:col>
      <xdr:colOff>0</xdr:colOff>
      <xdr:row>40</xdr:row>
      <xdr:rowOff>113665</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flipV="1">
          <a:off x="8686800" y="6723126"/>
          <a:ext cx="74295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37482</xdr:rowOff>
    </xdr:from>
    <xdr:ext cx="469744" cy="259045"/>
    <xdr:sp macro="" textlink="">
      <xdr:nvSpPr>
        <xdr:cNvPr id="121" name="n_1aveValue【道路】&#10;一人当たり延長">
          <a:extLst>
            <a:ext uri="{FF2B5EF4-FFF2-40B4-BE49-F238E27FC236}">
              <a16:creationId xmlns:a16="http://schemas.microsoft.com/office/drawing/2014/main" id="{00000000-0008-0000-0100-000079000000}"/>
            </a:ext>
          </a:extLst>
        </xdr:cNvPr>
        <xdr:cNvSpPr txBox="1"/>
      </xdr:nvSpPr>
      <xdr:spPr>
        <a:xfrm>
          <a:off x="8458277" y="631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24274</xdr:rowOff>
    </xdr:from>
    <xdr:ext cx="469744" cy="259045"/>
    <xdr:sp macro="" textlink="">
      <xdr:nvSpPr>
        <xdr:cNvPr id="122" name="n_2aveValue【道路】&#10;一人当たり延長">
          <a:extLst>
            <a:ext uri="{FF2B5EF4-FFF2-40B4-BE49-F238E27FC236}">
              <a16:creationId xmlns:a16="http://schemas.microsoft.com/office/drawing/2014/main" id="{00000000-0008-0000-0100-00007A000000}"/>
            </a:ext>
          </a:extLst>
        </xdr:cNvPr>
        <xdr:cNvSpPr txBox="1"/>
      </xdr:nvSpPr>
      <xdr:spPr>
        <a:xfrm>
          <a:off x="7677227" y="630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159148</xdr:rowOff>
    </xdr:from>
    <xdr:ext cx="469744" cy="259045"/>
    <xdr:sp macro="" textlink="">
      <xdr:nvSpPr>
        <xdr:cNvPr id="123" name="n_3aveValue【道路】&#10;一人当たり延長">
          <a:extLst>
            <a:ext uri="{FF2B5EF4-FFF2-40B4-BE49-F238E27FC236}">
              <a16:creationId xmlns:a16="http://schemas.microsoft.com/office/drawing/2014/main" id="{00000000-0008-0000-0100-00007B000000}"/>
            </a:ext>
          </a:extLst>
        </xdr:cNvPr>
        <xdr:cNvSpPr txBox="1"/>
      </xdr:nvSpPr>
      <xdr:spPr>
        <a:xfrm>
          <a:off x="6864427" y="627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155592</xdr:rowOff>
    </xdr:from>
    <xdr:ext cx="469744" cy="259045"/>
    <xdr:sp macro="" textlink="">
      <xdr:nvSpPr>
        <xdr:cNvPr id="124" name="n_1mainValue【道路】&#10;一人当たり延長">
          <a:extLst>
            <a:ext uri="{FF2B5EF4-FFF2-40B4-BE49-F238E27FC236}">
              <a16:creationId xmlns:a16="http://schemas.microsoft.com/office/drawing/2014/main" id="{00000000-0008-0000-0100-00007C000000}"/>
            </a:ext>
          </a:extLst>
        </xdr:cNvPr>
        <xdr:cNvSpPr txBox="1"/>
      </xdr:nvSpPr>
      <xdr:spPr>
        <a:xfrm>
          <a:off x="8458277" y="6765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a16="http://schemas.microsoft.com/office/drawing/2014/main" id="{00000000-0008-0000-0100-00007D000000}"/>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a16="http://schemas.microsoft.com/office/drawing/2014/main" id="{00000000-0008-0000-0100-00007E000000}"/>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a16="http://schemas.microsoft.com/office/drawing/2014/main" id="{00000000-0008-0000-0100-00007F000000}"/>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a16="http://schemas.microsoft.com/office/drawing/2014/main" id="{00000000-0008-0000-0100-000083000000}"/>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a:extLst>
            <a:ext uri="{FF2B5EF4-FFF2-40B4-BE49-F238E27FC236}">
              <a16:creationId xmlns:a16="http://schemas.microsoft.com/office/drawing/2014/main" id="{00000000-0008-0000-0100-000085000000}"/>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384961" y="10513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3" name="直線コネクタ 142">
          <a:extLst>
            <a:ext uri="{FF2B5EF4-FFF2-40B4-BE49-F238E27FC236}">
              <a16:creationId xmlns:a16="http://schemas.microsoft.com/office/drawing/2014/main" id="{00000000-0008-0000-0100-00008F000000}"/>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a:extLst>
            <a:ext uri="{FF2B5EF4-FFF2-40B4-BE49-F238E27FC236}">
              <a16:creationId xmlns:a16="http://schemas.microsoft.com/office/drawing/2014/main" id="{00000000-0008-0000-0100-000091000000}"/>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a:extLst>
            <a:ext uri="{FF2B5EF4-FFF2-40B4-BE49-F238E27FC236}">
              <a16:creationId xmlns:a16="http://schemas.microsoft.com/office/drawing/2014/main" id="{00000000-0008-0000-0100-000093000000}"/>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114300</xdr:rowOff>
    </xdr:from>
    <xdr:to>
      <xdr:col>24</xdr:col>
      <xdr:colOff>62865</xdr:colOff>
      <xdr:row>64</xdr:row>
      <xdr:rowOff>66675</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flipV="1">
          <a:off x="4177665" y="9366250"/>
          <a:ext cx="0" cy="1273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70502</xdr:rowOff>
    </xdr:from>
    <xdr:ext cx="340478" cy="259045"/>
    <xdr:sp macro="" textlink="">
      <xdr:nvSpPr>
        <xdr:cNvPr id="149" name="【橋りょう・トンネル】&#10;有形固定資産減価償却率最小値テキスト">
          <a:extLst>
            <a:ext uri="{FF2B5EF4-FFF2-40B4-BE49-F238E27FC236}">
              <a16:creationId xmlns:a16="http://schemas.microsoft.com/office/drawing/2014/main" id="{00000000-0008-0000-0100-000095000000}"/>
            </a:ext>
          </a:extLst>
        </xdr:cNvPr>
        <xdr:cNvSpPr txBox="1"/>
      </xdr:nvSpPr>
      <xdr:spPr>
        <a:xfrm>
          <a:off x="4216400" y="10643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4108450" y="106394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60977</xdr:rowOff>
    </xdr:from>
    <xdr:ext cx="405111" cy="259045"/>
    <xdr:sp macro="" textlink="">
      <xdr:nvSpPr>
        <xdr:cNvPr id="151" name="【橋りょう・トンネル】&#10;有形固定資産減価償却率最大値テキスト">
          <a:extLst>
            <a:ext uri="{FF2B5EF4-FFF2-40B4-BE49-F238E27FC236}">
              <a16:creationId xmlns:a16="http://schemas.microsoft.com/office/drawing/2014/main" id="{00000000-0008-0000-0100-000097000000}"/>
            </a:ext>
          </a:extLst>
        </xdr:cNvPr>
        <xdr:cNvSpPr txBox="1"/>
      </xdr:nvSpPr>
      <xdr:spPr>
        <a:xfrm>
          <a:off x="4216400" y="914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114300</xdr:rowOff>
    </xdr:from>
    <xdr:to>
      <xdr:col>24</xdr:col>
      <xdr:colOff>152400</xdr:colOff>
      <xdr:row>56</xdr:row>
      <xdr:rowOff>114300</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4108450" y="9366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97172</xdr:rowOff>
    </xdr:from>
    <xdr:ext cx="405111" cy="259045"/>
    <xdr:sp macro="" textlink="">
      <xdr:nvSpPr>
        <xdr:cNvPr id="153" name="【橋りょう・トンネル】&#10;有形固定資産減価償却率平均値テキスト">
          <a:extLst>
            <a:ext uri="{FF2B5EF4-FFF2-40B4-BE49-F238E27FC236}">
              <a16:creationId xmlns:a16="http://schemas.microsoft.com/office/drawing/2014/main" id="{00000000-0008-0000-0100-000099000000}"/>
            </a:ext>
          </a:extLst>
        </xdr:cNvPr>
        <xdr:cNvSpPr txBox="1"/>
      </xdr:nvSpPr>
      <xdr:spPr>
        <a:xfrm>
          <a:off x="4216400" y="9514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118745</xdr:rowOff>
    </xdr:from>
    <xdr:to>
      <xdr:col>24</xdr:col>
      <xdr:colOff>114300</xdr:colOff>
      <xdr:row>58</xdr:row>
      <xdr:rowOff>48895</xdr:rowOff>
    </xdr:to>
    <xdr:sp macro="" textlink="">
      <xdr:nvSpPr>
        <xdr:cNvPr id="154" name="フローチャート: 判断 153">
          <a:extLst>
            <a:ext uri="{FF2B5EF4-FFF2-40B4-BE49-F238E27FC236}">
              <a16:creationId xmlns:a16="http://schemas.microsoft.com/office/drawing/2014/main" id="{00000000-0008-0000-0100-00009A000000}"/>
            </a:ext>
          </a:extLst>
        </xdr:cNvPr>
        <xdr:cNvSpPr/>
      </xdr:nvSpPr>
      <xdr:spPr>
        <a:xfrm>
          <a:off x="4127500" y="95357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137795</xdr:rowOff>
    </xdr:from>
    <xdr:to>
      <xdr:col>20</xdr:col>
      <xdr:colOff>38100</xdr:colOff>
      <xdr:row>58</xdr:row>
      <xdr:rowOff>67945</xdr:rowOff>
    </xdr:to>
    <xdr:sp macro="" textlink="">
      <xdr:nvSpPr>
        <xdr:cNvPr id="155" name="フローチャート: 判断 154">
          <a:extLst>
            <a:ext uri="{FF2B5EF4-FFF2-40B4-BE49-F238E27FC236}">
              <a16:creationId xmlns:a16="http://schemas.microsoft.com/office/drawing/2014/main" id="{00000000-0008-0000-0100-00009B000000}"/>
            </a:ext>
          </a:extLst>
        </xdr:cNvPr>
        <xdr:cNvSpPr/>
      </xdr:nvSpPr>
      <xdr:spPr>
        <a:xfrm>
          <a:off x="3384550" y="95548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168275</xdr:rowOff>
    </xdr:from>
    <xdr:to>
      <xdr:col>15</xdr:col>
      <xdr:colOff>101600</xdr:colOff>
      <xdr:row>58</xdr:row>
      <xdr:rowOff>98425</xdr:rowOff>
    </xdr:to>
    <xdr:sp macro="" textlink="">
      <xdr:nvSpPr>
        <xdr:cNvPr id="156" name="フローチャート: 判断 155">
          <a:extLst>
            <a:ext uri="{FF2B5EF4-FFF2-40B4-BE49-F238E27FC236}">
              <a16:creationId xmlns:a16="http://schemas.microsoft.com/office/drawing/2014/main" id="{00000000-0008-0000-0100-00009C000000}"/>
            </a:ext>
          </a:extLst>
        </xdr:cNvPr>
        <xdr:cNvSpPr/>
      </xdr:nvSpPr>
      <xdr:spPr>
        <a:xfrm>
          <a:off x="2571750" y="957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166370</xdr:rowOff>
    </xdr:from>
    <xdr:to>
      <xdr:col>10</xdr:col>
      <xdr:colOff>165100</xdr:colOff>
      <xdr:row>58</xdr:row>
      <xdr:rowOff>96520</xdr:rowOff>
    </xdr:to>
    <xdr:sp macro="" textlink="">
      <xdr:nvSpPr>
        <xdr:cNvPr id="157" name="フローチャート: 判断 156">
          <a:extLst>
            <a:ext uri="{FF2B5EF4-FFF2-40B4-BE49-F238E27FC236}">
              <a16:creationId xmlns:a16="http://schemas.microsoft.com/office/drawing/2014/main" id="{00000000-0008-0000-0100-00009D000000}"/>
            </a:ext>
          </a:extLst>
        </xdr:cNvPr>
        <xdr:cNvSpPr/>
      </xdr:nvSpPr>
      <xdr:spPr>
        <a:xfrm>
          <a:off x="1778000" y="95834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132080</xdr:rowOff>
    </xdr:from>
    <xdr:to>
      <xdr:col>24</xdr:col>
      <xdr:colOff>114300</xdr:colOff>
      <xdr:row>57</xdr:row>
      <xdr:rowOff>62230</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4127500" y="93840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47007</xdr:rowOff>
    </xdr:from>
    <xdr:ext cx="405111" cy="259045"/>
    <xdr:sp macro="" textlink="">
      <xdr:nvSpPr>
        <xdr:cNvPr id="164" name="【橋りょう・トンネル】&#10;有形固定資産減価償却率該当値テキスト">
          <a:extLst>
            <a:ext uri="{FF2B5EF4-FFF2-40B4-BE49-F238E27FC236}">
              <a16:creationId xmlns:a16="http://schemas.microsoft.com/office/drawing/2014/main" id="{00000000-0008-0000-0100-0000A4000000}"/>
            </a:ext>
          </a:extLst>
        </xdr:cNvPr>
        <xdr:cNvSpPr txBox="1"/>
      </xdr:nvSpPr>
      <xdr:spPr>
        <a:xfrm>
          <a:off x="4216400" y="929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156845</xdr:rowOff>
    </xdr:from>
    <xdr:to>
      <xdr:col>20</xdr:col>
      <xdr:colOff>38100</xdr:colOff>
      <xdr:row>57</xdr:row>
      <xdr:rowOff>86995</xdr:rowOff>
    </xdr:to>
    <xdr:sp macro="" textlink="">
      <xdr:nvSpPr>
        <xdr:cNvPr id="165" name="楕円 164">
          <a:extLst>
            <a:ext uri="{FF2B5EF4-FFF2-40B4-BE49-F238E27FC236}">
              <a16:creationId xmlns:a16="http://schemas.microsoft.com/office/drawing/2014/main" id="{00000000-0008-0000-0100-0000A5000000}"/>
            </a:ext>
          </a:extLst>
        </xdr:cNvPr>
        <xdr:cNvSpPr/>
      </xdr:nvSpPr>
      <xdr:spPr>
        <a:xfrm>
          <a:off x="3384550" y="94087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11430</xdr:rowOff>
    </xdr:from>
    <xdr:to>
      <xdr:col>24</xdr:col>
      <xdr:colOff>63500</xdr:colOff>
      <xdr:row>57</xdr:row>
      <xdr:rowOff>36195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flipV="1">
          <a:off x="3429000" y="9428480"/>
          <a:ext cx="7493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59072</xdr:rowOff>
    </xdr:from>
    <xdr:ext cx="405111" cy="259045"/>
    <xdr:sp macro="" textlink="">
      <xdr:nvSpPr>
        <xdr:cNvPr id="167" name="n_1aveValue【橋りょう・トンネル】&#10;有形固定資産減価償却率">
          <a:extLst>
            <a:ext uri="{FF2B5EF4-FFF2-40B4-BE49-F238E27FC236}">
              <a16:creationId xmlns:a16="http://schemas.microsoft.com/office/drawing/2014/main" id="{00000000-0008-0000-0100-0000A7000000}"/>
            </a:ext>
          </a:extLst>
        </xdr:cNvPr>
        <xdr:cNvSpPr txBox="1"/>
      </xdr:nvSpPr>
      <xdr:spPr>
        <a:xfrm>
          <a:off x="3239144" y="9641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114952</xdr:rowOff>
    </xdr:from>
    <xdr:ext cx="405111" cy="259045"/>
    <xdr:sp macro="" textlink="">
      <xdr:nvSpPr>
        <xdr:cNvPr id="168" name="n_2aveValue【橋りょう・トンネル】&#10;有形固定資産減価償却率">
          <a:extLst>
            <a:ext uri="{FF2B5EF4-FFF2-40B4-BE49-F238E27FC236}">
              <a16:creationId xmlns:a16="http://schemas.microsoft.com/office/drawing/2014/main" id="{00000000-0008-0000-0100-0000A8000000}"/>
            </a:ext>
          </a:extLst>
        </xdr:cNvPr>
        <xdr:cNvSpPr txBox="1"/>
      </xdr:nvSpPr>
      <xdr:spPr>
        <a:xfrm>
          <a:off x="2439044"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113047</xdr:rowOff>
    </xdr:from>
    <xdr:ext cx="405111" cy="259045"/>
    <xdr:sp macro="" textlink="">
      <xdr:nvSpPr>
        <xdr:cNvPr id="169" name="n_3aveValue【橋りょう・トンネル】&#10;有形固定資産減価償却率">
          <a:extLst>
            <a:ext uri="{FF2B5EF4-FFF2-40B4-BE49-F238E27FC236}">
              <a16:creationId xmlns:a16="http://schemas.microsoft.com/office/drawing/2014/main" id="{00000000-0008-0000-0100-0000A9000000}"/>
            </a:ext>
          </a:extLst>
        </xdr:cNvPr>
        <xdr:cNvSpPr txBox="1"/>
      </xdr:nvSpPr>
      <xdr:spPr>
        <a:xfrm>
          <a:off x="1645294" y="936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103522</xdr:rowOff>
    </xdr:from>
    <xdr:ext cx="405111" cy="259045"/>
    <xdr:sp macro="" textlink="">
      <xdr:nvSpPr>
        <xdr:cNvPr id="170" name="n_1mainValue【橋りょう・トンネル】&#10;有形固定資産減価償却率">
          <a:extLst>
            <a:ext uri="{FF2B5EF4-FFF2-40B4-BE49-F238E27FC236}">
              <a16:creationId xmlns:a16="http://schemas.microsoft.com/office/drawing/2014/main" id="{00000000-0008-0000-0100-0000AA000000}"/>
            </a:ext>
          </a:extLst>
        </xdr:cNvPr>
        <xdr:cNvSpPr txBox="1"/>
      </xdr:nvSpPr>
      <xdr:spPr>
        <a:xfrm>
          <a:off x="3239144" y="919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a:extLst>
            <a:ext uri="{FF2B5EF4-FFF2-40B4-BE49-F238E27FC236}">
              <a16:creationId xmlns:a16="http://schemas.microsoft.com/office/drawing/2014/main" id="{00000000-0008-0000-0100-0000AB000000}"/>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2" name="正方形/長方形 171">
          <a:extLst>
            <a:ext uri="{FF2B5EF4-FFF2-40B4-BE49-F238E27FC236}">
              <a16:creationId xmlns:a16="http://schemas.microsoft.com/office/drawing/2014/main" id="{00000000-0008-0000-0100-0000AC000000}"/>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3" name="正方形/長方形 172">
          <a:extLst>
            <a:ext uri="{FF2B5EF4-FFF2-40B4-BE49-F238E27FC236}">
              <a16:creationId xmlns:a16="http://schemas.microsoft.com/office/drawing/2014/main" id="{00000000-0008-0000-0100-0000AD000000}"/>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4" name="正方形/長方形 173">
          <a:extLst>
            <a:ext uri="{FF2B5EF4-FFF2-40B4-BE49-F238E27FC236}">
              <a16:creationId xmlns:a16="http://schemas.microsoft.com/office/drawing/2014/main" id="{00000000-0008-0000-0100-0000AE000000}"/>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5" name="正方形/長方形 174">
          <a:extLst>
            <a:ext uri="{FF2B5EF4-FFF2-40B4-BE49-F238E27FC236}">
              <a16:creationId xmlns:a16="http://schemas.microsoft.com/office/drawing/2014/main" id="{00000000-0008-0000-0100-0000AF000000}"/>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6" name="正方形/長方形 175">
          <a:extLst>
            <a:ext uri="{FF2B5EF4-FFF2-40B4-BE49-F238E27FC236}">
              <a16:creationId xmlns:a16="http://schemas.microsoft.com/office/drawing/2014/main" id="{00000000-0008-0000-0100-0000B0000000}"/>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7" name="正方形/長方形 176">
          <a:extLst>
            <a:ext uri="{FF2B5EF4-FFF2-40B4-BE49-F238E27FC236}">
              <a16:creationId xmlns:a16="http://schemas.microsoft.com/office/drawing/2014/main" id="{00000000-0008-0000-0100-0000B1000000}"/>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a:extLst>
            <a:ext uri="{FF2B5EF4-FFF2-40B4-BE49-F238E27FC236}">
              <a16:creationId xmlns:a16="http://schemas.microsoft.com/office/drawing/2014/main" id="{00000000-0008-0000-0100-0000B2000000}"/>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a:extLst>
            <a:ext uri="{FF2B5EF4-FFF2-40B4-BE49-F238E27FC236}">
              <a16:creationId xmlns:a16="http://schemas.microsoft.com/office/drawing/2014/main" id="{00000000-0008-0000-0100-0000B4000000}"/>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3" name="直線コネクタ 182">
          <a:extLst>
            <a:ext uri="{FF2B5EF4-FFF2-40B4-BE49-F238E27FC236}">
              <a16:creationId xmlns:a16="http://schemas.microsoft.com/office/drawing/2014/main" id="{00000000-0008-0000-0100-0000B7000000}"/>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5418031" y="9046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2" name="テキスト ボックス 191">
          <a:extLst>
            <a:ext uri="{FF2B5EF4-FFF2-40B4-BE49-F238E27FC236}">
              <a16:creationId xmlns:a16="http://schemas.microsoft.com/office/drawing/2014/main" id="{00000000-0008-0000-0100-0000C0000000}"/>
            </a:ext>
          </a:extLst>
        </xdr:cNvPr>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a:extLst>
            <a:ext uri="{FF2B5EF4-FFF2-40B4-BE49-F238E27FC236}">
              <a16:creationId xmlns:a16="http://schemas.microsoft.com/office/drawing/2014/main" id="{00000000-0008-0000-0100-0000C1000000}"/>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115569</xdr:rowOff>
    </xdr:from>
    <xdr:to>
      <xdr:col>54</xdr:col>
      <xdr:colOff>189865</xdr:colOff>
      <xdr:row>64</xdr:row>
      <xdr:rowOff>30640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flipV="1">
          <a:off x="9429115" y="9367519"/>
          <a:ext cx="0" cy="123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34467</xdr:rowOff>
    </xdr:from>
    <xdr:ext cx="534377" cy="259045"/>
    <xdr:sp macro="" textlink="">
      <xdr:nvSpPr>
        <xdr:cNvPr id="195" name="【橋りょう・トンネル】&#10;一人当たり有形固定資産（償却資産）額最小値テキスト">
          <a:extLst>
            <a:ext uri="{FF2B5EF4-FFF2-40B4-BE49-F238E27FC236}">
              <a16:creationId xmlns:a16="http://schemas.microsoft.com/office/drawing/2014/main" id="{00000000-0008-0000-0100-0000C3000000}"/>
            </a:ext>
          </a:extLst>
        </xdr:cNvPr>
        <xdr:cNvSpPr txBox="1"/>
      </xdr:nvSpPr>
      <xdr:spPr>
        <a:xfrm>
          <a:off x="9467850" y="1060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30640</xdr:rowOff>
    </xdr:from>
    <xdr:to>
      <xdr:col>55</xdr:col>
      <xdr:colOff>88900</xdr:colOff>
      <xdr:row>64</xdr:row>
      <xdr:rowOff>30640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9359900" y="106033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62246</xdr:rowOff>
    </xdr:from>
    <xdr:ext cx="599010" cy="259045"/>
    <xdr:sp macro="" textlink="">
      <xdr:nvSpPr>
        <xdr:cNvPr id="197" name="【橋りょう・トンネル】&#10;一人当たり有形固定資産（償却資産）額最大値テキスト">
          <a:extLst>
            <a:ext uri="{FF2B5EF4-FFF2-40B4-BE49-F238E27FC236}">
              <a16:creationId xmlns:a16="http://schemas.microsoft.com/office/drawing/2014/main" id="{00000000-0008-0000-0100-0000C5000000}"/>
            </a:ext>
          </a:extLst>
        </xdr:cNvPr>
        <xdr:cNvSpPr txBox="1"/>
      </xdr:nvSpPr>
      <xdr:spPr>
        <a:xfrm>
          <a:off x="9467850" y="914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115569</xdr:rowOff>
    </xdr:from>
    <xdr:to>
      <xdr:col>55</xdr:col>
      <xdr:colOff>88900</xdr:colOff>
      <xdr:row>56</xdr:row>
      <xdr:rowOff>115569</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9359900" y="93675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106795</xdr:rowOff>
    </xdr:from>
    <xdr:ext cx="599010" cy="259045"/>
    <xdr:sp macro="" textlink="">
      <xdr:nvSpPr>
        <xdr:cNvPr id="199" name="【橋りょう・トンネル】&#10;一人当たり有形固定資産（償却資産）額平均値テキスト">
          <a:extLst>
            <a:ext uri="{FF2B5EF4-FFF2-40B4-BE49-F238E27FC236}">
              <a16:creationId xmlns:a16="http://schemas.microsoft.com/office/drawing/2014/main" id="{00000000-0008-0000-0100-0000C7000000}"/>
            </a:ext>
          </a:extLst>
        </xdr:cNvPr>
        <xdr:cNvSpPr txBox="1"/>
      </xdr:nvSpPr>
      <xdr:spPr>
        <a:xfrm>
          <a:off x="9467850" y="100191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83918</xdr:rowOff>
    </xdr:from>
    <xdr:to>
      <xdr:col>55</xdr:col>
      <xdr:colOff>50800</xdr:colOff>
      <xdr:row>62</xdr:row>
      <xdr:rowOff>14068</xdr:rowOff>
    </xdr:to>
    <xdr:sp macro="" textlink="">
      <xdr:nvSpPr>
        <xdr:cNvPr id="200" name="フローチャート: 判断 199">
          <a:extLst>
            <a:ext uri="{FF2B5EF4-FFF2-40B4-BE49-F238E27FC236}">
              <a16:creationId xmlns:a16="http://schemas.microsoft.com/office/drawing/2014/main" id="{00000000-0008-0000-0100-0000C8000000}"/>
            </a:ext>
          </a:extLst>
        </xdr:cNvPr>
        <xdr:cNvSpPr/>
      </xdr:nvSpPr>
      <xdr:spPr>
        <a:xfrm>
          <a:off x="9398000" y="101613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75452</xdr:rowOff>
    </xdr:from>
    <xdr:to>
      <xdr:col>50</xdr:col>
      <xdr:colOff>165100</xdr:colOff>
      <xdr:row>62</xdr:row>
      <xdr:rowOff>5602</xdr:rowOff>
    </xdr:to>
    <xdr:sp macro="" textlink="">
      <xdr:nvSpPr>
        <xdr:cNvPr id="201" name="フローチャート: 判断 200">
          <a:extLst>
            <a:ext uri="{FF2B5EF4-FFF2-40B4-BE49-F238E27FC236}">
              <a16:creationId xmlns:a16="http://schemas.microsoft.com/office/drawing/2014/main" id="{00000000-0008-0000-0100-0000C9000000}"/>
            </a:ext>
          </a:extLst>
        </xdr:cNvPr>
        <xdr:cNvSpPr/>
      </xdr:nvSpPr>
      <xdr:spPr>
        <a:xfrm>
          <a:off x="8636000" y="101529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66220</xdr:rowOff>
    </xdr:from>
    <xdr:to>
      <xdr:col>46</xdr:col>
      <xdr:colOff>38100</xdr:colOff>
      <xdr:row>61</xdr:row>
      <xdr:rowOff>167820</xdr:rowOff>
    </xdr:to>
    <xdr:sp macro="" textlink="">
      <xdr:nvSpPr>
        <xdr:cNvPr id="202" name="フローチャート: 判断 201">
          <a:extLst>
            <a:ext uri="{FF2B5EF4-FFF2-40B4-BE49-F238E27FC236}">
              <a16:creationId xmlns:a16="http://schemas.microsoft.com/office/drawing/2014/main" id="{00000000-0008-0000-0100-0000CA000000}"/>
            </a:ext>
          </a:extLst>
        </xdr:cNvPr>
        <xdr:cNvSpPr/>
      </xdr:nvSpPr>
      <xdr:spPr>
        <a:xfrm>
          <a:off x="7842250" y="101436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78846</xdr:rowOff>
    </xdr:from>
    <xdr:to>
      <xdr:col>41</xdr:col>
      <xdr:colOff>101600</xdr:colOff>
      <xdr:row>62</xdr:row>
      <xdr:rowOff>8996</xdr:rowOff>
    </xdr:to>
    <xdr:sp macro="" textlink="">
      <xdr:nvSpPr>
        <xdr:cNvPr id="203" name="フローチャート: 判断 202">
          <a:extLst>
            <a:ext uri="{FF2B5EF4-FFF2-40B4-BE49-F238E27FC236}">
              <a16:creationId xmlns:a16="http://schemas.microsoft.com/office/drawing/2014/main" id="{00000000-0008-0000-0100-0000CB000000}"/>
            </a:ext>
          </a:extLst>
        </xdr:cNvPr>
        <xdr:cNvSpPr/>
      </xdr:nvSpPr>
      <xdr:spPr>
        <a:xfrm>
          <a:off x="7029450" y="101562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124464</xdr:rowOff>
    </xdr:from>
    <xdr:to>
      <xdr:col>55</xdr:col>
      <xdr:colOff>50800</xdr:colOff>
      <xdr:row>63</xdr:row>
      <xdr:rowOff>54614</xdr:rowOff>
    </xdr:to>
    <xdr:sp macro="" textlink="">
      <xdr:nvSpPr>
        <xdr:cNvPr id="209" name="楕円 208">
          <a:extLst>
            <a:ext uri="{FF2B5EF4-FFF2-40B4-BE49-F238E27FC236}">
              <a16:creationId xmlns:a16="http://schemas.microsoft.com/office/drawing/2014/main" id="{00000000-0008-0000-0100-0000D1000000}"/>
            </a:ext>
          </a:extLst>
        </xdr:cNvPr>
        <xdr:cNvSpPr/>
      </xdr:nvSpPr>
      <xdr:spPr>
        <a:xfrm>
          <a:off x="9398000" y="103670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102891</xdr:rowOff>
    </xdr:from>
    <xdr:ext cx="534377" cy="259045"/>
    <xdr:sp macro="" textlink="">
      <xdr:nvSpPr>
        <xdr:cNvPr id="210" name="【橋りょう・トンネル】&#10;一人当たり有形固定資産（償却資産）額該当値テキスト">
          <a:extLst>
            <a:ext uri="{FF2B5EF4-FFF2-40B4-BE49-F238E27FC236}">
              <a16:creationId xmlns:a16="http://schemas.microsoft.com/office/drawing/2014/main" id="{00000000-0008-0000-0100-0000D2000000}"/>
            </a:ext>
          </a:extLst>
        </xdr:cNvPr>
        <xdr:cNvSpPr txBox="1"/>
      </xdr:nvSpPr>
      <xdr:spPr>
        <a:xfrm>
          <a:off x="9467850" y="1034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125016</xdr:rowOff>
    </xdr:from>
    <xdr:to>
      <xdr:col>50</xdr:col>
      <xdr:colOff>165100</xdr:colOff>
      <xdr:row>63</xdr:row>
      <xdr:rowOff>55166</xdr:rowOff>
    </xdr:to>
    <xdr:sp macro="" textlink="">
      <xdr:nvSpPr>
        <xdr:cNvPr id="211" name="楕円 210">
          <a:extLst>
            <a:ext uri="{FF2B5EF4-FFF2-40B4-BE49-F238E27FC236}">
              <a16:creationId xmlns:a16="http://schemas.microsoft.com/office/drawing/2014/main" id="{00000000-0008-0000-0100-0000D3000000}"/>
            </a:ext>
          </a:extLst>
        </xdr:cNvPr>
        <xdr:cNvSpPr/>
      </xdr:nvSpPr>
      <xdr:spPr>
        <a:xfrm>
          <a:off x="8636000" y="103675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3814</xdr:rowOff>
    </xdr:from>
    <xdr:to>
      <xdr:col>55</xdr:col>
      <xdr:colOff>0</xdr:colOff>
      <xdr:row>63</xdr:row>
      <xdr:rowOff>4366</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flipV="1">
          <a:off x="8686800" y="10411464"/>
          <a:ext cx="74295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22129</xdr:rowOff>
    </xdr:from>
    <xdr:ext cx="599010" cy="259045"/>
    <xdr:sp macro="" textlink="">
      <xdr:nvSpPr>
        <xdr:cNvPr id="213" name="n_1aveValue【橋りょう・トンネル】&#10;一人当たり有形固定資産（償却資産）額">
          <a:extLst>
            <a:ext uri="{FF2B5EF4-FFF2-40B4-BE49-F238E27FC236}">
              <a16:creationId xmlns:a16="http://schemas.microsoft.com/office/drawing/2014/main" id="{00000000-0008-0000-0100-0000D5000000}"/>
            </a:ext>
          </a:extLst>
        </xdr:cNvPr>
        <xdr:cNvSpPr txBox="1"/>
      </xdr:nvSpPr>
      <xdr:spPr>
        <a:xfrm>
          <a:off x="8399995" y="993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12897</xdr:rowOff>
    </xdr:from>
    <xdr:ext cx="599010" cy="259045"/>
    <xdr:sp macro="" textlink="">
      <xdr:nvSpPr>
        <xdr:cNvPr id="214" name="n_2aveValue【橋りょう・トンネル】&#10;一人当たり有形固定資産（償却資産）額">
          <a:extLst>
            <a:ext uri="{FF2B5EF4-FFF2-40B4-BE49-F238E27FC236}">
              <a16:creationId xmlns:a16="http://schemas.microsoft.com/office/drawing/2014/main" id="{00000000-0008-0000-0100-0000D6000000}"/>
            </a:ext>
          </a:extLst>
        </xdr:cNvPr>
        <xdr:cNvSpPr txBox="1"/>
      </xdr:nvSpPr>
      <xdr:spPr>
        <a:xfrm>
          <a:off x="7612595" y="9925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25523</xdr:rowOff>
    </xdr:from>
    <xdr:ext cx="599010" cy="259045"/>
    <xdr:sp macro="" textlink="">
      <xdr:nvSpPr>
        <xdr:cNvPr id="215" name="n_3aveValue【橋りょう・トンネル】&#10;一人当たり有形固定資産（償却資産）額">
          <a:extLst>
            <a:ext uri="{FF2B5EF4-FFF2-40B4-BE49-F238E27FC236}">
              <a16:creationId xmlns:a16="http://schemas.microsoft.com/office/drawing/2014/main" id="{00000000-0008-0000-0100-0000D7000000}"/>
            </a:ext>
          </a:extLst>
        </xdr:cNvPr>
        <xdr:cNvSpPr txBox="1"/>
      </xdr:nvSpPr>
      <xdr:spPr>
        <a:xfrm>
          <a:off x="6818845" y="993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46293</xdr:rowOff>
    </xdr:from>
    <xdr:ext cx="534377" cy="259045"/>
    <xdr:sp macro="" textlink="">
      <xdr:nvSpPr>
        <xdr:cNvPr id="216" name="n_1mainValue【橋りょう・トンネル】&#10;一人当たり有形固定資産（償却資産）額">
          <a:extLst>
            <a:ext uri="{FF2B5EF4-FFF2-40B4-BE49-F238E27FC236}">
              <a16:creationId xmlns:a16="http://schemas.microsoft.com/office/drawing/2014/main" id="{00000000-0008-0000-0100-0000D8000000}"/>
            </a:ext>
          </a:extLst>
        </xdr:cNvPr>
        <xdr:cNvSpPr txBox="1"/>
      </xdr:nvSpPr>
      <xdr:spPr>
        <a:xfrm>
          <a:off x="8425961" y="104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a:extLst>
            <a:ext uri="{FF2B5EF4-FFF2-40B4-BE49-F238E27FC236}">
              <a16:creationId xmlns:a16="http://schemas.microsoft.com/office/drawing/2014/main" id="{00000000-0008-0000-0100-0000D9000000}"/>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a:extLst>
            <a:ext uri="{FF2B5EF4-FFF2-40B4-BE49-F238E27FC236}">
              <a16:creationId xmlns:a16="http://schemas.microsoft.com/office/drawing/2014/main" id="{00000000-0008-0000-0100-0000DA000000}"/>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a:extLst>
            <a:ext uri="{FF2B5EF4-FFF2-40B4-BE49-F238E27FC236}">
              <a16:creationId xmlns:a16="http://schemas.microsoft.com/office/drawing/2014/main" id="{00000000-0008-0000-0100-0000DB000000}"/>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a:extLst>
            <a:ext uri="{FF2B5EF4-FFF2-40B4-BE49-F238E27FC236}">
              <a16:creationId xmlns:a16="http://schemas.microsoft.com/office/drawing/2014/main" id="{00000000-0008-0000-0100-0000DC000000}"/>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a:extLst>
            <a:ext uri="{FF2B5EF4-FFF2-40B4-BE49-F238E27FC236}">
              <a16:creationId xmlns:a16="http://schemas.microsoft.com/office/drawing/2014/main" id="{00000000-0008-0000-0100-0000DD000000}"/>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a:extLst>
            <a:ext uri="{FF2B5EF4-FFF2-40B4-BE49-F238E27FC236}">
              <a16:creationId xmlns:a16="http://schemas.microsoft.com/office/drawing/2014/main" id="{00000000-0008-0000-0100-0000DE000000}"/>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a:extLst>
            <a:ext uri="{FF2B5EF4-FFF2-40B4-BE49-F238E27FC236}">
              <a16:creationId xmlns:a16="http://schemas.microsoft.com/office/drawing/2014/main" id="{00000000-0008-0000-0100-0000DF000000}"/>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a:extLst>
            <a:ext uri="{FF2B5EF4-FFF2-40B4-BE49-F238E27FC236}">
              <a16:creationId xmlns:a16="http://schemas.microsoft.com/office/drawing/2014/main" id="{00000000-0008-0000-0100-0000E0000000}"/>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公営住宅】&#10;有形固定資産減価償却率グラフ枠">
          <a:extLst>
            <a:ext uri="{FF2B5EF4-FFF2-40B4-BE49-F238E27FC236}">
              <a16:creationId xmlns:a16="http://schemas.microsoft.com/office/drawing/2014/main" id="{00000000-0008-0000-0100-0000F0000000}"/>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86</xdr:row>
      <xdr:rowOff>99061</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flipV="1">
          <a:off x="4177665" y="12945111"/>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102888</xdr:rowOff>
    </xdr:from>
    <xdr:ext cx="405111" cy="259045"/>
    <xdr:sp macro="" textlink="">
      <xdr:nvSpPr>
        <xdr:cNvPr id="242" name="【公営住宅】&#10;有形固定資産減価償却率最小値テキスト">
          <a:extLst>
            <a:ext uri="{FF2B5EF4-FFF2-40B4-BE49-F238E27FC236}">
              <a16:creationId xmlns:a16="http://schemas.microsoft.com/office/drawing/2014/main" id="{00000000-0008-0000-0100-0000F2000000}"/>
            </a:ext>
          </a:extLst>
        </xdr:cNvPr>
        <xdr:cNvSpPr txBox="1"/>
      </xdr:nvSpPr>
      <xdr:spPr>
        <a:xfrm>
          <a:off x="4216400" y="1430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99061</xdr:rowOff>
    </xdr:from>
    <xdr:to>
      <xdr:col>24</xdr:col>
      <xdr:colOff>152400</xdr:colOff>
      <xdr:row>86</xdr:row>
      <xdr:rowOff>99061</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a:off x="4108450" y="143040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44" name="【公営住宅】&#10;有形固定資産減価償却率最大値テキスト">
          <a:extLst>
            <a:ext uri="{FF2B5EF4-FFF2-40B4-BE49-F238E27FC236}">
              <a16:creationId xmlns:a16="http://schemas.microsoft.com/office/drawing/2014/main" id="{00000000-0008-0000-0100-0000F4000000}"/>
            </a:ext>
          </a:extLst>
        </xdr:cNvPr>
        <xdr:cNvSpPr txBox="1"/>
      </xdr:nvSpPr>
      <xdr:spPr>
        <a:xfrm>
          <a:off x="4216400" y="1272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a:off x="4108450" y="129451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xdr:rowOff>
    </xdr:from>
    <xdr:ext cx="405111" cy="259045"/>
    <xdr:sp macro="" textlink="">
      <xdr:nvSpPr>
        <xdr:cNvPr id="246" name="【公営住宅】&#10;有形固定資産減価償却率平均値テキスト">
          <a:extLst>
            <a:ext uri="{FF2B5EF4-FFF2-40B4-BE49-F238E27FC236}">
              <a16:creationId xmlns:a16="http://schemas.microsoft.com/office/drawing/2014/main" id="{00000000-0008-0000-0100-0000F6000000}"/>
            </a:ext>
          </a:extLst>
        </xdr:cNvPr>
        <xdr:cNvSpPr txBox="1"/>
      </xdr:nvSpPr>
      <xdr:spPr>
        <a:xfrm>
          <a:off x="4216400" y="13379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21589</xdr:rowOff>
    </xdr:from>
    <xdr:to>
      <xdr:col>24</xdr:col>
      <xdr:colOff>114300</xdr:colOff>
      <xdr:row>81</xdr:row>
      <xdr:rowOff>123189</xdr:rowOff>
    </xdr:to>
    <xdr:sp macro="" textlink="">
      <xdr:nvSpPr>
        <xdr:cNvPr id="247" name="フローチャート: 判断 246">
          <a:extLst>
            <a:ext uri="{FF2B5EF4-FFF2-40B4-BE49-F238E27FC236}">
              <a16:creationId xmlns:a16="http://schemas.microsoft.com/office/drawing/2014/main" id="{00000000-0008-0000-0100-0000F7000000}"/>
            </a:ext>
          </a:extLst>
        </xdr:cNvPr>
        <xdr:cNvSpPr/>
      </xdr:nvSpPr>
      <xdr:spPr>
        <a:xfrm>
          <a:off x="4127500" y="1340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48" name="フローチャート: 判断 247">
          <a:extLst>
            <a:ext uri="{FF2B5EF4-FFF2-40B4-BE49-F238E27FC236}">
              <a16:creationId xmlns:a16="http://schemas.microsoft.com/office/drawing/2014/main" id="{00000000-0008-0000-0100-0000F8000000}"/>
            </a:ext>
          </a:extLst>
        </xdr:cNvPr>
        <xdr:cNvSpPr/>
      </xdr:nvSpPr>
      <xdr:spPr>
        <a:xfrm>
          <a:off x="3384550" y="134467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147320</xdr:rowOff>
    </xdr:from>
    <xdr:to>
      <xdr:col>15</xdr:col>
      <xdr:colOff>101600</xdr:colOff>
      <xdr:row>82</xdr:row>
      <xdr:rowOff>77470</xdr:rowOff>
    </xdr:to>
    <xdr:sp macro="" textlink="">
      <xdr:nvSpPr>
        <xdr:cNvPr id="249" name="フローチャート: 判断 248">
          <a:extLst>
            <a:ext uri="{FF2B5EF4-FFF2-40B4-BE49-F238E27FC236}">
              <a16:creationId xmlns:a16="http://schemas.microsoft.com/office/drawing/2014/main" id="{00000000-0008-0000-0100-0000F9000000}"/>
            </a:ext>
          </a:extLst>
        </xdr:cNvPr>
        <xdr:cNvSpPr/>
      </xdr:nvSpPr>
      <xdr:spPr>
        <a:xfrm>
          <a:off x="2571750" y="135267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50" name="フローチャート: 判断 249">
          <a:extLst>
            <a:ext uri="{FF2B5EF4-FFF2-40B4-BE49-F238E27FC236}">
              <a16:creationId xmlns:a16="http://schemas.microsoft.com/office/drawing/2014/main" id="{00000000-0008-0000-0100-0000FA000000}"/>
            </a:ext>
          </a:extLst>
        </xdr:cNvPr>
        <xdr:cNvSpPr/>
      </xdr:nvSpPr>
      <xdr:spPr>
        <a:xfrm>
          <a:off x="17780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10161</xdr:rowOff>
    </xdr:from>
    <xdr:to>
      <xdr:col>24</xdr:col>
      <xdr:colOff>114300</xdr:colOff>
      <xdr:row>78</xdr:row>
      <xdr:rowOff>111761</xdr:rowOff>
    </xdr:to>
    <xdr:sp macro="" textlink="">
      <xdr:nvSpPr>
        <xdr:cNvPr id="256" name="楕円 255">
          <a:extLst>
            <a:ext uri="{FF2B5EF4-FFF2-40B4-BE49-F238E27FC236}">
              <a16:creationId xmlns:a16="http://schemas.microsoft.com/office/drawing/2014/main" id="{00000000-0008-0000-0100-000000010000}"/>
            </a:ext>
          </a:extLst>
        </xdr:cNvPr>
        <xdr:cNvSpPr/>
      </xdr:nvSpPr>
      <xdr:spPr>
        <a:xfrm>
          <a:off x="4127500" y="1289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134638</xdr:rowOff>
    </xdr:from>
    <xdr:ext cx="405111" cy="259045"/>
    <xdr:sp macro="" textlink="">
      <xdr:nvSpPr>
        <xdr:cNvPr id="257" name="【公営住宅】&#10;有形固定資産減価償却率該当値テキスト">
          <a:extLst>
            <a:ext uri="{FF2B5EF4-FFF2-40B4-BE49-F238E27FC236}">
              <a16:creationId xmlns:a16="http://schemas.microsoft.com/office/drawing/2014/main" id="{00000000-0008-0000-0100-000001010000}"/>
            </a:ext>
          </a:extLst>
        </xdr:cNvPr>
        <xdr:cNvSpPr txBox="1"/>
      </xdr:nvSpPr>
      <xdr:spPr>
        <a:xfrm>
          <a:off x="4216400" y="1285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36830</xdr:rowOff>
    </xdr:from>
    <xdr:to>
      <xdr:col>20</xdr:col>
      <xdr:colOff>38100</xdr:colOff>
      <xdr:row>78</xdr:row>
      <xdr:rowOff>138430</xdr:rowOff>
    </xdr:to>
    <xdr:sp macro="" textlink="">
      <xdr:nvSpPr>
        <xdr:cNvPr id="258" name="楕円 257">
          <a:extLst>
            <a:ext uri="{FF2B5EF4-FFF2-40B4-BE49-F238E27FC236}">
              <a16:creationId xmlns:a16="http://schemas.microsoft.com/office/drawing/2014/main" id="{00000000-0008-0000-0100-000002010000}"/>
            </a:ext>
          </a:extLst>
        </xdr:cNvPr>
        <xdr:cNvSpPr/>
      </xdr:nvSpPr>
      <xdr:spPr>
        <a:xfrm>
          <a:off x="3384550" y="129209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60961</xdr:rowOff>
    </xdr:from>
    <xdr:to>
      <xdr:col>24</xdr:col>
      <xdr:colOff>63500</xdr:colOff>
      <xdr:row>78</xdr:row>
      <xdr:rowOff>87630</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flipV="1">
          <a:off x="3429000" y="12945111"/>
          <a:ext cx="7493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260" name="n_1aveValue【公営住宅】&#10;有形固定資産減価償却率">
          <a:extLst>
            <a:ext uri="{FF2B5EF4-FFF2-40B4-BE49-F238E27FC236}">
              <a16:creationId xmlns:a16="http://schemas.microsoft.com/office/drawing/2014/main" id="{00000000-0008-0000-0100-000004010000}"/>
            </a:ext>
          </a:extLst>
        </xdr:cNvPr>
        <xdr:cNvSpPr txBox="1"/>
      </xdr:nvSpPr>
      <xdr:spPr>
        <a:xfrm>
          <a:off x="32391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93997</xdr:rowOff>
    </xdr:from>
    <xdr:ext cx="405111" cy="259045"/>
    <xdr:sp macro="" textlink="">
      <xdr:nvSpPr>
        <xdr:cNvPr id="261" name="n_2aveValue【公営住宅】&#10;有形固定資産減価償却率">
          <a:extLst>
            <a:ext uri="{FF2B5EF4-FFF2-40B4-BE49-F238E27FC236}">
              <a16:creationId xmlns:a16="http://schemas.microsoft.com/office/drawing/2014/main" id="{00000000-0008-0000-0100-000005010000}"/>
            </a:ext>
          </a:extLst>
        </xdr:cNvPr>
        <xdr:cNvSpPr txBox="1"/>
      </xdr:nvSpPr>
      <xdr:spPr>
        <a:xfrm>
          <a:off x="2439044"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262" name="n_3aveValue【公営住宅】&#10;有形固定資産減価償却率">
          <a:extLst>
            <a:ext uri="{FF2B5EF4-FFF2-40B4-BE49-F238E27FC236}">
              <a16:creationId xmlns:a16="http://schemas.microsoft.com/office/drawing/2014/main" id="{00000000-0008-0000-0100-000006010000}"/>
            </a:ext>
          </a:extLst>
        </xdr:cNvPr>
        <xdr:cNvSpPr txBox="1"/>
      </xdr:nvSpPr>
      <xdr:spPr>
        <a:xfrm>
          <a:off x="1645294" y="1338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154957</xdr:rowOff>
    </xdr:from>
    <xdr:ext cx="405111" cy="259045"/>
    <xdr:sp macro="" textlink="">
      <xdr:nvSpPr>
        <xdr:cNvPr id="263" name="n_1mainValue【公営住宅】&#10;有形固定資産減価償却率">
          <a:extLst>
            <a:ext uri="{FF2B5EF4-FFF2-40B4-BE49-F238E27FC236}">
              <a16:creationId xmlns:a16="http://schemas.microsoft.com/office/drawing/2014/main" id="{00000000-0008-0000-0100-000007010000}"/>
            </a:ext>
          </a:extLst>
        </xdr:cNvPr>
        <xdr:cNvSpPr txBox="1"/>
      </xdr:nvSpPr>
      <xdr:spPr>
        <a:xfrm>
          <a:off x="3239144" y="1270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4" name="【公営住宅】&#10;一人当たり面積グラフ枠">
          <a:extLst>
            <a:ext uri="{FF2B5EF4-FFF2-40B4-BE49-F238E27FC236}">
              <a16:creationId xmlns:a16="http://schemas.microsoft.com/office/drawing/2014/main" id="{00000000-0008-0000-0100-00001C010000}"/>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20726</xdr:rowOff>
    </xdr:from>
    <xdr:to>
      <xdr:col>54</xdr:col>
      <xdr:colOff>189865</xdr:colOff>
      <xdr:row>85</xdr:row>
      <xdr:rowOff>157886</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flipV="1">
          <a:off x="9429115" y="13069976"/>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161713</xdr:rowOff>
    </xdr:from>
    <xdr:ext cx="469744" cy="259045"/>
    <xdr:sp macro="" textlink="">
      <xdr:nvSpPr>
        <xdr:cNvPr id="286" name="【公営住宅】&#10;一人当たり面積最小値テキスト">
          <a:extLst>
            <a:ext uri="{FF2B5EF4-FFF2-40B4-BE49-F238E27FC236}">
              <a16:creationId xmlns:a16="http://schemas.microsoft.com/office/drawing/2014/main" id="{00000000-0008-0000-0100-00001E010000}"/>
            </a:ext>
          </a:extLst>
        </xdr:cNvPr>
        <xdr:cNvSpPr txBox="1"/>
      </xdr:nvSpPr>
      <xdr:spPr>
        <a:xfrm>
          <a:off x="9467850" y="1420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157886</xdr:rowOff>
    </xdr:from>
    <xdr:to>
      <xdr:col>55</xdr:col>
      <xdr:colOff>88900</xdr:colOff>
      <xdr:row>85</xdr:row>
      <xdr:rowOff>157886</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9359900" y="141977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138853</xdr:rowOff>
    </xdr:from>
    <xdr:ext cx="469744" cy="259045"/>
    <xdr:sp macro="" textlink="">
      <xdr:nvSpPr>
        <xdr:cNvPr id="288" name="【公営住宅】&#10;一人当たり面積最大値テキスト">
          <a:extLst>
            <a:ext uri="{FF2B5EF4-FFF2-40B4-BE49-F238E27FC236}">
              <a16:creationId xmlns:a16="http://schemas.microsoft.com/office/drawing/2014/main" id="{00000000-0008-0000-0100-000020010000}"/>
            </a:ext>
          </a:extLst>
        </xdr:cNvPr>
        <xdr:cNvSpPr txBox="1"/>
      </xdr:nvSpPr>
      <xdr:spPr>
        <a:xfrm>
          <a:off x="9467850" y="1285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20726</xdr:rowOff>
    </xdr:from>
    <xdr:to>
      <xdr:col>55</xdr:col>
      <xdr:colOff>88900</xdr:colOff>
      <xdr:row>79</xdr:row>
      <xdr:rowOff>20726</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9359900" y="130699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161053</xdr:rowOff>
    </xdr:from>
    <xdr:ext cx="469744" cy="259045"/>
    <xdr:sp macro="" textlink="">
      <xdr:nvSpPr>
        <xdr:cNvPr id="290" name="【公営住宅】&#10;一人当たり面積平均値テキスト">
          <a:extLst>
            <a:ext uri="{FF2B5EF4-FFF2-40B4-BE49-F238E27FC236}">
              <a16:creationId xmlns:a16="http://schemas.microsoft.com/office/drawing/2014/main" id="{00000000-0008-0000-0100-000022010000}"/>
            </a:ext>
          </a:extLst>
        </xdr:cNvPr>
        <xdr:cNvSpPr txBox="1"/>
      </xdr:nvSpPr>
      <xdr:spPr>
        <a:xfrm>
          <a:off x="9467850" y="13540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138176</xdr:rowOff>
    </xdr:from>
    <xdr:to>
      <xdr:col>55</xdr:col>
      <xdr:colOff>50800</xdr:colOff>
      <xdr:row>83</xdr:row>
      <xdr:rowOff>68326</xdr:rowOff>
    </xdr:to>
    <xdr:sp macro="" textlink="">
      <xdr:nvSpPr>
        <xdr:cNvPr id="291" name="フローチャート: 判断 290">
          <a:extLst>
            <a:ext uri="{FF2B5EF4-FFF2-40B4-BE49-F238E27FC236}">
              <a16:creationId xmlns:a16="http://schemas.microsoft.com/office/drawing/2014/main" id="{00000000-0008-0000-0100-000023010000}"/>
            </a:ext>
          </a:extLst>
        </xdr:cNvPr>
        <xdr:cNvSpPr/>
      </xdr:nvSpPr>
      <xdr:spPr>
        <a:xfrm>
          <a:off x="9398000" y="136827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8636000" y="136914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7842250" y="136914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71425</xdr:rowOff>
    </xdr:from>
    <xdr:to>
      <xdr:col>41</xdr:col>
      <xdr:colOff>101600</xdr:colOff>
      <xdr:row>83</xdr:row>
      <xdr:rowOff>1575</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7029450" y="136159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148692</xdr:rowOff>
    </xdr:from>
    <xdr:to>
      <xdr:col>55</xdr:col>
      <xdr:colOff>50800</xdr:colOff>
      <xdr:row>83</xdr:row>
      <xdr:rowOff>78842</xdr:rowOff>
    </xdr:to>
    <xdr:sp macro="" textlink="">
      <xdr:nvSpPr>
        <xdr:cNvPr id="300" name="楕円 299">
          <a:extLst>
            <a:ext uri="{FF2B5EF4-FFF2-40B4-BE49-F238E27FC236}">
              <a16:creationId xmlns:a16="http://schemas.microsoft.com/office/drawing/2014/main" id="{00000000-0008-0000-0100-00002C010000}"/>
            </a:ext>
          </a:extLst>
        </xdr:cNvPr>
        <xdr:cNvSpPr/>
      </xdr:nvSpPr>
      <xdr:spPr>
        <a:xfrm>
          <a:off x="9398000" y="1369324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127119</xdr:rowOff>
    </xdr:from>
    <xdr:ext cx="469744" cy="259045"/>
    <xdr:sp macro="" textlink="">
      <xdr:nvSpPr>
        <xdr:cNvPr id="301" name="【公営住宅】&#10;一人当たり面積該当値テキスト">
          <a:extLst>
            <a:ext uri="{FF2B5EF4-FFF2-40B4-BE49-F238E27FC236}">
              <a16:creationId xmlns:a16="http://schemas.microsoft.com/office/drawing/2014/main" id="{00000000-0008-0000-0100-00002D010000}"/>
            </a:ext>
          </a:extLst>
        </xdr:cNvPr>
        <xdr:cNvSpPr txBox="1"/>
      </xdr:nvSpPr>
      <xdr:spPr>
        <a:xfrm>
          <a:off x="9467850" y="1367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150064</xdr:rowOff>
    </xdr:from>
    <xdr:to>
      <xdr:col>50</xdr:col>
      <xdr:colOff>165100</xdr:colOff>
      <xdr:row>83</xdr:row>
      <xdr:rowOff>80214</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8636000" y="136946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28042</xdr:rowOff>
    </xdr:from>
    <xdr:to>
      <xdr:col>55</xdr:col>
      <xdr:colOff>0</xdr:colOff>
      <xdr:row>83</xdr:row>
      <xdr:rowOff>29414</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flipV="1">
          <a:off x="8686800" y="13737692"/>
          <a:ext cx="74295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304" name="n_1aveValue【公営住宅】&#10;一人当たり面積">
          <a:extLst>
            <a:ext uri="{FF2B5EF4-FFF2-40B4-BE49-F238E27FC236}">
              <a16:creationId xmlns:a16="http://schemas.microsoft.com/office/drawing/2014/main" id="{00000000-0008-0000-0100-000030010000}"/>
            </a:ext>
          </a:extLst>
        </xdr:cNvPr>
        <xdr:cNvSpPr txBox="1"/>
      </xdr:nvSpPr>
      <xdr:spPr>
        <a:xfrm>
          <a:off x="8458277" y="1347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05" name="n_2aveValue【公営住宅】&#10;一人当たり面積">
          <a:extLst>
            <a:ext uri="{FF2B5EF4-FFF2-40B4-BE49-F238E27FC236}">
              <a16:creationId xmlns:a16="http://schemas.microsoft.com/office/drawing/2014/main" id="{00000000-0008-0000-0100-000031010000}"/>
            </a:ext>
          </a:extLst>
        </xdr:cNvPr>
        <xdr:cNvSpPr txBox="1"/>
      </xdr:nvSpPr>
      <xdr:spPr>
        <a:xfrm>
          <a:off x="7677227" y="1347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18102</xdr:rowOff>
    </xdr:from>
    <xdr:ext cx="469744" cy="259045"/>
    <xdr:sp macro="" textlink="">
      <xdr:nvSpPr>
        <xdr:cNvPr id="306" name="n_3aveValue【公営住宅】&#10;一人当たり面積">
          <a:extLst>
            <a:ext uri="{FF2B5EF4-FFF2-40B4-BE49-F238E27FC236}">
              <a16:creationId xmlns:a16="http://schemas.microsoft.com/office/drawing/2014/main" id="{00000000-0008-0000-0100-000032010000}"/>
            </a:ext>
          </a:extLst>
        </xdr:cNvPr>
        <xdr:cNvSpPr txBox="1"/>
      </xdr:nvSpPr>
      <xdr:spPr>
        <a:xfrm>
          <a:off x="6864427" y="1339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71341</xdr:rowOff>
    </xdr:from>
    <xdr:ext cx="469744" cy="259045"/>
    <xdr:sp macro="" textlink="">
      <xdr:nvSpPr>
        <xdr:cNvPr id="307" name="n_1mainValue【公営住宅】&#10;一人当たり面積">
          <a:extLst>
            <a:ext uri="{FF2B5EF4-FFF2-40B4-BE49-F238E27FC236}">
              <a16:creationId xmlns:a16="http://schemas.microsoft.com/office/drawing/2014/main" id="{00000000-0008-0000-0100-000033010000}"/>
            </a:ext>
          </a:extLst>
        </xdr:cNvPr>
        <xdr:cNvSpPr txBox="1"/>
      </xdr:nvSpPr>
      <xdr:spPr>
        <a:xfrm>
          <a:off x="8458277" y="1378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1" name="正方形/長方形 310">
          <a:extLst>
            <a:ext uri="{FF2B5EF4-FFF2-40B4-BE49-F238E27FC236}">
              <a16:creationId xmlns:a16="http://schemas.microsoft.com/office/drawing/2014/main" id="{00000000-0008-0000-0100-000037010000}"/>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2" name="正方形/長方形 311">
          <a:extLst>
            <a:ext uri="{FF2B5EF4-FFF2-40B4-BE49-F238E27FC236}">
              <a16:creationId xmlns:a16="http://schemas.microsoft.com/office/drawing/2014/main" id="{00000000-0008-0000-0100-000038010000}"/>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6" name="正方形/長方形 315">
          <a:extLst>
            <a:ext uri="{FF2B5EF4-FFF2-40B4-BE49-F238E27FC236}">
              <a16:creationId xmlns:a16="http://schemas.microsoft.com/office/drawing/2014/main" id="{00000000-0008-0000-0100-00003C010000}"/>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7" name="【認定こども園・幼稚園・保育所】&#10;有形固定資産減価償却率グラフ枠">
          <a:extLst>
            <a:ext uri="{FF2B5EF4-FFF2-40B4-BE49-F238E27FC236}">
              <a16:creationId xmlns:a16="http://schemas.microsoft.com/office/drawing/2014/main" id="{00000000-0008-0000-0100-00005B010000}"/>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152400</xdr:rowOff>
    </xdr:from>
    <xdr:to>
      <xdr:col>85</xdr:col>
      <xdr:colOff>126364</xdr:colOff>
      <xdr:row>41</xdr:row>
      <xdr:rowOff>15240</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flipV="1">
          <a:off x="14699614" y="544195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349" name="【認定こども園・幼稚園・保育所】&#10;有形固定資産減価償却率最小値テキスト">
          <a:extLst>
            <a:ext uri="{FF2B5EF4-FFF2-40B4-BE49-F238E27FC236}">
              <a16:creationId xmlns:a16="http://schemas.microsoft.com/office/drawing/2014/main" id="{00000000-0008-0000-0100-00005D010000}"/>
            </a:ext>
          </a:extLst>
        </xdr:cNvPr>
        <xdr:cNvSpPr txBox="1"/>
      </xdr:nvSpPr>
      <xdr:spPr>
        <a:xfrm>
          <a:off x="14738350" y="679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a:off x="14611350" y="67906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99077</xdr:rowOff>
    </xdr:from>
    <xdr:ext cx="405111" cy="259045"/>
    <xdr:sp macro="" textlink="">
      <xdr:nvSpPr>
        <xdr:cNvPr id="351" name="【認定こども園・幼稚園・保育所】&#10;有形固定資産減価償却率最大値テキスト">
          <a:extLst>
            <a:ext uri="{FF2B5EF4-FFF2-40B4-BE49-F238E27FC236}">
              <a16:creationId xmlns:a16="http://schemas.microsoft.com/office/drawing/2014/main" id="{00000000-0008-0000-0100-00005F010000}"/>
            </a:ext>
          </a:extLst>
        </xdr:cNvPr>
        <xdr:cNvSpPr txBox="1"/>
      </xdr:nvSpPr>
      <xdr:spPr>
        <a:xfrm>
          <a:off x="14738350" y="522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152400</xdr:rowOff>
    </xdr:from>
    <xdr:to>
      <xdr:col>86</xdr:col>
      <xdr:colOff>25400</xdr:colOff>
      <xdr:row>32</xdr:row>
      <xdr:rowOff>152400</xdr:rowOff>
    </xdr:to>
    <xdr:cxnSp macro="">
      <xdr:nvCxnSpPr>
        <xdr:cNvPr id="352" name="直線コネクタ 351">
          <a:extLst>
            <a:ext uri="{FF2B5EF4-FFF2-40B4-BE49-F238E27FC236}">
              <a16:creationId xmlns:a16="http://schemas.microsoft.com/office/drawing/2014/main" id="{00000000-0008-0000-0100-000060010000}"/>
            </a:ext>
          </a:extLst>
        </xdr:cNvPr>
        <xdr:cNvCxnSpPr/>
      </xdr:nvCxnSpPr>
      <xdr:spPr>
        <a:xfrm>
          <a:off x="14611350" y="544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xdr:rowOff>
    </xdr:from>
    <xdr:ext cx="405111" cy="259045"/>
    <xdr:sp macro="" textlink="">
      <xdr:nvSpPr>
        <xdr:cNvPr id="353" name="【認定こども園・幼稚園・保育所】&#10;有形固定資産減価償却率平均値テキスト">
          <a:extLst>
            <a:ext uri="{FF2B5EF4-FFF2-40B4-BE49-F238E27FC236}">
              <a16:creationId xmlns:a16="http://schemas.microsoft.com/office/drawing/2014/main" id="{00000000-0008-0000-0100-000061010000}"/>
            </a:ext>
          </a:extLst>
        </xdr:cNvPr>
        <xdr:cNvSpPr txBox="1"/>
      </xdr:nvSpPr>
      <xdr:spPr>
        <a:xfrm>
          <a:off x="14738350" y="5784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21590</xdr:rowOff>
    </xdr:from>
    <xdr:to>
      <xdr:col>85</xdr:col>
      <xdr:colOff>177800</xdr:colOff>
      <xdr:row>35</xdr:row>
      <xdr:rowOff>123190</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14649450" y="58064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78740</xdr:rowOff>
    </xdr:from>
    <xdr:to>
      <xdr:col>81</xdr:col>
      <xdr:colOff>101600</xdr:colOff>
      <xdr:row>36</xdr:row>
      <xdr:rowOff>8890</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13887450" y="58635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93980</xdr:rowOff>
    </xdr:from>
    <xdr:to>
      <xdr:col>76</xdr:col>
      <xdr:colOff>165100</xdr:colOff>
      <xdr:row>36</xdr:row>
      <xdr:rowOff>24130</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13093700" y="58788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78740</xdr:rowOff>
    </xdr:from>
    <xdr:to>
      <xdr:col>72</xdr:col>
      <xdr:colOff>38100</xdr:colOff>
      <xdr:row>36</xdr:row>
      <xdr:rowOff>8890</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12299950" y="58635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48260</xdr:rowOff>
    </xdr:from>
    <xdr:to>
      <xdr:col>85</xdr:col>
      <xdr:colOff>177800</xdr:colOff>
      <xdr:row>34</xdr:row>
      <xdr:rowOff>149860</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14649450" y="566801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71137</xdr:rowOff>
    </xdr:from>
    <xdr:ext cx="405111" cy="259045"/>
    <xdr:sp macro="" textlink="">
      <xdr:nvSpPr>
        <xdr:cNvPr id="364" name="【認定こども園・幼稚園・保育所】&#10;有形固定資産減価償却率該当値テキスト">
          <a:extLst>
            <a:ext uri="{FF2B5EF4-FFF2-40B4-BE49-F238E27FC236}">
              <a16:creationId xmlns:a16="http://schemas.microsoft.com/office/drawing/2014/main" id="{00000000-0008-0000-0100-00006C010000}"/>
            </a:ext>
          </a:extLst>
        </xdr:cNvPr>
        <xdr:cNvSpPr txBox="1"/>
      </xdr:nvSpPr>
      <xdr:spPr>
        <a:xfrm>
          <a:off x="14738350" y="5525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101600</xdr:rowOff>
    </xdr:from>
    <xdr:to>
      <xdr:col>81</xdr:col>
      <xdr:colOff>101600</xdr:colOff>
      <xdr:row>35</xdr:row>
      <xdr:rowOff>31750</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13887450" y="5721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99060</xdr:rowOff>
    </xdr:from>
    <xdr:to>
      <xdr:col>85</xdr:col>
      <xdr:colOff>127000</xdr:colOff>
      <xdr:row>34</xdr:row>
      <xdr:rowOff>152400</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13938250" y="5718810"/>
          <a:ext cx="762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xdr:rowOff>
    </xdr:from>
    <xdr:ext cx="405111" cy="259045"/>
    <xdr:sp macro="" textlink="">
      <xdr:nvSpPr>
        <xdr:cNvPr id="367" name="n_1aveValue【認定こども園・幼稚園・保育所】&#10;有形固定資産減価償却率">
          <a:extLst>
            <a:ext uri="{FF2B5EF4-FFF2-40B4-BE49-F238E27FC236}">
              <a16:creationId xmlns:a16="http://schemas.microsoft.com/office/drawing/2014/main" id="{00000000-0008-0000-0100-00006F010000}"/>
            </a:ext>
          </a:extLst>
        </xdr:cNvPr>
        <xdr:cNvSpPr txBox="1"/>
      </xdr:nvSpPr>
      <xdr:spPr>
        <a:xfrm>
          <a:off x="137420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40657</xdr:rowOff>
    </xdr:from>
    <xdr:ext cx="405111" cy="259045"/>
    <xdr:sp macro="" textlink="">
      <xdr:nvSpPr>
        <xdr:cNvPr id="368" name="n_2aveValue【認定こども園・幼稚園・保育所】&#10;有形固定資産減価償却率">
          <a:extLst>
            <a:ext uri="{FF2B5EF4-FFF2-40B4-BE49-F238E27FC236}">
              <a16:creationId xmlns:a16="http://schemas.microsoft.com/office/drawing/2014/main" id="{00000000-0008-0000-0100-000070010000}"/>
            </a:ext>
          </a:extLst>
        </xdr:cNvPr>
        <xdr:cNvSpPr txBox="1"/>
      </xdr:nvSpPr>
      <xdr:spPr>
        <a:xfrm>
          <a:off x="12960994" y="56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25417</xdr:rowOff>
    </xdr:from>
    <xdr:ext cx="405111" cy="259045"/>
    <xdr:sp macro="" textlink="">
      <xdr:nvSpPr>
        <xdr:cNvPr id="369" name="n_3aveValue【認定こども園・幼稚園・保育所】&#10;有形固定資産減価償却率">
          <a:extLst>
            <a:ext uri="{FF2B5EF4-FFF2-40B4-BE49-F238E27FC236}">
              <a16:creationId xmlns:a16="http://schemas.microsoft.com/office/drawing/2014/main" id="{00000000-0008-0000-0100-000071010000}"/>
            </a:ext>
          </a:extLst>
        </xdr:cNvPr>
        <xdr:cNvSpPr txBox="1"/>
      </xdr:nvSpPr>
      <xdr:spPr>
        <a:xfrm>
          <a:off x="12167244" y="56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48277</xdr:rowOff>
    </xdr:from>
    <xdr:ext cx="405111" cy="259045"/>
    <xdr:sp macro="" textlink="">
      <xdr:nvSpPr>
        <xdr:cNvPr id="370" name="n_1mainValue【認定こども園・幼稚園・保育所】&#10;有形固定資産減価償却率">
          <a:extLst>
            <a:ext uri="{FF2B5EF4-FFF2-40B4-BE49-F238E27FC236}">
              <a16:creationId xmlns:a16="http://schemas.microsoft.com/office/drawing/2014/main" id="{00000000-0008-0000-0100-000072010000}"/>
            </a:ext>
          </a:extLst>
        </xdr:cNvPr>
        <xdr:cNvSpPr txBox="1"/>
      </xdr:nvSpPr>
      <xdr:spPr>
        <a:xfrm>
          <a:off x="13742044" y="550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0" name="直線コネクタ 379">
          <a:extLst>
            <a:ext uri="{FF2B5EF4-FFF2-40B4-BE49-F238E27FC236}">
              <a16:creationId xmlns:a16="http://schemas.microsoft.com/office/drawing/2014/main" id="{00000000-0008-0000-0100-00007C010000}"/>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5" name="【認定こども園・幼稚園・保育所】&#10;一人当たり面積グラフ枠">
          <a:extLst>
            <a:ext uri="{FF2B5EF4-FFF2-40B4-BE49-F238E27FC236}">
              <a16:creationId xmlns:a16="http://schemas.microsoft.com/office/drawing/2014/main" id="{00000000-0008-0000-0100-00008B010000}"/>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119743</xdr:rowOff>
    </xdr:from>
    <xdr:to>
      <xdr:col>116</xdr:col>
      <xdr:colOff>62864</xdr:colOff>
      <xdr:row>42</xdr:row>
      <xdr:rowOff>16328</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flipV="1">
          <a:off x="19951064" y="5409293"/>
          <a:ext cx="0" cy="1547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397" name="【認定こども園・幼稚園・保育所】&#10;一人当たり面積最小値テキスト">
          <a:extLst>
            <a:ext uri="{FF2B5EF4-FFF2-40B4-BE49-F238E27FC236}">
              <a16:creationId xmlns:a16="http://schemas.microsoft.com/office/drawing/2014/main" id="{00000000-0008-0000-0100-00008D010000}"/>
            </a:ext>
          </a:extLst>
        </xdr:cNvPr>
        <xdr:cNvSpPr txBox="1"/>
      </xdr:nvSpPr>
      <xdr:spPr>
        <a:xfrm>
          <a:off x="19989800" y="696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19881850" y="69568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66420</xdr:rowOff>
    </xdr:from>
    <xdr:ext cx="469744" cy="259045"/>
    <xdr:sp macro="" textlink="">
      <xdr:nvSpPr>
        <xdr:cNvPr id="399" name="【認定こども園・幼稚園・保育所】&#10;一人当たり面積最大値テキスト">
          <a:extLst>
            <a:ext uri="{FF2B5EF4-FFF2-40B4-BE49-F238E27FC236}">
              <a16:creationId xmlns:a16="http://schemas.microsoft.com/office/drawing/2014/main" id="{00000000-0008-0000-0100-00008F010000}"/>
            </a:ext>
          </a:extLst>
        </xdr:cNvPr>
        <xdr:cNvSpPr txBox="1"/>
      </xdr:nvSpPr>
      <xdr:spPr>
        <a:xfrm>
          <a:off x="19989800" y="519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119743</xdr:rowOff>
    </xdr:from>
    <xdr:to>
      <xdr:col>116</xdr:col>
      <xdr:colOff>152400</xdr:colOff>
      <xdr:row>32</xdr:row>
      <xdr:rowOff>119743</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9881850" y="54092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4734</xdr:rowOff>
    </xdr:from>
    <xdr:ext cx="469744" cy="259045"/>
    <xdr:sp macro="" textlink="">
      <xdr:nvSpPr>
        <xdr:cNvPr id="401" name="【認定こども園・幼稚園・保育所】&#10;一人当たり面積平均値テキスト">
          <a:extLst>
            <a:ext uri="{FF2B5EF4-FFF2-40B4-BE49-F238E27FC236}">
              <a16:creationId xmlns:a16="http://schemas.microsoft.com/office/drawing/2014/main" id="{00000000-0008-0000-0100-000091010000}"/>
            </a:ext>
          </a:extLst>
        </xdr:cNvPr>
        <xdr:cNvSpPr txBox="1"/>
      </xdr:nvSpPr>
      <xdr:spPr>
        <a:xfrm>
          <a:off x="19989800" y="6449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153307</xdr:rowOff>
    </xdr:from>
    <xdr:to>
      <xdr:col>116</xdr:col>
      <xdr:colOff>114300</xdr:colOff>
      <xdr:row>40</xdr:row>
      <xdr:rowOff>83457</xdr:rowOff>
    </xdr:to>
    <xdr:sp macro="" textlink="">
      <xdr:nvSpPr>
        <xdr:cNvPr id="402" name="フローチャート: 判断 401">
          <a:extLst>
            <a:ext uri="{FF2B5EF4-FFF2-40B4-BE49-F238E27FC236}">
              <a16:creationId xmlns:a16="http://schemas.microsoft.com/office/drawing/2014/main" id="{00000000-0008-0000-0100-000092010000}"/>
            </a:ext>
          </a:extLst>
        </xdr:cNvPr>
        <xdr:cNvSpPr/>
      </xdr:nvSpPr>
      <xdr:spPr>
        <a:xfrm>
          <a:off x="19900900" y="65985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153307</xdr:rowOff>
    </xdr:from>
    <xdr:to>
      <xdr:col>112</xdr:col>
      <xdr:colOff>38100</xdr:colOff>
      <xdr:row>40</xdr:row>
      <xdr:rowOff>83457</xdr:rowOff>
    </xdr:to>
    <xdr:sp macro="" textlink="">
      <xdr:nvSpPr>
        <xdr:cNvPr id="403" name="フローチャート: 判断 402">
          <a:extLst>
            <a:ext uri="{FF2B5EF4-FFF2-40B4-BE49-F238E27FC236}">
              <a16:creationId xmlns:a16="http://schemas.microsoft.com/office/drawing/2014/main" id="{00000000-0008-0000-0100-000093010000}"/>
            </a:ext>
          </a:extLst>
        </xdr:cNvPr>
        <xdr:cNvSpPr/>
      </xdr:nvSpPr>
      <xdr:spPr>
        <a:xfrm>
          <a:off x="19157950" y="65985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131535</xdr:rowOff>
    </xdr:from>
    <xdr:to>
      <xdr:col>107</xdr:col>
      <xdr:colOff>101600</xdr:colOff>
      <xdr:row>40</xdr:row>
      <xdr:rowOff>61685</xdr:rowOff>
    </xdr:to>
    <xdr:sp macro="" textlink="">
      <xdr:nvSpPr>
        <xdr:cNvPr id="404" name="フローチャート: 判断 403">
          <a:extLst>
            <a:ext uri="{FF2B5EF4-FFF2-40B4-BE49-F238E27FC236}">
              <a16:creationId xmlns:a16="http://schemas.microsoft.com/office/drawing/2014/main" id="{00000000-0008-0000-0100-000094010000}"/>
            </a:ext>
          </a:extLst>
        </xdr:cNvPr>
        <xdr:cNvSpPr/>
      </xdr:nvSpPr>
      <xdr:spPr>
        <a:xfrm>
          <a:off x="18345150" y="65767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405" name="フローチャート: 判断 404">
          <a:extLst>
            <a:ext uri="{FF2B5EF4-FFF2-40B4-BE49-F238E27FC236}">
              <a16:creationId xmlns:a16="http://schemas.microsoft.com/office/drawing/2014/main" id="{00000000-0008-0000-0100-000095010000}"/>
            </a:ext>
          </a:extLst>
        </xdr:cNvPr>
        <xdr:cNvSpPr/>
      </xdr:nvSpPr>
      <xdr:spPr>
        <a:xfrm>
          <a:off x="175514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101600</xdr:rowOff>
    </xdr:from>
    <xdr:to>
      <xdr:col>116</xdr:col>
      <xdr:colOff>114300</xdr:colOff>
      <xdr:row>41</xdr:row>
      <xdr:rowOff>31750</xdr:rowOff>
    </xdr:to>
    <xdr:sp macro="" textlink="">
      <xdr:nvSpPr>
        <xdr:cNvPr id="411" name="楕円 410">
          <a:extLst>
            <a:ext uri="{FF2B5EF4-FFF2-40B4-BE49-F238E27FC236}">
              <a16:creationId xmlns:a16="http://schemas.microsoft.com/office/drawing/2014/main" id="{00000000-0008-0000-0100-00009B010000}"/>
            </a:ext>
          </a:extLst>
        </xdr:cNvPr>
        <xdr:cNvSpPr/>
      </xdr:nvSpPr>
      <xdr:spPr>
        <a:xfrm>
          <a:off x="19900900" y="6711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80027</xdr:rowOff>
    </xdr:from>
    <xdr:ext cx="469744" cy="259045"/>
    <xdr:sp macro="" textlink="">
      <xdr:nvSpPr>
        <xdr:cNvPr id="412" name="【認定こども園・幼稚園・保育所】&#10;一人当たり面積該当値テキスト">
          <a:extLst>
            <a:ext uri="{FF2B5EF4-FFF2-40B4-BE49-F238E27FC236}">
              <a16:creationId xmlns:a16="http://schemas.microsoft.com/office/drawing/2014/main" id="{00000000-0008-0000-0100-00009C010000}"/>
            </a:ext>
          </a:extLst>
        </xdr:cNvPr>
        <xdr:cNvSpPr txBox="1"/>
      </xdr:nvSpPr>
      <xdr:spPr>
        <a:xfrm>
          <a:off x="19989800"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101600</xdr:rowOff>
    </xdr:from>
    <xdr:to>
      <xdr:col>112</xdr:col>
      <xdr:colOff>38100</xdr:colOff>
      <xdr:row>41</xdr:row>
      <xdr:rowOff>31750</xdr:rowOff>
    </xdr:to>
    <xdr:sp macro="" textlink="">
      <xdr:nvSpPr>
        <xdr:cNvPr id="413" name="楕円 412">
          <a:extLst>
            <a:ext uri="{FF2B5EF4-FFF2-40B4-BE49-F238E27FC236}">
              <a16:creationId xmlns:a16="http://schemas.microsoft.com/office/drawing/2014/main" id="{00000000-0008-0000-0100-00009D010000}"/>
            </a:ext>
          </a:extLst>
        </xdr:cNvPr>
        <xdr:cNvSpPr/>
      </xdr:nvSpPr>
      <xdr:spPr>
        <a:xfrm>
          <a:off x="19157950" y="67119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152400</xdr:rowOff>
    </xdr:from>
    <xdr:to>
      <xdr:col>116</xdr:col>
      <xdr:colOff>63500</xdr:colOff>
      <xdr:row>40</xdr:row>
      <xdr:rowOff>152400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9202400" y="67627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99984</xdr:rowOff>
    </xdr:from>
    <xdr:ext cx="469744" cy="259045"/>
    <xdr:sp macro="" textlink="">
      <xdr:nvSpPr>
        <xdr:cNvPr id="415" name="n_1aveValue【認定こども園・幼稚園・保育所】&#10;一人当たり面積">
          <a:extLst>
            <a:ext uri="{FF2B5EF4-FFF2-40B4-BE49-F238E27FC236}">
              <a16:creationId xmlns:a16="http://schemas.microsoft.com/office/drawing/2014/main" id="{00000000-0008-0000-0100-00009F010000}"/>
            </a:ext>
          </a:extLst>
        </xdr:cNvPr>
        <xdr:cNvSpPr txBox="1"/>
      </xdr:nvSpPr>
      <xdr:spPr>
        <a:xfrm>
          <a:off x="18980227" y="638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78212</xdr:rowOff>
    </xdr:from>
    <xdr:ext cx="469744" cy="259045"/>
    <xdr:sp macro="" textlink="">
      <xdr:nvSpPr>
        <xdr:cNvPr id="416" name="n_2aveValue【認定こども園・幼稚園・保育所】&#10;一人当たり面積">
          <a:extLst>
            <a:ext uri="{FF2B5EF4-FFF2-40B4-BE49-F238E27FC236}">
              <a16:creationId xmlns:a16="http://schemas.microsoft.com/office/drawing/2014/main" id="{00000000-0008-0000-0100-0000A0010000}"/>
            </a:ext>
          </a:extLst>
        </xdr:cNvPr>
        <xdr:cNvSpPr txBox="1"/>
      </xdr:nvSpPr>
      <xdr:spPr>
        <a:xfrm>
          <a:off x="18180127" y="635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162577</xdr:rowOff>
    </xdr:from>
    <xdr:ext cx="469744" cy="259045"/>
    <xdr:sp macro="" textlink="">
      <xdr:nvSpPr>
        <xdr:cNvPr id="417" name="n_3aveValue【認定こども園・幼稚園・保育所】&#10;一人当たり面積">
          <a:extLst>
            <a:ext uri="{FF2B5EF4-FFF2-40B4-BE49-F238E27FC236}">
              <a16:creationId xmlns:a16="http://schemas.microsoft.com/office/drawing/2014/main" id="{00000000-0008-0000-0100-0000A1010000}"/>
            </a:ext>
          </a:extLst>
        </xdr:cNvPr>
        <xdr:cNvSpPr txBox="1"/>
      </xdr:nvSpPr>
      <xdr:spPr>
        <a:xfrm>
          <a:off x="1738637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22877</xdr:rowOff>
    </xdr:from>
    <xdr:ext cx="469744" cy="259045"/>
    <xdr:sp macro="" textlink="">
      <xdr:nvSpPr>
        <xdr:cNvPr id="418" name="n_1mainValue【認定こども園・幼稚園・保育所】&#10;一人当たり面積">
          <a:extLst>
            <a:ext uri="{FF2B5EF4-FFF2-40B4-BE49-F238E27FC236}">
              <a16:creationId xmlns:a16="http://schemas.microsoft.com/office/drawing/2014/main" id="{00000000-0008-0000-0100-0000A2010000}"/>
            </a:ext>
          </a:extLst>
        </xdr:cNvPr>
        <xdr:cNvSpPr txBox="1"/>
      </xdr:nvSpPr>
      <xdr:spPr>
        <a:xfrm>
          <a:off x="189802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9" name="正方形/長方形 418">
          <a:extLst>
            <a:ext uri="{FF2B5EF4-FFF2-40B4-BE49-F238E27FC236}">
              <a16:creationId xmlns:a16="http://schemas.microsoft.com/office/drawing/2014/main" id="{00000000-0008-0000-0100-0000A3010000}"/>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0" name="正方形/長方形 419">
          <a:extLst>
            <a:ext uri="{FF2B5EF4-FFF2-40B4-BE49-F238E27FC236}">
              <a16:creationId xmlns:a16="http://schemas.microsoft.com/office/drawing/2014/main" id="{00000000-0008-0000-0100-0000A4010000}"/>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1" name="正方形/長方形 420">
          <a:extLst>
            <a:ext uri="{FF2B5EF4-FFF2-40B4-BE49-F238E27FC236}">
              <a16:creationId xmlns:a16="http://schemas.microsoft.com/office/drawing/2014/main" id="{00000000-0008-0000-0100-0000A5010000}"/>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2" name="正方形/長方形 421">
          <a:extLst>
            <a:ext uri="{FF2B5EF4-FFF2-40B4-BE49-F238E27FC236}">
              <a16:creationId xmlns:a16="http://schemas.microsoft.com/office/drawing/2014/main" id="{00000000-0008-0000-0100-0000A6010000}"/>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3" name="正方形/長方形 422">
          <a:extLst>
            <a:ext uri="{FF2B5EF4-FFF2-40B4-BE49-F238E27FC236}">
              <a16:creationId xmlns:a16="http://schemas.microsoft.com/office/drawing/2014/main" id="{00000000-0008-0000-0100-0000A7010000}"/>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4" name="正方形/長方形 423">
          <a:extLst>
            <a:ext uri="{FF2B5EF4-FFF2-40B4-BE49-F238E27FC236}">
              <a16:creationId xmlns:a16="http://schemas.microsoft.com/office/drawing/2014/main" id="{00000000-0008-0000-0100-0000A8010000}"/>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5" name="正方形/長方形 424">
          <a:extLst>
            <a:ext uri="{FF2B5EF4-FFF2-40B4-BE49-F238E27FC236}">
              <a16:creationId xmlns:a16="http://schemas.microsoft.com/office/drawing/2014/main" id="{00000000-0008-0000-0100-0000A9010000}"/>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6" name="正方形/長方形 425">
          <a:extLst>
            <a:ext uri="{FF2B5EF4-FFF2-40B4-BE49-F238E27FC236}">
              <a16:creationId xmlns:a16="http://schemas.microsoft.com/office/drawing/2014/main" id="{00000000-0008-0000-0100-0000AA010000}"/>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11207750" y="10464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0842791" y="10328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11207750" y="9366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0842791" y="9230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8" name="【学校施設】&#10;有形固定資産減価償却率グラフ枠">
          <a:extLst>
            <a:ext uri="{FF2B5EF4-FFF2-40B4-BE49-F238E27FC236}">
              <a16:creationId xmlns:a16="http://schemas.microsoft.com/office/drawing/2014/main" id="{00000000-0008-0000-0100-0000B6010000}"/>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131445</xdr:rowOff>
    </xdr:from>
    <xdr:to>
      <xdr:col>85</xdr:col>
      <xdr:colOff>126364</xdr:colOff>
      <xdr:row>62</xdr:row>
      <xdr:rowOff>108585</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flipV="1">
          <a:off x="14699614" y="9218295"/>
          <a:ext cx="0" cy="1132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112412</xdr:rowOff>
    </xdr:from>
    <xdr:ext cx="405111" cy="259045"/>
    <xdr:sp macro="" textlink="">
      <xdr:nvSpPr>
        <xdr:cNvPr id="440" name="【学校施設】&#10;有形固定資産減価償却率最小値テキスト">
          <a:extLst>
            <a:ext uri="{FF2B5EF4-FFF2-40B4-BE49-F238E27FC236}">
              <a16:creationId xmlns:a16="http://schemas.microsoft.com/office/drawing/2014/main" id="{00000000-0008-0000-0100-0000B8010000}"/>
            </a:ext>
          </a:extLst>
        </xdr:cNvPr>
        <xdr:cNvSpPr txBox="1"/>
      </xdr:nvSpPr>
      <xdr:spPr>
        <a:xfrm>
          <a:off x="14738350" y="10354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108585</xdr:rowOff>
    </xdr:from>
    <xdr:to>
      <xdr:col>86</xdr:col>
      <xdr:colOff>25400</xdr:colOff>
      <xdr:row>62</xdr:row>
      <xdr:rowOff>108585</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4611350" y="103511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78122</xdr:rowOff>
    </xdr:from>
    <xdr:ext cx="405111" cy="259045"/>
    <xdr:sp macro="" textlink="">
      <xdr:nvSpPr>
        <xdr:cNvPr id="442" name="【学校施設】&#10;有形固定資産減価償却率最大値テキスト">
          <a:extLst>
            <a:ext uri="{FF2B5EF4-FFF2-40B4-BE49-F238E27FC236}">
              <a16:creationId xmlns:a16="http://schemas.microsoft.com/office/drawing/2014/main" id="{00000000-0008-0000-0100-0000BA010000}"/>
            </a:ext>
          </a:extLst>
        </xdr:cNvPr>
        <xdr:cNvSpPr txBox="1"/>
      </xdr:nvSpPr>
      <xdr:spPr>
        <a:xfrm>
          <a:off x="14738350" y="899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131445</xdr:rowOff>
    </xdr:from>
    <xdr:to>
      <xdr:col>86</xdr:col>
      <xdr:colOff>25400</xdr:colOff>
      <xdr:row>55</xdr:row>
      <xdr:rowOff>131445</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4611350" y="92182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133367</xdr:rowOff>
    </xdr:from>
    <xdr:ext cx="405111" cy="259045"/>
    <xdr:sp macro="" textlink="">
      <xdr:nvSpPr>
        <xdr:cNvPr id="444" name="【学校施設】&#10;有形固定資産減価償却率平均値テキスト">
          <a:extLst>
            <a:ext uri="{FF2B5EF4-FFF2-40B4-BE49-F238E27FC236}">
              <a16:creationId xmlns:a16="http://schemas.microsoft.com/office/drawing/2014/main" id="{00000000-0008-0000-0100-0000BC010000}"/>
            </a:ext>
          </a:extLst>
        </xdr:cNvPr>
        <xdr:cNvSpPr txBox="1"/>
      </xdr:nvSpPr>
      <xdr:spPr>
        <a:xfrm>
          <a:off x="14738350" y="9550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154940</xdr:rowOff>
    </xdr:from>
    <xdr:to>
      <xdr:col>85</xdr:col>
      <xdr:colOff>177800</xdr:colOff>
      <xdr:row>58</xdr:row>
      <xdr:rowOff>85090</xdr:rowOff>
    </xdr:to>
    <xdr:sp macro="" textlink="">
      <xdr:nvSpPr>
        <xdr:cNvPr id="445" name="フローチャート: 判断 444">
          <a:extLst>
            <a:ext uri="{FF2B5EF4-FFF2-40B4-BE49-F238E27FC236}">
              <a16:creationId xmlns:a16="http://schemas.microsoft.com/office/drawing/2014/main" id="{00000000-0008-0000-0100-0000BD010000}"/>
            </a:ext>
          </a:extLst>
        </xdr:cNvPr>
        <xdr:cNvSpPr/>
      </xdr:nvSpPr>
      <xdr:spPr>
        <a:xfrm>
          <a:off x="14649450" y="95719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154940</xdr:rowOff>
    </xdr:from>
    <xdr:to>
      <xdr:col>81</xdr:col>
      <xdr:colOff>101600</xdr:colOff>
      <xdr:row>58</xdr:row>
      <xdr:rowOff>85090</xdr:rowOff>
    </xdr:to>
    <xdr:sp macro="" textlink="">
      <xdr:nvSpPr>
        <xdr:cNvPr id="446" name="フローチャート: 判断 445">
          <a:extLst>
            <a:ext uri="{FF2B5EF4-FFF2-40B4-BE49-F238E27FC236}">
              <a16:creationId xmlns:a16="http://schemas.microsoft.com/office/drawing/2014/main" id="{00000000-0008-0000-0100-0000BE010000}"/>
            </a:ext>
          </a:extLst>
        </xdr:cNvPr>
        <xdr:cNvSpPr/>
      </xdr:nvSpPr>
      <xdr:spPr>
        <a:xfrm>
          <a:off x="13887450" y="9571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12065</xdr:rowOff>
    </xdr:from>
    <xdr:to>
      <xdr:col>76</xdr:col>
      <xdr:colOff>165100</xdr:colOff>
      <xdr:row>58</xdr:row>
      <xdr:rowOff>113665</xdr:rowOff>
    </xdr:to>
    <xdr:sp macro="" textlink="">
      <xdr:nvSpPr>
        <xdr:cNvPr id="447" name="フローチャート: 判断 446">
          <a:extLst>
            <a:ext uri="{FF2B5EF4-FFF2-40B4-BE49-F238E27FC236}">
              <a16:creationId xmlns:a16="http://schemas.microsoft.com/office/drawing/2014/main" id="{00000000-0008-0000-0100-0000BF010000}"/>
            </a:ext>
          </a:extLst>
        </xdr:cNvPr>
        <xdr:cNvSpPr/>
      </xdr:nvSpPr>
      <xdr:spPr>
        <a:xfrm>
          <a:off x="13093700" y="959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448" name="フローチャート: 判断 447">
          <a:extLst>
            <a:ext uri="{FF2B5EF4-FFF2-40B4-BE49-F238E27FC236}">
              <a16:creationId xmlns:a16="http://schemas.microsoft.com/office/drawing/2014/main" id="{00000000-0008-0000-0100-0000C0010000}"/>
            </a:ext>
          </a:extLst>
        </xdr:cNvPr>
        <xdr:cNvSpPr/>
      </xdr:nvSpPr>
      <xdr:spPr>
        <a:xfrm>
          <a:off x="12299950" y="97142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29210</xdr:rowOff>
    </xdr:from>
    <xdr:to>
      <xdr:col>85</xdr:col>
      <xdr:colOff>177800</xdr:colOff>
      <xdr:row>57</xdr:row>
      <xdr:rowOff>130810</xdr:rowOff>
    </xdr:to>
    <xdr:sp macro="" textlink="">
      <xdr:nvSpPr>
        <xdr:cNvPr id="454" name="楕円 453">
          <a:extLst>
            <a:ext uri="{FF2B5EF4-FFF2-40B4-BE49-F238E27FC236}">
              <a16:creationId xmlns:a16="http://schemas.microsoft.com/office/drawing/2014/main" id="{00000000-0008-0000-0100-0000C6010000}"/>
            </a:ext>
          </a:extLst>
        </xdr:cNvPr>
        <xdr:cNvSpPr/>
      </xdr:nvSpPr>
      <xdr:spPr>
        <a:xfrm>
          <a:off x="14649450" y="944626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52087</xdr:rowOff>
    </xdr:from>
    <xdr:ext cx="405111" cy="259045"/>
    <xdr:sp macro="" textlink="">
      <xdr:nvSpPr>
        <xdr:cNvPr id="455" name="【学校施設】&#10;有形固定資産減価償却率該当値テキスト">
          <a:extLst>
            <a:ext uri="{FF2B5EF4-FFF2-40B4-BE49-F238E27FC236}">
              <a16:creationId xmlns:a16="http://schemas.microsoft.com/office/drawing/2014/main" id="{00000000-0008-0000-0100-0000C7010000}"/>
            </a:ext>
          </a:extLst>
        </xdr:cNvPr>
        <xdr:cNvSpPr txBox="1"/>
      </xdr:nvSpPr>
      <xdr:spPr>
        <a:xfrm>
          <a:off x="14738350" y="930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97790</xdr:rowOff>
    </xdr:from>
    <xdr:to>
      <xdr:col>81</xdr:col>
      <xdr:colOff>101600</xdr:colOff>
      <xdr:row>57</xdr:row>
      <xdr:rowOff>27940</xdr:rowOff>
    </xdr:to>
    <xdr:sp macro="" textlink="">
      <xdr:nvSpPr>
        <xdr:cNvPr id="456" name="楕円 455">
          <a:extLst>
            <a:ext uri="{FF2B5EF4-FFF2-40B4-BE49-F238E27FC236}">
              <a16:creationId xmlns:a16="http://schemas.microsoft.com/office/drawing/2014/main" id="{00000000-0008-0000-0100-0000C8010000}"/>
            </a:ext>
          </a:extLst>
        </xdr:cNvPr>
        <xdr:cNvSpPr/>
      </xdr:nvSpPr>
      <xdr:spPr>
        <a:xfrm>
          <a:off x="13887450" y="93497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148590</xdr:rowOff>
    </xdr:from>
    <xdr:to>
      <xdr:col>85</xdr:col>
      <xdr:colOff>127000</xdr:colOff>
      <xdr:row>57</xdr:row>
      <xdr:rowOff>80010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3938250" y="9400540"/>
          <a:ext cx="762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76217</xdr:rowOff>
    </xdr:from>
    <xdr:ext cx="405111" cy="259045"/>
    <xdr:sp macro="" textlink="">
      <xdr:nvSpPr>
        <xdr:cNvPr id="458" name="n_1aveValue【学校施設】&#10;有形固定資産減価償却率">
          <a:extLst>
            <a:ext uri="{FF2B5EF4-FFF2-40B4-BE49-F238E27FC236}">
              <a16:creationId xmlns:a16="http://schemas.microsoft.com/office/drawing/2014/main" id="{00000000-0008-0000-0100-0000CA010000}"/>
            </a:ext>
          </a:extLst>
        </xdr:cNvPr>
        <xdr:cNvSpPr txBox="1"/>
      </xdr:nvSpPr>
      <xdr:spPr>
        <a:xfrm>
          <a:off x="13742044" y="9658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130192</xdr:rowOff>
    </xdr:from>
    <xdr:ext cx="405111" cy="259045"/>
    <xdr:sp macro="" textlink="">
      <xdr:nvSpPr>
        <xdr:cNvPr id="459" name="n_2aveValue【学校施設】&#10;有形固定資産減価償却率">
          <a:extLst>
            <a:ext uri="{FF2B5EF4-FFF2-40B4-BE49-F238E27FC236}">
              <a16:creationId xmlns:a16="http://schemas.microsoft.com/office/drawing/2014/main" id="{00000000-0008-0000-0100-0000CB010000}"/>
            </a:ext>
          </a:extLst>
        </xdr:cNvPr>
        <xdr:cNvSpPr txBox="1"/>
      </xdr:nvSpPr>
      <xdr:spPr>
        <a:xfrm>
          <a:off x="12960994"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460" name="n_3aveValue【学校施設】&#10;有形固定資産減価償却率">
          <a:extLst>
            <a:ext uri="{FF2B5EF4-FFF2-40B4-BE49-F238E27FC236}">
              <a16:creationId xmlns:a16="http://schemas.microsoft.com/office/drawing/2014/main" id="{00000000-0008-0000-0100-0000CC010000}"/>
            </a:ext>
          </a:extLst>
        </xdr:cNvPr>
        <xdr:cNvSpPr txBox="1"/>
      </xdr:nvSpPr>
      <xdr:spPr>
        <a:xfrm>
          <a:off x="12167244" y="949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44467</xdr:rowOff>
    </xdr:from>
    <xdr:ext cx="405111" cy="259045"/>
    <xdr:sp macro="" textlink="">
      <xdr:nvSpPr>
        <xdr:cNvPr id="461" name="n_1mainValue【学校施設】&#10;有形固定資産減価償却率">
          <a:extLst>
            <a:ext uri="{FF2B5EF4-FFF2-40B4-BE49-F238E27FC236}">
              <a16:creationId xmlns:a16="http://schemas.microsoft.com/office/drawing/2014/main" id="{00000000-0008-0000-0100-0000CD010000}"/>
            </a:ext>
          </a:extLst>
        </xdr:cNvPr>
        <xdr:cNvSpPr txBox="1"/>
      </xdr:nvSpPr>
      <xdr:spPr>
        <a:xfrm>
          <a:off x="13742044" y="913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3" name="正方形/長方形 462">
          <a:extLst>
            <a:ext uri="{FF2B5EF4-FFF2-40B4-BE49-F238E27FC236}">
              <a16:creationId xmlns:a16="http://schemas.microsoft.com/office/drawing/2014/main" id="{00000000-0008-0000-0100-0000CF010000}"/>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4" name="正方形/長方形 463">
          <a:extLst>
            <a:ext uri="{FF2B5EF4-FFF2-40B4-BE49-F238E27FC236}">
              <a16:creationId xmlns:a16="http://schemas.microsoft.com/office/drawing/2014/main" id="{00000000-0008-0000-0100-0000D0010000}"/>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5" name="正方形/長方形 464">
          <a:extLst>
            <a:ext uri="{FF2B5EF4-FFF2-40B4-BE49-F238E27FC236}">
              <a16:creationId xmlns:a16="http://schemas.microsoft.com/office/drawing/2014/main" id="{00000000-0008-0000-0100-0000D1010000}"/>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6" name="正方形/長方形 465">
          <a:extLst>
            <a:ext uri="{FF2B5EF4-FFF2-40B4-BE49-F238E27FC236}">
              <a16:creationId xmlns:a16="http://schemas.microsoft.com/office/drawing/2014/main" id="{00000000-0008-0000-0100-0000D2010000}"/>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7" name="正方形/長方形 466">
          <a:extLst>
            <a:ext uri="{FF2B5EF4-FFF2-40B4-BE49-F238E27FC236}">
              <a16:creationId xmlns:a16="http://schemas.microsoft.com/office/drawing/2014/main" id="{00000000-0008-0000-0100-0000D3010000}"/>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8" name="正方形/長方形 467">
          <a:extLst>
            <a:ext uri="{FF2B5EF4-FFF2-40B4-BE49-F238E27FC236}">
              <a16:creationId xmlns:a16="http://schemas.microsoft.com/office/drawing/2014/main" id="{00000000-0008-0000-0100-0000D4010000}"/>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9" name="正方形/長方形 468">
          <a:extLst>
            <a:ext uri="{FF2B5EF4-FFF2-40B4-BE49-F238E27FC236}">
              <a16:creationId xmlns:a16="http://schemas.microsoft.com/office/drawing/2014/main" id="{00000000-0008-0000-0100-0000D5010000}"/>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5" name="【学校施設】&#10;一人当たり面積グラフ枠">
          <a:extLst>
            <a:ext uri="{FF2B5EF4-FFF2-40B4-BE49-F238E27FC236}">
              <a16:creationId xmlns:a16="http://schemas.microsoft.com/office/drawing/2014/main" id="{00000000-0008-0000-0100-0000E5010000}"/>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87630</xdr:rowOff>
    </xdr:from>
    <xdr:to>
      <xdr:col>116</xdr:col>
      <xdr:colOff>62864</xdr:colOff>
      <xdr:row>64</xdr:row>
      <xdr:rowOff>1270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flipV="1">
          <a:off x="19951064" y="9339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5097</xdr:rowOff>
    </xdr:from>
    <xdr:ext cx="469744" cy="259045"/>
    <xdr:sp macro="" textlink="">
      <xdr:nvSpPr>
        <xdr:cNvPr id="487" name="【学校施設】&#10;一人当たり面積最小値テキスト">
          <a:extLst>
            <a:ext uri="{FF2B5EF4-FFF2-40B4-BE49-F238E27FC236}">
              <a16:creationId xmlns:a16="http://schemas.microsoft.com/office/drawing/2014/main" id="{00000000-0008-0000-0100-0000E7010000}"/>
            </a:ext>
          </a:extLst>
        </xdr:cNvPr>
        <xdr:cNvSpPr txBox="1"/>
      </xdr:nvSpPr>
      <xdr:spPr>
        <a:xfrm>
          <a:off x="19989800" y="1057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1270</xdr:rowOff>
    </xdr:from>
    <xdr:to>
      <xdr:col>116</xdr:col>
      <xdr:colOff>152400</xdr:colOff>
      <xdr:row>64</xdr:row>
      <xdr:rowOff>1270</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19881850" y="10574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34307</xdr:rowOff>
    </xdr:from>
    <xdr:ext cx="469744" cy="259045"/>
    <xdr:sp macro="" textlink="">
      <xdr:nvSpPr>
        <xdr:cNvPr id="489" name="【学校施設】&#10;一人当たり面積最大値テキスト">
          <a:extLst>
            <a:ext uri="{FF2B5EF4-FFF2-40B4-BE49-F238E27FC236}">
              <a16:creationId xmlns:a16="http://schemas.microsoft.com/office/drawing/2014/main" id="{00000000-0008-0000-0100-0000E9010000}"/>
            </a:ext>
          </a:extLst>
        </xdr:cNvPr>
        <xdr:cNvSpPr txBox="1"/>
      </xdr:nvSpPr>
      <xdr:spPr>
        <a:xfrm>
          <a:off x="19989800" y="912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87630</xdr:rowOff>
    </xdr:from>
    <xdr:to>
      <xdr:col>116</xdr:col>
      <xdr:colOff>152400</xdr:colOff>
      <xdr:row>56</xdr:row>
      <xdr:rowOff>87630</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19881850" y="9339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26687</xdr:rowOff>
    </xdr:from>
    <xdr:ext cx="469744" cy="259045"/>
    <xdr:sp macro="" textlink="">
      <xdr:nvSpPr>
        <xdr:cNvPr id="491" name="【学校施設】&#10;一人当たり面積平均値テキスト">
          <a:extLst>
            <a:ext uri="{FF2B5EF4-FFF2-40B4-BE49-F238E27FC236}">
              <a16:creationId xmlns:a16="http://schemas.microsoft.com/office/drawing/2014/main" id="{00000000-0008-0000-0100-0000EB010000}"/>
            </a:ext>
          </a:extLst>
        </xdr:cNvPr>
        <xdr:cNvSpPr txBox="1"/>
      </xdr:nvSpPr>
      <xdr:spPr>
        <a:xfrm>
          <a:off x="19989800" y="10104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3810</xdr:rowOff>
    </xdr:from>
    <xdr:to>
      <xdr:col>116</xdr:col>
      <xdr:colOff>114300</xdr:colOff>
      <xdr:row>62</xdr:row>
      <xdr:rowOff>105410</xdr:rowOff>
    </xdr:to>
    <xdr:sp macro="" textlink="">
      <xdr:nvSpPr>
        <xdr:cNvPr id="492" name="フローチャート: 判断 491">
          <a:extLst>
            <a:ext uri="{FF2B5EF4-FFF2-40B4-BE49-F238E27FC236}">
              <a16:creationId xmlns:a16="http://schemas.microsoft.com/office/drawing/2014/main" id="{00000000-0008-0000-0100-0000EC010000}"/>
            </a:ext>
          </a:extLst>
        </xdr:cNvPr>
        <xdr:cNvSpPr/>
      </xdr:nvSpPr>
      <xdr:spPr>
        <a:xfrm>
          <a:off x="19900900" y="1024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xdr:rowOff>
    </xdr:from>
    <xdr:to>
      <xdr:col>112</xdr:col>
      <xdr:colOff>38100</xdr:colOff>
      <xdr:row>62</xdr:row>
      <xdr:rowOff>104140</xdr:rowOff>
    </xdr:to>
    <xdr:sp macro="" textlink="">
      <xdr:nvSpPr>
        <xdr:cNvPr id="493" name="フローチャート: 判断 492">
          <a:extLst>
            <a:ext uri="{FF2B5EF4-FFF2-40B4-BE49-F238E27FC236}">
              <a16:creationId xmlns:a16="http://schemas.microsoft.com/office/drawing/2014/main" id="{00000000-0008-0000-0100-0000ED010000}"/>
            </a:ext>
          </a:extLst>
        </xdr:cNvPr>
        <xdr:cNvSpPr/>
      </xdr:nvSpPr>
      <xdr:spPr>
        <a:xfrm>
          <a:off x="19157950" y="102450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1270</xdr:rowOff>
    </xdr:from>
    <xdr:to>
      <xdr:col>107</xdr:col>
      <xdr:colOff>101600</xdr:colOff>
      <xdr:row>62</xdr:row>
      <xdr:rowOff>102870</xdr:rowOff>
    </xdr:to>
    <xdr:sp macro="" textlink="">
      <xdr:nvSpPr>
        <xdr:cNvPr id="494" name="フローチャート: 判断 493">
          <a:extLst>
            <a:ext uri="{FF2B5EF4-FFF2-40B4-BE49-F238E27FC236}">
              <a16:creationId xmlns:a16="http://schemas.microsoft.com/office/drawing/2014/main" id="{00000000-0008-0000-0100-0000EE010000}"/>
            </a:ext>
          </a:extLst>
        </xdr:cNvPr>
        <xdr:cNvSpPr/>
      </xdr:nvSpPr>
      <xdr:spPr>
        <a:xfrm>
          <a:off x="1834515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17780</xdr:rowOff>
    </xdr:from>
    <xdr:to>
      <xdr:col>102</xdr:col>
      <xdr:colOff>165100</xdr:colOff>
      <xdr:row>62</xdr:row>
      <xdr:rowOff>119380</xdr:rowOff>
    </xdr:to>
    <xdr:sp macro="" textlink="">
      <xdr:nvSpPr>
        <xdr:cNvPr id="495" name="フローチャート: 判断 494">
          <a:extLst>
            <a:ext uri="{FF2B5EF4-FFF2-40B4-BE49-F238E27FC236}">
              <a16:creationId xmlns:a16="http://schemas.microsoft.com/office/drawing/2014/main" id="{00000000-0008-0000-0100-0000EF010000}"/>
            </a:ext>
          </a:extLst>
        </xdr:cNvPr>
        <xdr:cNvSpPr/>
      </xdr:nvSpPr>
      <xdr:spPr>
        <a:xfrm>
          <a:off x="17551400" y="1026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21590</xdr:rowOff>
    </xdr:from>
    <xdr:to>
      <xdr:col>116</xdr:col>
      <xdr:colOff>114300</xdr:colOff>
      <xdr:row>62</xdr:row>
      <xdr:rowOff>123190</xdr:rowOff>
    </xdr:to>
    <xdr:sp macro="" textlink="">
      <xdr:nvSpPr>
        <xdr:cNvPr id="501" name="楕円 500">
          <a:extLst>
            <a:ext uri="{FF2B5EF4-FFF2-40B4-BE49-F238E27FC236}">
              <a16:creationId xmlns:a16="http://schemas.microsoft.com/office/drawing/2014/main" id="{00000000-0008-0000-0100-0000F5010000}"/>
            </a:ext>
          </a:extLst>
        </xdr:cNvPr>
        <xdr:cNvSpPr/>
      </xdr:nvSpPr>
      <xdr:spPr>
        <a:xfrm>
          <a:off x="199009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17</xdr:rowOff>
    </xdr:from>
    <xdr:ext cx="469744" cy="259045"/>
    <xdr:sp macro="" textlink="">
      <xdr:nvSpPr>
        <xdr:cNvPr id="502" name="【学校施設】&#10;一人当たり面積該当値テキスト">
          <a:extLst>
            <a:ext uri="{FF2B5EF4-FFF2-40B4-BE49-F238E27FC236}">
              <a16:creationId xmlns:a16="http://schemas.microsoft.com/office/drawing/2014/main" id="{00000000-0008-0000-0100-0000F6010000}"/>
            </a:ext>
          </a:extLst>
        </xdr:cNvPr>
        <xdr:cNvSpPr txBox="1"/>
      </xdr:nvSpPr>
      <xdr:spPr>
        <a:xfrm>
          <a:off x="19989800" y="1024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22860</xdr:rowOff>
    </xdr:from>
    <xdr:to>
      <xdr:col>112</xdr:col>
      <xdr:colOff>38100</xdr:colOff>
      <xdr:row>62</xdr:row>
      <xdr:rowOff>124460</xdr:rowOff>
    </xdr:to>
    <xdr:sp macro="" textlink="">
      <xdr:nvSpPr>
        <xdr:cNvPr id="503" name="楕円 502">
          <a:extLst>
            <a:ext uri="{FF2B5EF4-FFF2-40B4-BE49-F238E27FC236}">
              <a16:creationId xmlns:a16="http://schemas.microsoft.com/office/drawing/2014/main" id="{00000000-0008-0000-0100-0000F7010000}"/>
            </a:ext>
          </a:extLst>
        </xdr:cNvPr>
        <xdr:cNvSpPr/>
      </xdr:nvSpPr>
      <xdr:spPr>
        <a:xfrm>
          <a:off x="19157950" y="102654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72390</xdr:rowOff>
    </xdr:from>
    <xdr:to>
      <xdr:col>116</xdr:col>
      <xdr:colOff>63500</xdr:colOff>
      <xdr:row>62</xdr:row>
      <xdr:rowOff>73660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flipV="1">
          <a:off x="19202400" y="10314940"/>
          <a:ext cx="7493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120667</xdr:rowOff>
    </xdr:from>
    <xdr:ext cx="469744" cy="259045"/>
    <xdr:sp macro="" textlink="">
      <xdr:nvSpPr>
        <xdr:cNvPr id="505" name="n_1aveValue【学校施設】&#10;一人当たり面積">
          <a:extLst>
            <a:ext uri="{FF2B5EF4-FFF2-40B4-BE49-F238E27FC236}">
              <a16:creationId xmlns:a16="http://schemas.microsoft.com/office/drawing/2014/main" id="{00000000-0008-0000-0100-0000F9010000}"/>
            </a:ext>
          </a:extLst>
        </xdr:cNvPr>
        <xdr:cNvSpPr txBox="1"/>
      </xdr:nvSpPr>
      <xdr:spPr>
        <a:xfrm>
          <a:off x="18980227" y="100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119397</xdr:rowOff>
    </xdr:from>
    <xdr:ext cx="469744" cy="259045"/>
    <xdr:sp macro="" textlink="">
      <xdr:nvSpPr>
        <xdr:cNvPr id="506" name="n_2aveValue【学校施設】&#10;一人当たり面積">
          <a:extLst>
            <a:ext uri="{FF2B5EF4-FFF2-40B4-BE49-F238E27FC236}">
              <a16:creationId xmlns:a16="http://schemas.microsoft.com/office/drawing/2014/main" id="{00000000-0008-0000-0100-0000FA010000}"/>
            </a:ext>
          </a:extLst>
        </xdr:cNvPr>
        <xdr:cNvSpPr txBox="1"/>
      </xdr:nvSpPr>
      <xdr:spPr>
        <a:xfrm>
          <a:off x="18180127" y="1003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135907</xdr:rowOff>
    </xdr:from>
    <xdr:ext cx="469744" cy="259045"/>
    <xdr:sp macro="" textlink="">
      <xdr:nvSpPr>
        <xdr:cNvPr id="507" name="n_3aveValue【学校施設】&#10;一人当たり面積">
          <a:extLst>
            <a:ext uri="{FF2B5EF4-FFF2-40B4-BE49-F238E27FC236}">
              <a16:creationId xmlns:a16="http://schemas.microsoft.com/office/drawing/2014/main" id="{00000000-0008-0000-0100-0000FB010000}"/>
            </a:ext>
          </a:extLst>
        </xdr:cNvPr>
        <xdr:cNvSpPr txBox="1"/>
      </xdr:nvSpPr>
      <xdr:spPr>
        <a:xfrm>
          <a:off x="17386377" y="1004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115587</xdr:rowOff>
    </xdr:from>
    <xdr:ext cx="469744" cy="259045"/>
    <xdr:sp macro="" textlink="">
      <xdr:nvSpPr>
        <xdr:cNvPr id="508" name="n_1mainValue【学校施設】&#10;一人当たり面積">
          <a:extLst>
            <a:ext uri="{FF2B5EF4-FFF2-40B4-BE49-F238E27FC236}">
              <a16:creationId xmlns:a16="http://schemas.microsoft.com/office/drawing/2014/main" id="{00000000-0008-0000-0100-0000FC010000}"/>
            </a:ext>
          </a:extLst>
        </xdr:cNvPr>
        <xdr:cNvSpPr txBox="1"/>
      </xdr:nvSpPr>
      <xdr:spPr>
        <a:xfrm>
          <a:off x="1898022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1207750" y="14408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0842791" y="1427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1207750" y="14135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0842791" y="13999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1207750" y="13862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0842791" y="13719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1207750" y="13309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0842791" y="1317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1207750" y="1303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0842791" y="12894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1207750" y="1275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0842791" y="1262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6" name="【児童館】&#10;有形固定資産減価償却率グラフ枠">
          <a:extLst>
            <a:ext uri="{FF2B5EF4-FFF2-40B4-BE49-F238E27FC236}">
              <a16:creationId xmlns:a16="http://schemas.microsoft.com/office/drawing/2014/main" id="{00000000-0008-0000-0100-000018020000}"/>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49530</xdr:rowOff>
    </xdr:from>
    <xdr:to>
      <xdr:col>85</xdr:col>
      <xdr:colOff>126364</xdr:colOff>
      <xdr:row>86</xdr:row>
      <xdr:rowOff>35243</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flipV="1">
          <a:off x="14699614" y="12933680"/>
          <a:ext cx="0" cy="130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39070</xdr:rowOff>
    </xdr:from>
    <xdr:ext cx="405111" cy="259045"/>
    <xdr:sp macro="" textlink="">
      <xdr:nvSpPr>
        <xdr:cNvPr id="538" name="【児童館】&#10;有形固定資産減価償却率最小値テキスト">
          <a:extLst>
            <a:ext uri="{FF2B5EF4-FFF2-40B4-BE49-F238E27FC236}">
              <a16:creationId xmlns:a16="http://schemas.microsoft.com/office/drawing/2014/main" id="{00000000-0008-0000-0100-00001A020000}"/>
            </a:ext>
          </a:extLst>
        </xdr:cNvPr>
        <xdr:cNvSpPr txBox="1"/>
      </xdr:nvSpPr>
      <xdr:spPr>
        <a:xfrm>
          <a:off x="14738350" y="14244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35243</xdr:rowOff>
    </xdr:from>
    <xdr:to>
      <xdr:col>86</xdr:col>
      <xdr:colOff>25400</xdr:colOff>
      <xdr:row>86</xdr:row>
      <xdr:rowOff>35243</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4611350" y="142401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167657</xdr:rowOff>
    </xdr:from>
    <xdr:ext cx="405111" cy="259045"/>
    <xdr:sp macro="" textlink="">
      <xdr:nvSpPr>
        <xdr:cNvPr id="540" name="【児童館】&#10;有形固定資産減価償却率最大値テキスト">
          <a:extLst>
            <a:ext uri="{FF2B5EF4-FFF2-40B4-BE49-F238E27FC236}">
              <a16:creationId xmlns:a16="http://schemas.microsoft.com/office/drawing/2014/main" id="{00000000-0008-0000-0100-00001C020000}"/>
            </a:ext>
          </a:extLst>
        </xdr:cNvPr>
        <xdr:cNvSpPr txBox="1"/>
      </xdr:nvSpPr>
      <xdr:spPr>
        <a:xfrm>
          <a:off x="14738350" y="1272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49530</xdr:rowOff>
    </xdr:from>
    <xdr:to>
      <xdr:col>86</xdr:col>
      <xdr:colOff>25400</xdr:colOff>
      <xdr:row>78</xdr:row>
      <xdr:rowOff>49530</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4611350" y="12933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161625</xdr:rowOff>
    </xdr:from>
    <xdr:ext cx="405111" cy="259045"/>
    <xdr:sp macro="" textlink="">
      <xdr:nvSpPr>
        <xdr:cNvPr id="542" name="【児童館】&#10;有形固定資産減価償却率平均値テキスト">
          <a:extLst>
            <a:ext uri="{FF2B5EF4-FFF2-40B4-BE49-F238E27FC236}">
              <a16:creationId xmlns:a16="http://schemas.microsoft.com/office/drawing/2014/main" id="{00000000-0008-0000-0100-00001E020000}"/>
            </a:ext>
          </a:extLst>
        </xdr:cNvPr>
        <xdr:cNvSpPr txBox="1"/>
      </xdr:nvSpPr>
      <xdr:spPr>
        <a:xfrm>
          <a:off x="14738350" y="13375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138748</xdr:rowOff>
    </xdr:from>
    <xdr:to>
      <xdr:col>85</xdr:col>
      <xdr:colOff>177800</xdr:colOff>
      <xdr:row>82</xdr:row>
      <xdr:rowOff>68898</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4649450" y="1351819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158750</xdr:rowOff>
    </xdr:from>
    <xdr:to>
      <xdr:col>81</xdr:col>
      <xdr:colOff>101600</xdr:colOff>
      <xdr:row>82</xdr:row>
      <xdr:rowOff>88900</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3887450" y="13538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161607</xdr:rowOff>
    </xdr:from>
    <xdr:to>
      <xdr:col>76</xdr:col>
      <xdr:colOff>165100</xdr:colOff>
      <xdr:row>82</xdr:row>
      <xdr:rowOff>91757</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13093700" y="135410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21589</xdr:rowOff>
    </xdr:from>
    <xdr:to>
      <xdr:col>72</xdr:col>
      <xdr:colOff>38100</xdr:colOff>
      <xdr:row>83</xdr:row>
      <xdr:rowOff>123189</xdr:rowOff>
    </xdr:to>
    <xdr:sp macro="" textlink="">
      <xdr:nvSpPr>
        <xdr:cNvPr id="546" name="フローチャート: 判断 545">
          <a:extLst>
            <a:ext uri="{FF2B5EF4-FFF2-40B4-BE49-F238E27FC236}">
              <a16:creationId xmlns:a16="http://schemas.microsoft.com/office/drawing/2014/main" id="{00000000-0008-0000-0100-000022020000}"/>
            </a:ext>
          </a:extLst>
        </xdr:cNvPr>
        <xdr:cNvSpPr/>
      </xdr:nvSpPr>
      <xdr:spPr>
        <a:xfrm>
          <a:off x="12299950" y="137312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4649450" y="136575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91457</xdr:rowOff>
    </xdr:from>
    <xdr:ext cx="405111" cy="259045"/>
    <xdr:sp macro="" textlink="">
      <xdr:nvSpPr>
        <xdr:cNvPr id="553" name="【児童館】&#10;有形固定資産減価償却率該当値テキスト">
          <a:extLst>
            <a:ext uri="{FF2B5EF4-FFF2-40B4-BE49-F238E27FC236}">
              <a16:creationId xmlns:a16="http://schemas.microsoft.com/office/drawing/2014/main" id="{00000000-0008-0000-0100-000029020000}"/>
            </a:ext>
          </a:extLst>
        </xdr:cNvPr>
        <xdr:cNvSpPr txBox="1"/>
      </xdr:nvSpPr>
      <xdr:spPr>
        <a:xfrm>
          <a:off x="14738350" y="1363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155893</xdr:rowOff>
    </xdr:from>
    <xdr:to>
      <xdr:col>81</xdr:col>
      <xdr:colOff>101600</xdr:colOff>
      <xdr:row>83</xdr:row>
      <xdr:rowOff>86043</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3887450" y="137004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163830</xdr:rowOff>
    </xdr:from>
    <xdr:to>
      <xdr:col>85</xdr:col>
      <xdr:colOff>127000</xdr:colOff>
      <xdr:row>83</xdr:row>
      <xdr:rowOff>35243</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flipV="1">
          <a:off x="13938250" y="13708380"/>
          <a:ext cx="762000" cy="3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105427</xdr:rowOff>
    </xdr:from>
    <xdr:ext cx="405111" cy="259045"/>
    <xdr:sp macro="" textlink="">
      <xdr:nvSpPr>
        <xdr:cNvPr id="556" name="n_1aveValue【児童館】&#10;有形固定資産減価償却率">
          <a:extLst>
            <a:ext uri="{FF2B5EF4-FFF2-40B4-BE49-F238E27FC236}">
              <a16:creationId xmlns:a16="http://schemas.microsoft.com/office/drawing/2014/main" id="{00000000-0008-0000-0100-00002C020000}"/>
            </a:ext>
          </a:extLst>
        </xdr:cNvPr>
        <xdr:cNvSpPr txBox="1"/>
      </xdr:nvSpPr>
      <xdr:spPr>
        <a:xfrm>
          <a:off x="13742044"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108284</xdr:rowOff>
    </xdr:from>
    <xdr:ext cx="405111" cy="259045"/>
    <xdr:sp macro="" textlink="">
      <xdr:nvSpPr>
        <xdr:cNvPr id="557" name="n_2aveValue【児童館】&#10;有形固定資産減価償却率">
          <a:extLst>
            <a:ext uri="{FF2B5EF4-FFF2-40B4-BE49-F238E27FC236}">
              <a16:creationId xmlns:a16="http://schemas.microsoft.com/office/drawing/2014/main" id="{00000000-0008-0000-0100-00002D020000}"/>
            </a:ext>
          </a:extLst>
        </xdr:cNvPr>
        <xdr:cNvSpPr txBox="1"/>
      </xdr:nvSpPr>
      <xdr:spPr>
        <a:xfrm>
          <a:off x="12960994" y="1332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139716</xdr:rowOff>
    </xdr:from>
    <xdr:ext cx="405111" cy="259045"/>
    <xdr:sp macro="" textlink="">
      <xdr:nvSpPr>
        <xdr:cNvPr id="558" name="n_3aveValue【児童館】&#10;有形固定資産減価償却率">
          <a:extLst>
            <a:ext uri="{FF2B5EF4-FFF2-40B4-BE49-F238E27FC236}">
              <a16:creationId xmlns:a16="http://schemas.microsoft.com/office/drawing/2014/main" id="{00000000-0008-0000-0100-00002E020000}"/>
            </a:ext>
          </a:extLst>
        </xdr:cNvPr>
        <xdr:cNvSpPr txBox="1"/>
      </xdr:nvSpPr>
      <xdr:spPr>
        <a:xfrm>
          <a:off x="12167244" y="1351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77170</xdr:rowOff>
    </xdr:from>
    <xdr:ext cx="405111" cy="259045"/>
    <xdr:sp macro="" textlink="">
      <xdr:nvSpPr>
        <xdr:cNvPr id="559" name="n_1mainValue【児童館】&#10;有形固定資産減価償却率">
          <a:extLst>
            <a:ext uri="{FF2B5EF4-FFF2-40B4-BE49-F238E27FC236}">
              <a16:creationId xmlns:a16="http://schemas.microsoft.com/office/drawing/2014/main" id="{00000000-0008-0000-0100-00002F020000}"/>
            </a:ext>
          </a:extLst>
        </xdr:cNvPr>
        <xdr:cNvSpPr txBox="1"/>
      </xdr:nvSpPr>
      <xdr:spPr>
        <a:xfrm>
          <a:off x="13742044" y="137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2" name="【児童館】&#10;一人当たり面積グラフ枠">
          <a:extLst>
            <a:ext uri="{FF2B5EF4-FFF2-40B4-BE49-F238E27FC236}">
              <a16:creationId xmlns:a16="http://schemas.microsoft.com/office/drawing/2014/main" id="{00000000-0008-0000-0100-000046020000}"/>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76200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flipV="1">
          <a:off x="19951064" y="1303655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84" name="【児童館】&#10;一人当たり面積最小値テキスト">
          <a:extLst>
            <a:ext uri="{FF2B5EF4-FFF2-40B4-BE49-F238E27FC236}">
              <a16:creationId xmlns:a16="http://schemas.microsoft.com/office/drawing/2014/main" id="{00000000-0008-0000-0100-000048020000}"/>
            </a:ext>
          </a:extLst>
        </xdr:cNvPr>
        <xdr:cNvSpPr txBox="1"/>
      </xdr:nvSpPr>
      <xdr:spPr>
        <a:xfrm>
          <a:off x="199898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9881850" y="1428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586" name="【児童館】&#10;一人当たり面積最大値テキスト">
          <a:extLst>
            <a:ext uri="{FF2B5EF4-FFF2-40B4-BE49-F238E27FC236}">
              <a16:creationId xmlns:a16="http://schemas.microsoft.com/office/drawing/2014/main" id="{00000000-0008-0000-0100-00004A020000}"/>
            </a:ext>
          </a:extLst>
        </xdr:cNvPr>
        <xdr:cNvSpPr txBox="1"/>
      </xdr:nvSpPr>
      <xdr:spPr>
        <a:xfrm>
          <a:off x="19989800" y="1281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9881850" y="13036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588" name="【児童館】&#10;一人当たり面積平均値テキスト">
          <a:extLst>
            <a:ext uri="{FF2B5EF4-FFF2-40B4-BE49-F238E27FC236}">
              <a16:creationId xmlns:a16="http://schemas.microsoft.com/office/drawing/2014/main" id="{00000000-0008-0000-0100-00004C020000}"/>
            </a:ext>
          </a:extLst>
        </xdr:cNvPr>
        <xdr:cNvSpPr txBox="1"/>
      </xdr:nvSpPr>
      <xdr:spPr>
        <a:xfrm>
          <a:off x="19989800" y="13662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589" name="フローチャート: 判断 588">
          <a:extLst>
            <a:ext uri="{FF2B5EF4-FFF2-40B4-BE49-F238E27FC236}">
              <a16:creationId xmlns:a16="http://schemas.microsoft.com/office/drawing/2014/main" id="{00000000-0008-0000-0100-00004D020000}"/>
            </a:ext>
          </a:extLst>
        </xdr:cNvPr>
        <xdr:cNvSpPr/>
      </xdr:nvSpPr>
      <xdr:spPr>
        <a:xfrm>
          <a:off x="19900900" y="13684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590" name="フローチャート: 判断 589">
          <a:extLst>
            <a:ext uri="{FF2B5EF4-FFF2-40B4-BE49-F238E27FC236}">
              <a16:creationId xmlns:a16="http://schemas.microsoft.com/office/drawing/2014/main" id="{00000000-0008-0000-0100-00004E020000}"/>
            </a:ext>
          </a:extLst>
        </xdr:cNvPr>
        <xdr:cNvSpPr/>
      </xdr:nvSpPr>
      <xdr:spPr>
        <a:xfrm>
          <a:off x="19157950" y="13684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591" name="フローチャート: 判断 590">
          <a:extLst>
            <a:ext uri="{FF2B5EF4-FFF2-40B4-BE49-F238E27FC236}">
              <a16:creationId xmlns:a16="http://schemas.microsoft.com/office/drawing/2014/main" id="{00000000-0008-0000-0100-00004F020000}"/>
            </a:ext>
          </a:extLst>
        </xdr:cNvPr>
        <xdr:cNvSpPr/>
      </xdr:nvSpPr>
      <xdr:spPr>
        <a:xfrm>
          <a:off x="18345150" y="13684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592" name="フローチャート: 判断 591">
          <a:extLst>
            <a:ext uri="{FF2B5EF4-FFF2-40B4-BE49-F238E27FC236}">
              <a16:creationId xmlns:a16="http://schemas.microsoft.com/office/drawing/2014/main" id="{00000000-0008-0000-0100-000050020000}"/>
            </a:ext>
          </a:extLst>
        </xdr:cNvPr>
        <xdr:cNvSpPr/>
      </xdr:nvSpPr>
      <xdr:spPr>
        <a:xfrm>
          <a:off x="17551400" y="13792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120650</xdr:rowOff>
    </xdr:from>
    <xdr:to>
      <xdr:col>116</xdr:col>
      <xdr:colOff>114300</xdr:colOff>
      <xdr:row>82</xdr:row>
      <xdr:rowOff>50800</xdr:rowOff>
    </xdr:to>
    <xdr:sp macro="" textlink="">
      <xdr:nvSpPr>
        <xdr:cNvPr id="598" name="楕円 597">
          <a:extLst>
            <a:ext uri="{FF2B5EF4-FFF2-40B4-BE49-F238E27FC236}">
              <a16:creationId xmlns:a16="http://schemas.microsoft.com/office/drawing/2014/main" id="{00000000-0008-0000-0100-000056020000}"/>
            </a:ext>
          </a:extLst>
        </xdr:cNvPr>
        <xdr:cNvSpPr/>
      </xdr:nvSpPr>
      <xdr:spPr>
        <a:xfrm>
          <a:off x="19900900" y="13500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143527</xdr:rowOff>
    </xdr:from>
    <xdr:ext cx="469744" cy="259045"/>
    <xdr:sp macro="" textlink="">
      <xdr:nvSpPr>
        <xdr:cNvPr id="599" name="【児童館】&#10;一人当たり面積該当値テキスト">
          <a:extLst>
            <a:ext uri="{FF2B5EF4-FFF2-40B4-BE49-F238E27FC236}">
              <a16:creationId xmlns:a16="http://schemas.microsoft.com/office/drawing/2014/main" id="{00000000-0008-0000-0100-000057020000}"/>
            </a:ext>
          </a:extLst>
        </xdr:cNvPr>
        <xdr:cNvSpPr txBox="1"/>
      </xdr:nvSpPr>
      <xdr:spPr>
        <a:xfrm>
          <a:off x="19989800" y="1335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120650</xdr:rowOff>
    </xdr:from>
    <xdr:to>
      <xdr:col>112</xdr:col>
      <xdr:colOff>38100</xdr:colOff>
      <xdr:row>82</xdr:row>
      <xdr:rowOff>50800</xdr:rowOff>
    </xdr:to>
    <xdr:sp macro="" textlink="">
      <xdr:nvSpPr>
        <xdr:cNvPr id="600" name="楕円 599">
          <a:extLst>
            <a:ext uri="{FF2B5EF4-FFF2-40B4-BE49-F238E27FC236}">
              <a16:creationId xmlns:a16="http://schemas.microsoft.com/office/drawing/2014/main" id="{00000000-0008-0000-0100-000058020000}"/>
            </a:ext>
          </a:extLst>
        </xdr:cNvPr>
        <xdr:cNvSpPr/>
      </xdr:nvSpPr>
      <xdr:spPr>
        <a:xfrm>
          <a:off x="19157950" y="135001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0</xdr:rowOff>
    </xdr:from>
    <xdr:to>
      <xdr:col>116</xdr:col>
      <xdr:colOff>63500</xdr:colOff>
      <xdr:row>82</xdr:row>
      <xdr:rowOff>0</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a:off x="19202400" y="135445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60977</xdr:rowOff>
    </xdr:from>
    <xdr:ext cx="469744" cy="259045"/>
    <xdr:sp macro="" textlink="">
      <xdr:nvSpPr>
        <xdr:cNvPr id="602" name="n_1aveValue【児童館】&#10;一人当たり面積">
          <a:extLst>
            <a:ext uri="{FF2B5EF4-FFF2-40B4-BE49-F238E27FC236}">
              <a16:creationId xmlns:a16="http://schemas.microsoft.com/office/drawing/2014/main" id="{00000000-0008-0000-0100-00005A020000}"/>
            </a:ext>
          </a:extLst>
        </xdr:cNvPr>
        <xdr:cNvSpPr txBox="1"/>
      </xdr:nvSpPr>
      <xdr:spPr>
        <a:xfrm>
          <a:off x="18980227"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603" name="n_2aveValue【児童館】&#10;一人当たり面積">
          <a:extLst>
            <a:ext uri="{FF2B5EF4-FFF2-40B4-BE49-F238E27FC236}">
              <a16:creationId xmlns:a16="http://schemas.microsoft.com/office/drawing/2014/main" id="{00000000-0008-0000-0100-00005B020000}"/>
            </a:ext>
          </a:extLst>
        </xdr:cNvPr>
        <xdr:cNvSpPr txBox="1"/>
      </xdr:nvSpPr>
      <xdr:spPr>
        <a:xfrm>
          <a:off x="18180127"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604" name="n_3aveValue【児童館】&#10;一人当たり面積">
          <a:extLst>
            <a:ext uri="{FF2B5EF4-FFF2-40B4-BE49-F238E27FC236}">
              <a16:creationId xmlns:a16="http://schemas.microsoft.com/office/drawing/2014/main" id="{00000000-0008-0000-0100-00005C020000}"/>
            </a:ext>
          </a:extLst>
        </xdr:cNvPr>
        <xdr:cNvSpPr txBox="1"/>
      </xdr:nvSpPr>
      <xdr:spPr>
        <a:xfrm>
          <a:off x="1738637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67327</xdr:rowOff>
    </xdr:from>
    <xdr:ext cx="469744" cy="259045"/>
    <xdr:sp macro="" textlink="">
      <xdr:nvSpPr>
        <xdr:cNvPr id="605" name="n_1mainValue【児童館】&#10;一人当たり面積">
          <a:extLst>
            <a:ext uri="{FF2B5EF4-FFF2-40B4-BE49-F238E27FC236}">
              <a16:creationId xmlns:a16="http://schemas.microsoft.com/office/drawing/2014/main" id="{00000000-0008-0000-0100-00005D020000}"/>
            </a:ext>
          </a:extLst>
        </xdr:cNvPr>
        <xdr:cNvSpPr txBox="1"/>
      </xdr:nvSpPr>
      <xdr:spPr>
        <a:xfrm>
          <a:off x="18980227" y="1328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090691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7" name="【公民館】&#10;有形固定資産減価償却率グラフ枠">
          <a:extLst>
            <a:ext uri="{FF2B5EF4-FFF2-40B4-BE49-F238E27FC236}">
              <a16:creationId xmlns:a16="http://schemas.microsoft.com/office/drawing/2014/main" id="{00000000-0008-0000-0100-000073020000}"/>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39624</xdr:rowOff>
    </xdr:from>
    <xdr:to>
      <xdr:col>85</xdr:col>
      <xdr:colOff>126364</xdr:colOff>
      <xdr:row>107</xdr:row>
      <xdr:rowOff>25908</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flipV="1">
          <a:off x="14699614" y="16613124"/>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29735</xdr:rowOff>
    </xdr:from>
    <xdr:ext cx="405111" cy="259045"/>
    <xdr:sp macro="" textlink="">
      <xdr:nvSpPr>
        <xdr:cNvPr id="629" name="【公民館】&#10;有形固定資産減価償却率最小値テキスト">
          <a:extLst>
            <a:ext uri="{FF2B5EF4-FFF2-40B4-BE49-F238E27FC236}">
              <a16:creationId xmlns:a16="http://schemas.microsoft.com/office/drawing/2014/main" id="{00000000-0008-0000-0100-000075020000}"/>
            </a:ext>
          </a:extLst>
        </xdr:cNvPr>
        <xdr:cNvSpPr txBox="1"/>
      </xdr:nvSpPr>
      <xdr:spPr>
        <a:xfrm>
          <a:off x="14738350" y="17803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25908</xdr:rowOff>
    </xdr:from>
    <xdr:to>
      <xdr:col>86</xdr:col>
      <xdr:colOff>25400</xdr:colOff>
      <xdr:row>107</xdr:row>
      <xdr:rowOff>25908</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4611350" y="177995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157751</xdr:rowOff>
    </xdr:from>
    <xdr:ext cx="405111" cy="259045"/>
    <xdr:sp macro="" textlink="">
      <xdr:nvSpPr>
        <xdr:cNvPr id="631" name="【公民館】&#10;有形固定資産減価償却率最大値テキスト">
          <a:extLst>
            <a:ext uri="{FF2B5EF4-FFF2-40B4-BE49-F238E27FC236}">
              <a16:creationId xmlns:a16="http://schemas.microsoft.com/office/drawing/2014/main" id="{00000000-0008-0000-0100-000077020000}"/>
            </a:ext>
          </a:extLst>
        </xdr:cNvPr>
        <xdr:cNvSpPr txBox="1"/>
      </xdr:nvSpPr>
      <xdr:spPr>
        <a:xfrm>
          <a:off x="14738350" y="16388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39624</xdr:rowOff>
    </xdr:from>
    <xdr:to>
      <xdr:col>86</xdr:col>
      <xdr:colOff>25400</xdr:colOff>
      <xdr:row>100</xdr:row>
      <xdr:rowOff>39624</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4611350" y="166131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3827</xdr:rowOff>
    </xdr:from>
    <xdr:ext cx="405111" cy="259045"/>
    <xdr:sp macro="" textlink="">
      <xdr:nvSpPr>
        <xdr:cNvPr id="633" name="【公民館】&#10;有形固定資産減価償却率平均値テキスト">
          <a:extLst>
            <a:ext uri="{FF2B5EF4-FFF2-40B4-BE49-F238E27FC236}">
              <a16:creationId xmlns:a16="http://schemas.microsoft.com/office/drawing/2014/main" id="{00000000-0008-0000-0100-000079020000}"/>
            </a:ext>
          </a:extLst>
        </xdr:cNvPr>
        <xdr:cNvSpPr txBox="1"/>
      </xdr:nvSpPr>
      <xdr:spPr>
        <a:xfrm>
          <a:off x="14738350" y="17263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634" name="フローチャート: 判断 633">
          <a:extLst>
            <a:ext uri="{FF2B5EF4-FFF2-40B4-BE49-F238E27FC236}">
              <a16:creationId xmlns:a16="http://schemas.microsoft.com/office/drawing/2014/main" id="{00000000-0008-0000-0100-00007A020000}"/>
            </a:ext>
          </a:extLst>
        </xdr:cNvPr>
        <xdr:cNvSpPr/>
      </xdr:nvSpPr>
      <xdr:spPr>
        <a:xfrm>
          <a:off x="14649450" y="172847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635" name="フローチャート: 判断 634">
          <a:extLst>
            <a:ext uri="{FF2B5EF4-FFF2-40B4-BE49-F238E27FC236}">
              <a16:creationId xmlns:a16="http://schemas.microsoft.com/office/drawing/2014/main" id="{00000000-0008-0000-0100-00007B020000}"/>
            </a:ext>
          </a:extLst>
        </xdr:cNvPr>
        <xdr:cNvSpPr/>
      </xdr:nvSpPr>
      <xdr:spPr>
        <a:xfrm>
          <a:off x="13887450" y="1728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636" name="フローチャート: 判断 635">
          <a:extLst>
            <a:ext uri="{FF2B5EF4-FFF2-40B4-BE49-F238E27FC236}">
              <a16:creationId xmlns:a16="http://schemas.microsoft.com/office/drawing/2014/main" id="{00000000-0008-0000-0100-00007C020000}"/>
            </a:ext>
          </a:extLst>
        </xdr:cNvPr>
        <xdr:cNvSpPr/>
      </xdr:nvSpPr>
      <xdr:spPr>
        <a:xfrm>
          <a:off x="13093700" y="1731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637" name="フローチャート: 判断 636">
          <a:extLst>
            <a:ext uri="{FF2B5EF4-FFF2-40B4-BE49-F238E27FC236}">
              <a16:creationId xmlns:a16="http://schemas.microsoft.com/office/drawing/2014/main" id="{00000000-0008-0000-0100-00007D020000}"/>
            </a:ext>
          </a:extLst>
        </xdr:cNvPr>
        <xdr:cNvSpPr/>
      </xdr:nvSpPr>
      <xdr:spPr>
        <a:xfrm>
          <a:off x="12299950" y="173304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91694</xdr:rowOff>
    </xdr:from>
    <xdr:to>
      <xdr:col>85</xdr:col>
      <xdr:colOff>177800</xdr:colOff>
      <xdr:row>102</xdr:row>
      <xdr:rowOff>21844</xdr:rowOff>
    </xdr:to>
    <xdr:sp macro="" textlink="">
      <xdr:nvSpPr>
        <xdr:cNvPr id="643" name="楕円 642">
          <a:extLst>
            <a:ext uri="{FF2B5EF4-FFF2-40B4-BE49-F238E27FC236}">
              <a16:creationId xmlns:a16="http://schemas.microsoft.com/office/drawing/2014/main" id="{00000000-0008-0000-0100-000083020000}"/>
            </a:ext>
          </a:extLst>
        </xdr:cNvPr>
        <xdr:cNvSpPr/>
      </xdr:nvSpPr>
      <xdr:spPr>
        <a:xfrm>
          <a:off x="14649450" y="1683664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114571</xdr:rowOff>
    </xdr:from>
    <xdr:ext cx="405111" cy="259045"/>
    <xdr:sp macro="" textlink="">
      <xdr:nvSpPr>
        <xdr:cNvPr id="644" name="【公民館】&#10;有形固定資産減価償却率該当値テキスト">
          <a:extLst>
            <a:ext uri="{FF2B5EF4-FFF2-40B4-BE49-F238E27FC236}">
              <a16:creationId xmlns:a16="http://schemas.microsoft.com/office/drawing/2014/main" id="{00000000-0008-0000-0100-000084020000}"/>
            </a:ext>
          </a:extLst>
        </xdr:cNvPr>
        <xdr:cNvSpPr txBox="1"/>
      </xdr:nvSpPr>
      <xdr:spPr>
        <a:xfrm>
          <a:off x="14738350" y="1668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137413</xdr:rowOff>
    </xdr:from>
    <xdr:to>
      <xdr:col>81</xdr:col>
      <xdr:colOff>101600</xdr:colOff>
      <xdr:row>102</xdr:row>
      <xdr:rowOff>67563</xdr:rowOff>
    </xdr:to>
    <xdr:sp macro="" textlink="">
      <xdr:nvSpPr>
        <xdr:cNvPr id="645" name="楕円 644">
          <a:extLst>
            <a:ext uri="{FF2B5EF4-FFF2-40B4-BE49-F238E27FC236}">
              <a16:creationId xmlns:a16="http://schemas.microsoft.com/office/drawing/2014/main" id="{00000000-0008-0000-0100-000085020000}"/>
            </a:ext>
          </a:extLst>
        </xdr:cNvPr>
        <xdr:cNvSpPr/>
      </xdr:nvSpPr>
      <xdr:spPr>
        <a:xfrm>
          <a:off x="13887450" y="1688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142494</xdr:rowOff>
    </xdr:from>
    <xdr:to>
      <xdr:col>85</xdr:col>
      <xdr:colOff>127000</xdr:colOff>
      <xdr:row>102</xdr:row>
      <xdr:rowOff>16763</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flipV="1">
          <a:off x="13938250" y="16887444"/>
          <a:ext cx="762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118127</xdr:rowOff>
    </xdr:from>
    <xdr:ext cx="405111" cy="259045"/>
    <xdr:sp macro="" textlink="">
      <xdr:nvSpPr>
        <xdr:cNvPr id="647" name="n_1aveValue【公民館】&#10;有形固定資産減価償却率">
          <a:extLst>
            <a:ext uri="{FF2B5EF4-FFF2-40B4-BE49-F238E27FC236}">
              <a16:creationId xmlns:a16="http://schemas.microsoft.com/office/drawing/2014/main" id="{00000000-0008-0000-0100-000087020000}"/>
            </a:ext>
          </a:extLst>
        </xdr:cNvPr>
        <xdr:cNvSpPr txBox="1"/>
      </xdr:nvSpPr>
      <xdr:spPr>
        <a:xfrm>
          <a:off x="13742044" y="1737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648" name="n_2aveValue【公民館】&#10;有形固定資産減価償却率">
          <a:extLst>
            <a:ext uri="{FF2B5EF4-FFF2-40B4-BE49-F238E27FC236}">
              <a16:creationId xmlns:a16="http://schemas.microsoft.com/office/drawing/2014/main" id="{00000000-0008-0000-0100-000088020000}"/>
            </a:ext>
          </a:extLst>
        </xdr:cNvPr>
        <xdr:cNvSpPr txBox="1"/>
      </xdr:nvSpPr>
      <xdr:spPr>
        <a:xfrm>
          <a:off x="12960994" y="1709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17797</xdr:rowOff>
    </xdr:from>
    <xdr:ext cx="405111" cy="259045"/>
    <xdr:sp macro="" textlink="">
      <xdr:nvSpPr>
        <xdr:cNvPr id="649" name="n_3aveValue【公民館】&#10;有形固定資産減価償却率">
          <a:extLst>
            <a:ext uri="{FF2B5EF4-FFF2-40B4-BE49-F238E27FC236}">
              <a16:creationId xmlns:a16="http://schemas.microsoft.com/office/drawing/2014/main" id="{00000000-0008-0000-0100-000089020000}"/>
            </a:ext>
          </a:extLst>
        </xdr:cNvPr>
        <xdr:cNvSpPr txBox="1"/>
      </xdr:nvSpPr>
      <xdr:spPr>
        <a:xfrm>
          <a:off x="1216724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84090</xdr:rowOff>
    </xdr:from>
    <xdr:ext cx="405111" cy="259045"/>
    <xdr:sp macro="" textlink="">
      <xdr:nvSpPr>
        <xdr:cNvPr id="650" name="n_1mainValue【公民館】&#10;有形固定資産減価償却率">
          <a:extLst>
            <a:ext uri="{FF2B5EF4-FFF2-40B4-BE49-F238E27FC236}">
              <a16:creationId xmlns:a16="http://schemas.microsoft.com/office/drawing/2014/main" id="{00000000-0008-0000-0100-00008A020000}"/>
            </a:ext>
          </a:extLst>
        </xdr:cNvPr>
        <xdr:cNvSpPr txBox="1"/>
      </xdr:nvSpPr>
      <xdr:spPr>
        <a:xfrm>
          <a:off x="13742044" y="16657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2" name="正方形/長方形 651">
          <a:extLst>
            <a:ext uri="{FF2B5EF4-FFF2-40B4-BE49-F238E27FC236}">
              <a16:creationId xmlns:a16="http://schemas.microsoft.com/office/drawing/2014/main" id="{00000000-0008-0000-0100-00008C020000}"/>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8" name="正方形/長方形 657">
          <a:extLst>
            <a:ext uri="{FF2B5EF4-FFF2-40B4-BE49-F238E27FC236}">
              <a16:creationId xmlns:a16="http://schemas.microsoft.com/office/drawing/2014/main" id="{00000000-0008-0000-0100-000092020000}"/>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5" name="【公民館】&#10;一人当たり面積グラフ枠">
          <a:extLst>
            <a:ext uri="{FF2B5EF4-FFF2-40B4-BE49-F238E27FC236}">
              <a16:creationId xmlns:a16="http://schemas.microsoft.com/office/drawing/2014/main" id="{00000000-0008-0000-0100-0000A3020000}"/>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19050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flipV="1">
          <a:off x="19951064" y="16551729"/>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677" name="【公民館】&#10;一人当たり面積最小値テキスト">
          <a:extLst>
            <a:ext uri="{FF2B5EF4-FFF2-40B4-BE49-F238E27FC236}">
              <a16:creationId xmlns:a16="http://schemas.microsoft.com/office/drawing/2014/main" id="{00000000-0008-0000-0100-0000A5020000}"/>
            </a:ext>
          </a:extLst>
        </xdr:cNvPr>
        <xdr:cNvSpPr txBox="1"/>
      </xdr:nvSpPr>
      <xdr:spPr>
        <a:xfrm>
          <a:off x="1998980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9881850" y="18135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679" name="【公民館】&#10;一人当たり面積最大値テキスト">
          <a:extLst>
            <a:ext uri="{FF2B5EF4-FFF2-40B4-BE49-F238E27FC236}">
              <a16:creationId xmlns:a16="http://schemas.microsoft.com/office/drawing/2014/main" id="{00000000-0008-0000-0100-0000A7020000}"/>
            </a:ext>
          </a:extLst>
        </xdr:cNvPr>
        <xdr:cNvSpPr txBox="1"/>
      </xdr:nvSpPr>
      <xdr:spPr>
        <a:xfrm>
          <a:off x="19989800" y="1632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9881850" y="165517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23784</xdr:rowOff>
    </xdr:from>
    <xdr:ext cx="469744" cy="259045"/>
    <xdr:sp macro="" textlink="">
      <xdr:nvSpPr>
        <xdr:cNvPr id="681" name="【公民館】&#10;一人当たり面積平均値テキスト">
          <a:extLst>
            <a:ext uri="{FF2B5EF4-FFF2-40B4-BE49-F238E27FC236}">
              <a16:creationId xmlns:a16="http://schemas.microsoft.com/office/drawing/2014/main" id="{00000000-0008-0000-0100-0000A9020000}"/>
            </a:ext>
          </a:extLst>
        </xdr:cNvPr>
        <xdr:cNvSpPr txBox="1"/>
      </xdr:nvSpPr>
      <xdr:spPr>
        <a:xfrm>
          <a:off x="19989800" y="17283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907</xdr:rowOff>
    </xdr:from>
    <xdr:to>
      <xdr:col>116</xdr:col>
      <xdr:colOff>114300</xdr:colOff>
      <xdr:row>105</xdr:row>
      <xdr:rowOff>102507</xdr:rowOff>
    </xdr:to>
    <xdr:sp macro="" textlink="">
      <xdr:nvSpPr>
        <xdr:cNvPr id="682" name="フローチャート: 判断 681">
          <a:extLst>
            <a:ext uri="{FF2B5EF4-FFF2-40B4-BE49-F238E27FC236}">
              <a16:creationId xmlns:a16="http://schemas.microsoft.com/office/drawing/2014/main" id="{00000000-0008-0000-0100-0000AA020000}"/>
            </a:ext>
          </a:extLst>
        </xdr:cNvPr>
        <xdr:cNvSpPr/>
      </xdr:nvSpPr>
      <xdr:spPr>
        <a:xfrm>
          <a:off x="19900900" y="174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33564</xdr:rowOff>
    </xdr:from>
    <xdr:to>
      <xdr:col>112</xdr:col>
      <xdr:colOff>38100</xdr:colOff>
      <xdr:row>105</xdr:row>
      <xdr:rowOff>135164</xdr:rowOff>
    </xdr:to>
    <xdr:sp macro="" textlink="">
      <xdr:nvSpPr>
        <xdr:cNvPr id="683" name="フローチャート: 判断 682">
          <a:extLst>
            <a:ext uri="{FF2B5EF4-FFF2-40B4-BE49-F238E27FC236}">
              <a16:creationId xmlns:a16="http://schemas.microsoft.com/office/drawing/2014/main" id="{00000000-0008-0000-0100-0000AB020000}"/>
            </a:ext>
          </a:extLst>
        </xdr:cNvPr>
        <xdr:cNvSpPr/>
      </xdr:nvSpPr>
      <xdr:spPr>
        <a:xfrm>
          <a:off x="19157950" y="174643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139700</xdr:rowOff>
    </xdr:from>
    <xdr:to>
      <xdr:col>107</xdr:col>
      <xdr:colOff>101600</xdr:colOff>
      <xdr:row>105</xdr:row>
      <xdr:rowOff>69850</xdr:rowOff>
    </xdr:to>
    <xdr:sp macro="" textlink="">
      <xdr:nvSpPr>
        <xdr:cNvPr id="684" name="フローチャート: 判断 683">
          <a:extLst>
            <a:ext uri="{FF2B5EF4-FFF2-40B4-BE49-F238E27FC236}">
              <a16:creationId xmlns:a16="http://schemas.microsoft.com/office/drawing/2014/main" id="{00000000-0008-0000-0100-0000AC020000}"/>
            </a:ext>
          </a:extLst>
        </xdr:cNvPr>
        <xdr:cNvSpPr/>
      </xdr:nvSpPr>
      <xdr:spPr>
        <a:xfrm>
          <a:off x="18345150" y="1739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156029</xdr:rowOff>
    </xdr:from>
    <xdr:to>
      <xdr:col>102</xdr:col>
      <xdr:colOff>165100</xdr:colOff>
      <xdr:row>105</xdr:row>
      <xdr:rowOff>86179</xdr:rowOff>
    </xdr:to>
    <xdr:sp macro="" textlink="">
      <xdr:nvSpPr>
        <xdr:cNvPr id="685" name="フローチャート: 判断 684">
          <a:extLst>
            <a:ext uri="{FF2B5EF4-FFF2-40B4-BE49-F238E27FC236}">
              <a16:creationId xmlns:a16="http://schemas.microsoft.com/office/drawing/2014/main" id="{00000000-0008-0000-0100-0000AD020000}"/>
            </a:ext>
          </a:extLst>
        </xdr:cNvPr>
        <xdr:cNvSpPr/>
      </xdr:nvSpPr>
      <xdr:spPr>
        <a:xfrm>
          <a:off x="17551400" y="17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9071</xdr:rowOff>
    </xdr:from>
    <xdr:to>
      <xdr:col>116</xdr:col>
      <xdr:colOff>114300</xdr:colOff>
      <xdr:row>108</xdr:row>
      <xdr:rowOff>110671</xdr:rowOff>
    </xdr:to>
    <xdr:sp macro="" textlink="">
      <xdr:nvSpPr>
        <xdr:cNvPr id="691" name="楕円 690">
          <a:extLst>
            <a:ext uri="{FF2B5EF4-FFF2-40B4-BE49-F238E27FC236}">
              <a16:creationId xmlns:a16="http://schemas.microsoft.com/office/drawing/2014/main" id="{00000000-0008-0000-0100-0000B3020000}"/>
            </a:ext>
          </a:extLst>
        </xdr:cNvPr>
        <xdr:cNvSpPr/>
      </xdr:nvSpPr>
      <xdr:spPr>
        <a:xfrm>
          <a:off x="199009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158948</xdr:rowOff>
    </xdr:from>
    <xdr:ext cx="469744" cy="259045"/>
    <xdr:sp macro="" textlink="">
      <xdr:nvSpPr>
        <xdr:cNvPr id="692" name="【公民館】&#10;一人当たり面積該当値テキスト">
          <a:extLst>
            <a:ext uri="{FF2B5EF4-FFF2-40B4-BE49-F238E27FC236}">
              <a16:creationId xmlns:a16="http://schemas.microsoft.com/office/drawing/2014/main" id="{00000000-0008-0000-0100-0000B4020000}"/>
            </a:ext>
          </a:extLst>
        </xdr:cNvPr>
        <xdr:cNvSpPr txBox="1"/>
      </xdr:nvSpPr>
      <xdr:spPr>
        <a:xfrm>
          <a:off x="19989800" y="1793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9071</xdr:rowOff>
    </xdr:from>
    <xdr:to>
      <xdr:col>112</xdr:col>
      <xdr:colOff>38100</xdr:colOff>
      <xdr:row>108</xdr:row>
      <xdr:rowOff>110671</xdr:rowOff>
    </xdr:to>
    <xdr:sp macro="" textlink="">
      <xdr:nvSpPr>
        <xdr:cNvPr id="693" name="楕円 692">
          <a:extLst>
            <a:ext uri="{FF2B5EF4-FFF2-40B4-BE49-F238E27FC236}">
              <a16:creationId xmlns:a16="http://schemas.microsoft.com/office/drawing/2014/main" id="{00000000-0008-0000-0100-0000B5020000}"/>
            </a:ext>
          </a:extLst>
        </xdr:cNvPr>
        <xdr:cNvSpPr/>
      </xdr:nvSpPr>
      <xdr:spPr>
        <a:xfrm>
          <a:off x="19157950" y="179541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59871</xdr:rowOff>
    </xdr:from>
    <xdr:to>
      <xdr:col>116</xdr:col>
      <xdr:colOff>63500</xdr:colOff>
      <xdr:row>108</xdr:row>
      <xdr:rowOff>59871</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9202400" y="18004971"/>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151691</xdr:rowOff>
    </xdr:from>
    <xdr:ext cx="469744" cy="259045"/>
    <xdr:sp macro="" textlink="">
      <xdr:nvSpPr>
        <xdr:cNvPr id="695" name="n_1aveValue【公民館】&#10;一人当たり面積">
          <a:extLst>
            <a:ext uri="{FF2B5EF4-FFF2-40B4-BE49-F238E27FC236}">
              <a16:creationId xmlns:a16="http://schemas.microsoft.com/office/drawing/2014/main" id="{00000000-0008-0000-0100-0000B7020000}"/>
            </a:ext>
          </a:extLst>
        </xdr:cNvPr>
        <xdr:cNvSpPr txBox="1"/>
      </xdr:nvSpPr>
      <xdr:spPr>
        <a:xfrm>
          <a:off x="18980227" y="1723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86377</xdr:rowOff>
    </xdr:from>
    <xdr:ext cx="469744" cy="259045"/>
    <xdr:sp macro="" textlink="">
      <xdr:nvSpPr>
        <xdr:cNvPr id="696" name="n_2aveValue【公民館】&#10;一人当たり面積">
          <a:extLst>
            <a:ext uri="{FF2B5EF4-FFF2-40B4-BE49-F238E27FC236}">
              <a16:creationId xmlns:a16="http://schemas.microsoft.com/office/drawing/2014/main" id="{00000000-0008-0000-0100-0000B8020000}"/>
            </a:ext>
          </a:extLst>
        </xdr:cNvPr>
        <xdr:cNvSpPr txBox="1"/>
      </xdr:nvSpPr>
      <xdr:spPr>
        <a:xfrm>
          <a:off x="1818012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102706</xdr:rowOff>
    </xdr:from>
    <xdr:ext cx="469744" cy="259045"/>
    <xdr:sp macro="" textlink="">
      <xdr:nvSpPr>
        <xdr:cNvPr id="697" name="n_3aveValue【公民館】&#10;一人当たり面積">
          <a:extLst>
            <a:ext uri="{FF2B5EF4-FFF2-40B4-BE49-F238E27FC236}">
              <a16:creationId xmlns:a16="http://schemas.microsoft.com/office/drawing/2014/main" id="{00000000-0008-0000-0100-0000B9020000}"/>
            </a:ext>
          </a:extLst>
        </xdr:cNvPr>
        <xdr:cNvSpPr txBox="1"/>
      </xdr:nvSpPr>
      <xdr:spPr>
        <a:xfrm>
          <a:off x="17386377" y="171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101798</xdr:rowOff>
    </xdr:from>
    <xdr:ext cx="469744" cy="259045"/>
    <xdr:sp macro="" textlink="">
      <xdr:nvSpPr>
        <xdr:cNvPr id="698" name="n_1mainValue【公民館】&#10;一人当たり面積">
          <a:extLst>
            <a:ext uri="{FF2B5EF4-FFF2-40B4-BE49-F238E27FC236}">
              <a16:creationId xmlns:a16="http://schemas.microsoft.com/office/drawing/2014/main" id="{00000000-0008-0000-0100-0000BA020000}"/>
            </a:ext>
          </a:extLst>
        </xdr:cNvPr>
        <xdr:cNvSpPr txBox="1"/>
      </xdr:nvSpPr>
      <xdr:spPr>
        <a:xfrm>
          <a:off x="18980227" y="1804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本市の公共建築物は，昭和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年代にかけて集中的に整備されており，全体的に老朽化が進んでいる。本市では平成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月に京都市公共施設マネジメント基本計画を策定し，公共施設の長寿命化や再編・再整備の取組を進めている。　</a:t>
          </a:r>
        </a:p>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類似団体と比較して特に有形固定資産減価償却率が高くなっている施設は，公営住宅（</a:t>
          </a:r>
          <a:r>
            <a:rPr kumimoji="1" lang="en-US" altLang="ja-JP" sz="1300">
              <a:latin typeface="ＭＳ Ｐゴシック" panose="020B0600070205080204" pitchFamily="50" charset="-128"/>
              <a:ea typeface="ＭＳ Ｐゴシック" panose="020B0600070205080204" pitchFamily="50" charset="-128"/>
            </a:rPr>
            <a:t>77.4</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(69.6%</a:t>
          </a:r>
          <a:r>
            <a:rPr kumimoji="1" lang="ja-JP" altLang="en-US" sz="1300">
              <a:latin typeface="ＭＳ Ｐゴシック" panose="020B0600070205080204" pitchFamily="50" charset="-128"/>
              <a:ea typeface="ＭＳ Ｐゴシック" panose="020B0600070205080204" pitchFamily="50" charset="-128"/>
            </a:rPr>
            <a:t>），橋梁・トンネル（</a:t>
          </a:r>
          <a:r>
            <a:rPr kumimoji="1" lang="en-US" altLang="ja-JP" sz="1300">
              <a:latin typeface="ＭＳ Ｐゴシック" panose="020B0600070205080204" pitchFamily="50" charset="-128"/>
              <a:ea typeface="ＭＳ Ｐゴシック" panose="020B0600070205080204" pitchFamily="50" charset="-128"/>
            </a:rPr>
            <a:t>66.4</a:t>
          </a:r>
          <a:r>
            <a:rPr kumimoji="1" lang="ja-JP" altLang="en-US" sz="1300">
              <a:latin typeface="ＭＳ Ｐゴシック" panose="020B0600070205080204" pitchFamily="50" charset="-128"/>
              <a:ea typeface="ＭＳ Ｐゴシック" panose="020B0600070205080204" pitchFamily="50" charset="-128"/>
            </a:rPr>
            <a:t>％）である。</a:t>
          </a:r>
        </a:p>
        <a:p>
          <a:r>
            <a:rPr kumimoji="1" lang="ja-JP" altLang="en-US" sz="1300">
              <a:latin typeface="ＭＳ Ｐゴシック" panose="020B0600070205080204" pitchFamily="50" charset="-128"/>
              <a:ea typeface="ＭＳ Ｐゴシック" panose="020B0600070205080204" pitchFamily="50" charset="-128"/>
            </a:rPr>
            <a:t>　これらの施設については，高度成長期に整備したものが多くを占めており，老朽化が進んでいることを踏まえ，計画的な保全による長寿命化や施設保有量の最適化を図っていく。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1,412,570
1,366,119
827.83
769,548,180
765,910,124
346,480
401,859,108
1,344,696,176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200-00002B000000}"/>
            </a:ext>
          </a:extLst>
        </xdr:cNvPr>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200-00002D000000}"/>
            </a:ext>
          </a:extLst>
        </xdr:cNvPr>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200-00002F000000}"/>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200-000030000000}"/>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200-000031000000}"/>
            </a:ext>
          </a:extLst>
        </xdr:cNvPr>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200-000032000000}"/>
            </a:ext>
          </a:extLst>
        </xdr:cNvPr>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200-000033000000}"/>
            </a:ext>
          </a:extLst>
        </xdr:cNvPr>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a:extLst>
            <a:ext uri="{FF2B5EF4-FFF2-40B4-BE49-F238E27FC236}">
              <a16:creationId xmlns:a16="http://schemas.microsoft.com/office/drawing/2014/main" id="{00000000-0008-0000-0200-000034000000}"/>
            </a:ext>
          </a:extLst>
        </xdr:cNvPr>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200-000035000000}"/>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a:extLst>
            <a:ext uri="{FF2B5EF4-FFF2-40B4-BE49-F238E27FC236}">
              <a16:creationId xmlns:a16="http://schemas.microsoft.com/office/drawing/2014/main" id="{00000000-0008-0000-0200-000036000000}"/>
            </a:ext>
          </a:extLst>
        </xdr:cNvPr>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200-000037000000}"/>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26670</xdr:rowOff>
    </xdr:from>
    <xdr:to>
      <xdr:col>24</xdr:col>
      <xdr:colOff>62865</xdr:colOff>
      <xdr:row>41</xdr:row>
      <xdr:rowOff>167640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flipV="1">
          <a:off x="4177665" y="564642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7" name="【図書館】&#10;有形固定資産減価償却率最小値テキスト">
          <a:extLst>
            <a:ext uri="{FF2B5EF4-FFF2-40B4-BE49-F238E27FC236}">
              <a16:creationId xmlns:a16="http://schemas.microsoft.com/office/drawing/2014/main" id="{00000000-0008-0000-0200-000039000000}"/>
            </a:ext>
          </a:extLst>
        </xdr:cNvPr>
        <xdr:cNvSpPr txBox="1"/>
      </xdr:nvSpPr>
      <xdr:spPr>
        <a:xfrm>
          <a:off x="4216400" y="694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4108450" y="69430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144797</xdr:rowOff>
    </xdr:from>
    <xdr:ext cx="405111" cy="259045"/>
    <xdr:sp macro="" textlink="">
      <xdr:nvSpPr>
        <xdr:cNvPr id="59" name="【図書館】&#10;有形固定資産減価償却率最大値テキスト">
          <a:extLst>
            <a:ext uri="{FF2B5EF4-FFF2-40B4-BE49-F238E27FC236}">
              <a16:creationId xmlns:a16="http://schemas.microsoft.com/office/drawing/2014/main" id="{00000000-0008-0000-0200-00003B000000}"/>
            </a:ext>
          </a:extLst>
        </xdr:cNvPr>
        <xdr:cNvSpPr txBox="1"/>
      </xdr:nvSpPr>
      <xdr:spPr>
        <a:xfrm>
          <a:off x="4216400" y="543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26670</xdr:rowOff>
    </xdr:from>
    <xdr:to>
      <xdr:col>24</xdr:col>
      <xdr:colOff>152400</xdr:colOff>
      <xdr:row>34</xdr:row>
      <xdr:rowOff>26670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108450" y="564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60977</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200-00003D000000}"/>
            </a:ext>
          </a:extLst>
        </xdr:cNvPr>
        <xdr:cNvSpPr txBox="1"/>
      </xdr:nvSpPr>
      <xdr:spPr>
        <a:xfrm>
          <a:off x="4216400" y="6341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82550</xdr:rowOff>
    </xdr:from>
    <xdr:to>
      <xdr:col>24</xdr:col>
      <xdr:colOff>114300</xdr:colOff>
      <xdr:row>39</xdr:row>
      <xdr:rowOff>12700</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4127500" y="6362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3384550" y="6374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135890</xdr:rowOff>
    </xdr:from>
    <xdr:to>
      <xdr:col>15</xdr:col>
      <xdr:colOff>101600</xdr:colOff>
      <xdr:row>39</xdr:row>
      <xdr:rowOff>66040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2571750" y="6416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36830</xdr:rowOff>
    </xdr:from>
    <xdr:to>
      <xdr:col>10</xdr:col>
      <xdr:colOff>165100</xdr:colOff>
      <xdr:row>39</xdr:row>
      <xdr:rowOff>138430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1778000" y="648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132080</xdr:rowOff>
    </xdr:from>
    <xdr:to>
      <xdr:col>24</xdr:col>
      <xdr:colOff>114300</xdr:colOff>
      <xdr:row>37</xdr:row>
      <xdr:rowOff>62230</xdr:rowOff>
    </xdr:to>
    <xdr:sp macro="" textlink="">
      <xdr:nvSpPr>
        <xdr:cNvPr id="71" name="楕円 70">
          <a:extLst>
            <a:ext uri="{FF2B5EF4-FFF2-40B4-BE49-F238E27FC236}">
              <a16:creationId xmlns:a16="http://schemas.microsoft.com/office/drawing/2014/main" id="{00000000-0008-0000-0200-000047000000}"/>
            </a:ext>
          </a:extLst>
        </xdr:cNvPr>
        <xdr:cNvSpPr/>
      </xdr:nvSpPr>
      <xdr:spPr>
        <a:xfrm>
          <a:off x="4127500" y="60820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154957</xdr:rowOff>
    </xdr:from>
    <xdr:ext cx="405111" cy="259045"/>
    <xdr:sp macro="" textlink="">
      <xdr:nvSpPr>
        <xdr:cNvPr id="72" name="【図書館】&#10;有形固定資産減価償却率該当値テキスト">
          <a:extLst>
            <a:ext uri="{FF2B5EF4-FFF2-40B4-BE49-F238E27FC236}">
              <a16:creationId xmlns:a16="http://schemas.microsoft.com/office/drawing/2014/main" id="{00000000-0008-0000-0200-000048000000}"/>
            </a:ext>
          </a:extLst>
        </xdr:cNvPr>
        <xdr:cNvSpPr txBox="1"/>
      </xdr:nvSpPr>
      <xdr:spPr>
        <a:xfrm>
          <a:off x="4216400" y="593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40640</xdr:rowOff>
    </xdr:from>
    <xdr:to>
      <xdr:col>20</xdr:col>
      <xdr:colOff>38100</xdr:colOff>
      <xdr:row>37</xdr:row>
      <xdr:rowOff>142240</xdr:rowOff>
    </xdr:to>
    <xdr:sp macro="" textlink="">
      <xdr:nvSpPr>
        <xdr:cNvPr id="73" name="楕円 72">
          <a:extLst>
            <a:ext uri="{FF2B5EF4-FFF2-40B4-BE49-F238E27FC236}">
              <a16:creationId xmlns:a16="http://schemas.microsoft.com/office/drawing/2014/main" id="{00000000-0008-0000-0200-000049000000}"/>
            </a:ext>
          </a:extLst>
        </xdr:cNvPr>
        <xdr:cNvSpPr/>
      </xdr:nvSpPr>
      <xdr:spPr>
        <a:xfrm>
          <a:off x="3384550" y="61556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11430</xdr:rowOff>
    </xdr:from>
    <xdr:to>
      <xdr:col>24</xdr:col>
      <xdr:colOff>63500</xdr:colOff>
      <xdr:row>37</xdr:row>
      <xdr:rowOff>91440</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3429000" y="6126480"/>
          <a:ext cx="7493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75" name="n_1aveValue【図書館】&#10;有形固定資産減価償却率">
          <a:extLst>
            <a:ext uri="{FF2B5EF4-FFF2-40B4-BE49-F238E27FC236}">
              <a16:creationId xmlns:a16="http://schemas.microsoft.com/office/drawing/2014/main" id="{00000000-0008-0000-0200-00004B000000}"/>
            </a:ext>
          </a:extLst>
        </xdr:cNvPr>
        <xdr:cNvSpPr txBox="1"/>
      </xdr:nvSpPr>
      <xdr:spPr>
        <a:xfrm>
          <a:off x="3239144"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82567</xdr:rowOff>
    </xdr:from>
    <xdr:ext cx="405111" cy="259045"/>
    <xdr:sp macro="" textlink="">
      <xdr:nvSpPr>
        <xdr:cNvPr id="76" name="n_2aveValue【図書館】&#10;有形固定資産減価償却率">
          <a:extLst>
            <a:ext uri="{FF2B5EF4-FFF2-40B4-BE49-F238E27FC236}">
              <a16:creationId xmlns:a16="http://schemas.microsoft.com/office/drawing/2014/main" id="{00000000-0008-0000-0200-00004C000000}"/>
            </a:ext>
          </a:extLst>
        </xdr:cNvPr>
        <xdr:cNvSpPr txBox="1"/>
      </xdr:nvSpPr>
      <xdr:spPr>
        <a:xfrm>
          <a:off x="2439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154957</xdr:rowOff>
    </xdr:from>
    <xdr:ext cx="405111" cy="259045"/>
    <xdr:sp macro="" textlink="">
      <xdr:nvSpPr>
        <xdr:cNvPr id="77" name="n_3aveValue【図書館】&#10;有形固定資産減価償却率">
          <a:extLst>
            <a:ext uri="{FF2B5EF4-FFF2-40B4-BE49-F238E27FC236}">
              <a16:creationId xmlns:a16="http://schemas.microsoft.com/office/drawing/2014/main" id="{00000000-0008-0000-0200-00004D000000}"/>
            </a:ext>
          </a:extLst>
        </xdr:cNvPr>
        <xdr:cNvSpPr txBox="1"/>
      </xdr:nvSpPr>
      <xdr:spPr>
        <a:xfrm>
          <a:off x="164529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158767</xdr:rowOff>
    </xdr:from>
    <xdr:ext cx="405111" cy="259045"/>
    <xdr:sp macro="" textlink="">
      <xdr:nvSpPr>
        <xdr:cNvPr id="78" name="n_1mainValue【図書館】&#10;有形固定資産減価償却率">
          <a:extLst>
            <a:ext uri="{FF2B5EF4-FFF2-40B4-BE49-F238E27FC236}">
              <a16:creationId xmlns:a16="http://schemas.microsoft.com/office/drawing/2014/main" id="{00000000-0008-0000-0200-00004E000000}"/>
            </a:ext>
          </a:extLst>
        </xdr:cNvPr>
        <xdr:cNvSpPr txBox="1"/>
      </xdr:nvSpPr>
      <xdr:spPr>
        <a:xfrm>
          <a:off x="3239144" y="5943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00000000-0008-0000-0200-00004F000000}"/>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00000000-0008-0000-0200-000058000000}"/>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55272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3" name="テキスト ボックス 92">
          <a:extLst>
            <a:ext uri="{FF2B5EF4-FFF2-40B4-BE49-F238E27FC236}">
              <a16:creationId xmlns:a16="http://schemas.microsoft.com/office/drawing/2014/main" id="{00000000-0008-0000-0200-00005D000000}"/>
            </a:ext>
          </a:extLst>
        </xdr:cNvPr>
        <xdr:cNvSpPr txBox="1"/>
      </xdr:nvSpPr>
      <xdr:spPr>
        <a:xfrm>
          <a:off x="552722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a:xfrm>
          <a:off x="552722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55272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a:extLst>
            <a:ext uri="{FF2B5EF4-FFF2-40B4-BE49-F238E27FC236}">
              <a16:creationId xmlns:a16="http://schemas.microsoft.com/office/drawing/2014/main" id="{00000000-0008-0000-0200-000064000000}"/>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41</xdr:row>
      <xdr:rowOff>133350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flipV="1">
          <a:off x="9429115" y="549656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2" name="【図書館】&#10;一人当たり面積最小値テキスト">
          <a:extLst>
            <a:ext uri="{FF2B5EF4-FFF2-40B4-BE49-F238E27FC236}">
              <a16:creationId xmlns:a16="http://schemas.microsoft.com/office/drawing/2014/main" id="{00000000-0008-0000-0200-000066000000}"/>
            </a:ext>
          </a:extLst>
        </xdr:cNvPr>
        <xdr:cNvSpPr txBox="1"/>
      </xdr:nvSpPr>
      <xdr:spPr>
        <a:xfrm>
          <a:off x="946785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9359900" y="6908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04" name="【図書館】&#10;一人当たり面積最大値テキスト">
          <a:extLst>
            <a:ext uri="{FF2B5EF4-FFF2-40B4-BE49-F238E27FC236}">
              <a16:creationId xmlns:a16="http://schemas.microsoft.com/office/drawing/2014/main" id="{00000000-0008-0000-0200-000068000000}"/>
            </a:ext>
          </a:extLst>
        </xdr:cNvPr>
        <xdr:cNvSpPr txBox="1"/>
      </xdr:nvSpPr>
      <xdr:spPr>
        <a:xfrm>
          <a:off x="9467850" y="528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9359900" y="5496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36847</xdr:rowOff>
    </xdr:from>
    <xdr:ext cx="469744" cy="259045"/>
    <xdr:sp macro="" textlink="">
      <xdr:nvSpPr>
        <xdr:cNvPr id="106" name="【図書館】&#10;一人当たり面積平均値テキスト">
          <a:extLst>
            <a:ext uri="{FF2B5EF4-FFF2-40B4-BE49-F238E27FC236}">
              <a16:creationId xmlns:a16="http://schemas.microsoft.com/office/drawing/2014/main" id="{00000000-0008-0000-0200-00006A000000}"/>
            </a:ext>
          </a:extLst>
        </xdr:cNvPr>
        <xdr:cNvSpPr txBox="1"/>
      </xdr:nvSpPr>
      <xdr:spPr>
        <a:xfrm>
          <a:off x="9467850" y="6316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07" name="フローチャート: 判断 106">
          <a:extLst>
            <a:ext uri="{FF2B5EF4-FFF2-40B4-BE49-F238E27FC236}">
              <a16:creationId xmlns:a16="http://schemas.microsoft.com/office/drawing/2014/main" id="{00000000-0008-0000-0200-00006B000000}"/>
            </a:ext>
          </a:extLst>
        </xdr:cNvPr>
        <xdr:cNvSpPr/>
      </xdr:nvSpPr>
      <xdr:spPr>
        <a:xfrm>
          <a:off x="9398000" y="6459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xdr:rowOff>
    </xdr:from>
    <xdr:to>
      <xdr:col>50</xdr:col>
      <xdr:colOff>165100</xdr:colOff>
      <xdr:row>39</xdr:row>
      <xdr:rowOff>115570</xdr:rowOff>
    </xdr:to>
    <xdr:sp macro="" textlink="">
      <xdr:nvSpPr>
        <xdr:cNvPr id="108" name="フローチャート: 判断 107">
          <a:extLst>
            <a:ext uri="{FF2B5EF4-FFF2-40B4-BE49-F238E27FC236}">
              <a16:creationId xmlns:a16="http://schemas.microsoft.com/office/drawing/2014/main" id="{00000000-0008-0000-0200-00006C000000}"/>
            </a:ext>
          </a:extLst>
        </xdr:cNvPr>
        <xdr:cNvSpPr/>
      </xdr:nvSpPr>
      <xdr:spPr>
        <a:xfrm>
          <a:off x="863600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09" name="フローチャート: 判断 108">
          <a:extLst>
            <a:ext uri="{FF2B5EF4-FFF2-40B4-BE49-F238E27FC236}">
              <a16:creationId xmlns:a16="http://schemas.microsoft.com/office/drawing/2014/main" id="{00000000-0008-0000-0200-00006D000000}"/>
            </a:ext>
          </a:extLst>
        </xdr:cNvPr>
        <xdr:cNvSpPr/>
      </xdr:nvSpPr>
      <xdr:spPr>
        <a:xfrm>
          <a:off x="7842250" y="6459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139700</xdr:rowOff>
    </xdr:from>
    <xdr:to>
      <xdr:col>41</xdr:col>
      <xdr:colOff>101600</xdr:colOff>
      <xdr:row>39</xdr:row>
      <xdr:rowOff>69850</xdr:rowOff>
    </xdr:to>
    <xdr:sp macro="" textlink="">
      <xdr:nvSpPr>
        <xdr:cNvPr id="110" name="フローチャート: 判断 109">
          <a:extLst>
            <a:ext uri="{FF2B5EF4-FFF2-40B4-BE49-F238E27FC236}">
              <a16:creationId xmlns:a16="http://schemas.microsoft.com/office/drawing/2014/main" id="{00000000-0008-0000-0200-00006E000000}"/>
            </a:ext>
          </a:extLst>
        </xdr:cNvPr>
        <xdr:cNvSpPr/>
      </xdr:nvSpPr>
      <xdr:spPr>
        <a:xfrm>
          <a:off x="7029450" y="6419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16" name="楕円 115">
          <a:extLst>
            <a:ext uri="{FF2B5EF4-FFF2-40B4-BE49-F238E27FC236}">
              <a16:creationId xmlns:a16="http://schemas.microsoft.com/office/drawing/2014/main" id="{00000000-0008-0000-0200-000074000000}"/>
            </a:ext>
          </a:extLst>
        </xdr:cNvPr>
        <xdr:cNvSpPr/>
      </xdr:nvSpPr>
      <xdr:spPr>
        <a:xfrm>
          <a:off x="9398000" y="66357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3827</xdr:rowOff>
    </xdr:from>
    <xdr:ext cx="469744" cy="259045"/>
    <xdr:sp macro="" textlink="">
      <xdr:nvSpPr>
        <xdr:cNvPr id="117" name="【図書館】&#10;一人当たり面積該当値テキスト">
          <a:extLst>
            <a:ext uri="{FF2B5EF4-FFF2-40B4-BE49-F238E27FC236}">
              <a16:creationId xmlns:a16="http://schemas.microsoft.com/office/drawing/2014/main" id="{00000000-0008-0000-0200-000075000000}"/>
            </a:ext>
          </a:extLst>
        </xdr:cNvPr>
        <xdr:cNvSpPr txBox="1"/>
      </xdr:nvSpPr>
      <xdr:spPr>
        <a:xfrm>
          <a:off x="9467850"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71120</xdr:rowOff>
    </xdr:from>
    <xdr:to>
      <xdr:col>50</xdr:col>
      <xdr:colOff>165100</xdr:colOff>
      <xdr:row>41</xdr:row>
      <xdr:rowOff>1270</xdr:rowOff>
    </xdr:to>
    <xdr:sp macro="" textlink="">
      <xdr:nvSpPr>
        <xdr:cNvPr id="118" name="楕円 117">
          <a:extLst>
            <a:ext uri="{FF2B5EF4-FFF2-40B4-BE49-F238E27FC236}">
              <a16:creationId xmlns:a16="http://schemas.microsoft.com/office/drawing/2014/main" id="{00000000-0008-0000-0200-000076000000}"/>
            </a:ext>
          </a:extLst>
        </xdr:cNvPr>
        <xdr:cNvSpPr/>
      </xdr:nvSpPr>
      <xdr:spPr>
        <a:xfrm>
          <a:off x="8636000" y="66814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121920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flipV="1">
          <a:off x="8686800" y="6686550"/>
          <a:ext cx="7429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132097</xdr:rowOff>
    </xdr:from>
    <xdr:ext cx="469744" cy="259045"/>
    <xdr:sp macro="" textlink="">
      <xdr:nvSpPr>
        <xdr:cNvPr id="120" name="n_1aveValue【図書館】&#10;一人当たり面積">
          <a:extLst>
            <a:ext uri="{FF2B5EF4-FFF2-40B4-BE49-F238E27FC236}">
              <a16:creationId xmlns:a16="http://schemas.microsoft.com/office/drawing/2014/main" id="{00000000-0008-0000-0200-000078000000}"/>
            </a:ext>
          </a:extLst>
        </xdr:cNvPr>
        <xdr:cNvSpPr txBox="1"/>
      </xdr:nvSpPr>
      <xdr:spPr>
        <a:xfrm>
          <a:off x="845827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132097</xdr:rowOff>
    </xdr:from>
    <xdr:ext cx="469744" cy="259045"/>
    <xdr:sp macro="" textlink="">
      <xdr:nvSpPr>
        <xdr:cNvPr id="121" name="n_2aveValue【図書館】&#10;一人当たり面積">
          <a:extLst>
            <a:ext uri="{FF2B5EF4-FFF2-40B4-BE49-F238E27FC236}">
              <a16:creationId xmlns:a16="http://schemas.microsoft.com/office/drawing/2014/main" id="{00000000-0008-0000-0200-000079000000}"/>
            </a:ext>
          </a:extLst>
        </xdr:cNvPr>
        <xdr:cNvSpPr txBox="1"/>
      </xdr:nvSpPr>
      <xdr:spPr>
        <a:xfrm>
          <a:off x="76772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86377</xdr:rowOff>
    </xdr:from>
    <xdr:ext cx="469744" cy="259045"/>
    <xdr:sp macro="" textlink="">
      <xdr:nvSpPr>
        <xdr:cNvPr id="122" name="n_3aveValue【図書館】&#10;一人当たり面積">
          <a:extLst>
            <a:ext uri="{FF2B5EF4-FFF2-40B4-BE49-F238E27FC236}">
              <a16:creationId xmlns:a16="http://schemas.microsoft.com/office/drawing/2014/main" id="{00000000-0008-0000-0200-00007A000000}"/>
            </a:ext>
          </a:extLst>
        </xdr:cNvPr>
        <xdr:cNvSpPr txBox="1"/>
      </xdr:nvSpPr>
      <xdr:spPr>
        <a:xfrm>
          <a:off x="6864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163847</xdr:rowOff>
    </xdr:from>
    <xdr:ext cx="469744" cy="259045"/>
    <xdr:sp macro="" textlink="">
      <xdr:nvSpPr>
        <xdr:cNvPr id="123" name="n_1mainValue【図書館】&#10;一人当たり面積">
          <a:extLst>
            <a:ext uri="{FF2B5EF4-FFF2-40B4-BE49-F238E27FC236}">
              <a16:creationId xmlns:a16="http://schemas.microsoft.com/office/drawing/2014/main" id="{00000000-0008-0000-0200-00007B000000}"/>
            </a:ext>
          </a:extLst>
        </xdr:cNvPr>
        <xdr:cNvSpPr txBox="1"/>
      </xdr:nvSpPr>
      <xdr:spPr>
        <a:xfrm>
          <a:off x="8458277" y="67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a:extLst>
            <a:ext uri="{FF2B5EF4-FFF2-40B4-BE49-F238E27FC236}">
              <a16:creationId xmlns:a16="http://schemas.microsoft.com/office/drawing/2014/main" id="{00000000-0008-0000-0200-00007C000000}"/>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a:extLst>
            <a:ext uri="{FF2B5EF4-FFF2-40B4-BE49-F238E27FC236}">
              <a16:creationId xmlns:a16="http://schemas.microsoft.com/office/drawing/2014/main" id="{00000000-0008-0000-0200-00007D000000}"/>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a:extLst>
            <a:ext uri="{FF2B5EF4-FFF2-40B4-BE49-F238E27FC236}">
              <a16:creationId xmlns:a16="http://schemas.microsoft.com/office/drawing/2014/main" id="{00000000-0008-0000-0200-00007E000000}"/>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a:extLst>
            <a:ext uri="{FF2B5EF4-FFF2-40B4-BE49-F238E27FC236}">
              <a16:creationId xmlns:a16="http://schemas.microsoft.com/office/drawing/2014/main" id="{00000000-0008-0000-0200-00007F000000}"/>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a:extLst>
            <a:ext uri="{FF2B5EF4-FFF2-40B4-BE49-F238E27FC236}">
              <a16:creationId xmlns:a16="http://schemas.microsoft.com/office/drawing/2014/main" id="{00000000-0008-0000-0200-000080000000}"/>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a:extLst>
            <a:ext uri="{FF2B5EF4-FFF2-40B4-BE49-F238E27FC236}">
              <a16:creationId xmlns:a16="http://schemas.microsoft.com/office/drawing/2014/main" id="{00000000-0008-0000-0200-000081000000}"/>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a:extLst>
            <a:ext uri="{FF2B5EF4-FFF2-40B4-BE49-F238E27FC236}">
              <a16:creationId xmlns:a16="http://schemas.microsoft.com/office/drawing/2014/main" id="{00000000-0008-0000-0200-000082000000}"/>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a:extLst>
            <a:ext uri="{FF2B5EF4-FFF2-40B4-BE49-F238E27FC236}">
              <a16:creationId xmlns:a16="http://schemas.microsoft.com/office/drawing/2014/main" id="{00000000-0008-0000-0200-000083000000}"/>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9" name="直線コネクタ 138">
          <a:extLst>
            <a:ext uri="{FF2B5EF4-FFF2-40B4-BE49-F238E27FC236}">
              <a16:creationId xmlns:a16="http://schemas.microsoft.com/office/drawing/2014/main" id="{00000000-0008-0000-0200-00008B000000}"/>
            </a:ext>
          </a:extLst>
        </xdr:cNvPr>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1" name="直線コネクタ 140">
          <a:extLst>
            <a:ext uri="{FF2B5EF4-FFF2-40B4-BE49-F238E27FC236}">
              <a16:creationId xmlns:a16="http://schemas.microsoft.com/office/drawing/2014/main" id="{00000000-0008-0000-0200-00008D000000}"/>
            </a:ext>
          </a:extLst>
        </xdr:cNvPr>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a:extLst>
            <a:ext uri="{FF2B5EF4-FFF2-40B4-BE49-F238E27FC236}">
              <a16:creationId xmlns:a16="http://schemas.microsoft.com/office/drawing/2014/main" id="{00000000-0008-0000-0200-000091000000}"/>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112014</xdr:rowOff>
    </xdr:from>
    <xdr:to>
      <xdr:col>24</xdr:col>
      <xdr:colOff>62865</xdr:colOff>
      <xdr:row>63</xdr:row>
      <xdr:rowOff>6858</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flipV="1">
          <a:off x="4177665" y="9198864"/>
          <a:ext cx="0" cy="121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47" name="【体育館・プール】&#10;有形固定資産減価償却率最小値テキスト">
          <a:extLst>
            <a:ext uri="{FF2B5EF4-FFF2-40B4-BE49-F238E27FC236}">
              <a16:creationId xmlns:a16="http://schemas.microsoft.com/office/drawing/2014/main" id="{00000000-0008-0000-0200-000093000000}"/>
            </a:ext>
          </a:extLst>
        </xdr:cNvPr>
        <xdr:cNvSpPr txBox="1"/>
      </xdr:nvSpPr>
      <xdr:spPr>
        <a:xfrm>
          <a:off x="4216400" y="1041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4108450" y="104145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58691</xdr:rowOff>
    </xdr:from>
    <xdr:ext cx="405111" cy="259045"/>
    <xdr:sp macro="" textlink="">
      <xdr:nvSpPr>
        <xdr:cNvPr id="149" name="【体育館・プール】&#10;有形固定資産減価償却率最大値テキスト">
          <a:extLst>
            <a:ext uri="{FF2B5EF4-FFF2-40B4-BE49-F238E27FC236}">
              <a16:creationId xmlns:a16="http://schemas.microsoft.com/office/drawing/2014/main" id="{00000000-0008-0000-0200-000095000000}"/>
            </a:ext>
          </a:extLst>
        </xdr:cNvPr>
        <xdr:cNvSpPr txBox="1"/>
      </xdr:nvSpPr>
      <xdr:spPr>
        <a:xfrm>
          <a:off x="4216400" y="898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112014</xdr:rowOff>
    </xdr:from>
    <xdr:to>
      <xdr:col>24</xdr:col>
      <xdr:colOff>152400</xdr:colOff>
      <xdr:row>55</xdr:row>
      <xdr:rowOff>112014</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4108450" y="9198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1" name="【体育館・プール】&#10;有形固定資産減価償却率平均値テキスト">
          <a:extLst>
            <a:ext uri="{FF2B5EF4-FFF2-40B4-BE49-F238E27FC236}">
              <a16:creationId xmlns:a16="http://schemas.microsoft.com/office/drawing/2014/main" id="{00000000-0008-0000-0200-000097000000}"/>
            </a:ext>
          </a:extLst>
        </xdr:cNvPr>
        <xdr:cNvSpPr txBox="1"/>
      </xdr:nvSpPr>
      <xdr:spPr>
        <a:xfrm>
          <a:off x="4216400" y="9823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2" name="フローチャート: 判断 151">
          <a:extLst>
            <a:ext uri="{FF2B5EF4-FFF2-40B4-BE49-F238E27FC236}">
              <a16:creationId xmlns:a16="http://schemas.microsoft.com/office/drawing/2014/main" id="{00000000-0008-0000-0200-000098000000}"/>
            </a:ext>
          </a:extLst>
        </xdr:cNvPr>
        <xdr:cNvSpPr/>
      </xdr:nvSpPr>
      <xdr:spPr>
        <a:xfrm>
          <a:off x="4127500" y="9845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148082</xdr:rowOff>
    </xdr:from>
    <xdr:to>
      <xdr:col>20</xdr:col>
      <xdr:colOff>38100</xdr:colOff>
      <xdr:row>60</xdr:row>
      <xdr:rowOff>78232</xdr:rowOff>
    </xdr:to>
    <xdr:sp macro="" textlink="">
      <xdr:nvSpPr>
        <xdr:cNvPr id="153" name="フローチャート: 判断 152">
          <a:extLst>
            <a:ext uri="{FF2B5EF4-FFF2-40B4-BE49-F238E27FC236}">
              <a16:creationId xmlns:a16="http://schemas.microsoft.com/office/drawing/2014/main" id="{00000000-0008-0000-0200-000099000000}"/>
            </a:ext>
          </a:extLst>
        </xdr:cNvPr>
        <xdr:cNvSpPr/>
      </xdr:nvSpPr>
      <xdr:spPr>
        <a:xfrm>
          <a:off x="3384550" y="989533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31496</xdr:rowOff>
    </xdr:from>
    <xdr:to>
      <xdr:col>15</xdr:col>
      <xdr:colOff>101600</xdr:colOff>
      <xdr:row>60</xdr:row>
      <xdr:rowOff>133096</xdr:rowOff>
    </xdr:to>
    <xdr:sp macro="" textlink="">
      <xdr:nvSpPr>
        <xdr:cNvPr id="154" name="フローチャート: 判断 153">
          <a:extLst>
            <a:ext uri="{FF2B5EF4-FFF2-40B4-BE49-F238E27FC236}">
              <a16:creationId xmlns:a16="http://schemas.microsoft.com/office/drawing/2014/main" id="{00000000-0008-0000-0200-00009A000000}"/>
            </a:ext>
          </a:extLst>
        </xdr:cNvPr>
        <xdr:cNvSpPr/>
      </xdr:nvSpPr>
      <xdr:spPr>
        <a:xfrm>
          <a:off x="2571750" y="99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136652</xdr:rowOff>
    </xdr:from>
    <xdr:to>
      <xdr:col>10</xdr:col>
      <xdr:colOff>165100</xdr:colOff>
      <xdr:row>61</xdr:row>
      <xdr:rowOff>66802</xdr:rowOff>
    </xdr:to>
    <xdr:sp macro="" textlink="">
      <xdr:nvSpPr>
        <xdr:cNvPr id="155" name="フローチャート: 判断 154">
          <a:extLst>
            <a:ext uri="{FF2B5EF4-FFF2-40B4-BE49-F238E27FC236}">
              <a16:creationId xmlns:a16="http://schemas.microsoft.com/office/drawing/2014/main" id="{00000000-0008-0000-0200-00009B000000}"/>
            </a:ext>
          </a:extLst>
        </xdr:cNvPr>
        <xdr:cNvSpPr/>
      </xdr:nvSpPr>
      <xdr:spPr>
        <a:xfrm>
          <a:off x="1778000" y="100490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38354</xdr:rowOff>
    </xdr:from>
    <xdr:to>
      <xdr:col>24</xdr:col>
      <xdr:colOff>114300</xdr:colOff>
      <xdr:row>59</xdr:row>
      <xdr:rowOff>139954</xdr:rowOff>
    </xdr:to>
    <xdr:sp macro="" textlink="">
      <xdr:nvSpPr>
        <xdr:cNvPr id="161" name="楕円 160">
          <a:extLst>
            <a:ext uri="{FF2B5EF4-FFF2-40B4-BE49-F238E27FC236}">
              <a16:creationId xmlns:a16="http://schemas.microsoft.com/office/drawing/2014/main" id="{00000000-0008-0000-0200-0000A1000000}"/>
            </a:ext>
          </a:extLst>
        </xdr:cNvPr>
        <xdr:cNvSpPr/>
      </xdr:nvSpPr>
      <xdr:spPr>
        <a:xfrm>
          <a:off x="4127500" y="978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61231</xdr:rowOff>
    </xdr:from>
    <xdr:ext cx="405111" cy="259045"/>
    <xdr:sp macro="" textlink="">
      <xdr:nvSpPr>
        <xdr:cNvPr id="162" name="【体育館・プール】&#10;有形固定資産減価償却率該当値テキスト">
          <a:extLst>
            <a:ext uri="{FF2B5EF4-FFF2-40B4-BE49-F238E27FC236}">
              <a16:creationId xmlns:a16="http://schemas.microsoft.com/office/drawing/2014/main" id="{00000000-0008-0000-0200-0000A2000000}"/>
            </a:ext>
          </a:extLst>
        </xdr:cNvPr>
        <xdr:cNvSpPr txBox="1"/>
      </xdr:nvSpPr>
      <xdr:spPr>
        <a:xfrm>
          <a:off x="4216400" y="964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111506</xdr:rowOff>
    </xdr:from>
    <xdr:to>
      <xdr:col>20</xdr:col>
      <xdr:colOff>38100</xdr:colOff>
      <xdr:row>60</xdr:row>
      <xdr:rowOff>41656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3384550" y="985875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89154</xdr:rowOff>
    </xdr:from>
    <xdr:to>
      <xdr:col>24</xdr:col>
      <xdr:colOff>63500</xdr:colOff>
      <xdr:row>59</xdr:row>
      <xdr:rowOff>162306</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flipV="1">
          <a:off x="3429000" y="9836404"/>
          <a:ext cx="7493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69359</xdr:rowOff>
    </xdr:from>
    <xdr:ext cx="405111" cy="259045"/>
    <xdr:sp macro="" textlink="">
      <xdr:nvSpPr>
        <xdr:cNvPr id="165" name="n_1aveValue【体育館・プール】&#10;有形固定資産減価償却率">
          <a:extLst>
            <a:ext uri="{FF2B5EF4-FFF2-40B4-BE49-F238E27FC236}">
              <a16:creationId xmlns:a16="http://schemas.microsoft.com/office/drawing/2014/main" id="{00000000-0008-0000-0200-0000A5000000}"/>
            </a:ext>
          </a:extLst>
        </xdr:cNvPr>
        <xdr:cNvSpPr txBox="1"/>
      </xdr:nvSpPr>
      <xdr:spPr>
        <a:xfrm>
          <a:off x="3239144" y="9981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149623</xdr:rowOff>
    </xdr:from>
    <xdr:ext cx="405111" cy="259045"/>
    <xdr:sp macro="" textlink="">
      <xdr:nvSpPr>
        <xdr:cNvPr id="166" name="n_2aveValue【体育館・プール】&#10;有形固定資産減価償却率">
          <a:extLst>
            <a:ext uri="{FF2B5EF4-FFF2-40B4-BE49-F238E27FC236}">
              <a16:creationId xmlns:a16="http://schemas.microsoft.com/office/drawing/2014/main" id="{00000000-0008-0000-0200-0000A6000000}"/>
            </a:ext>
          </a:extLst>
        </xdr:cNvPr>
        <xdr:cNvSpPr txBox="1"/>
      </xdr:nvSpPr>
      <xdr:spPr>
        <a:xfrm>
          <a:off x="2439044" y="973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83329</xdr:rowOff>
    </xdr:from>
    <xdr:ext cx="405111" cy="259045"/>
    <xdr:sp macro="" textlink="">
      <xdr:nvSpPr>
        <xdr:cNvPr id="167" name="n_3aveValue【体育館・プール】&#10;有形固定資産減価償却率">
          <a:extLst>
            <a:ext uri="{FF2B5EF4-FFF2-40B4-BE49-F238E27FC236}">
              <a16:creationId xmlns:a16="http://schemas.microsoft.com/office/drawing/2014/main" id="{00000000-0008-0000-0200-0000A7000000}"/>
            </a:ext>
          </a:extLst>
        </xdr:cNvPr>
        <xdr:cNvSpPr txBox="1"/>
      </xdr:nvSpPr>
      <xdr:spPr>
        <a:xfrm>
          <a:off x="1645294" y="983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58183</xdr:rowOff>
    </xdr:from>
    <xdr:ext cx="405111" cy="259045"/>
    <xdr:sp macro="" textlink="">
      <xdr:nvSpPr>
        <xdr:cNvPr id="168" name="n_1mainValue【体育館・プール】&#10;有形固定資産減価償却率">
          <a:extLst>
            <a:ext uri="{FF2B5EF4-FFF2-40B4-BE49-F238E27FC236}">
              <a16:creationId xmlns:a16="http://schemas.microsoft.com/office/drawing/2014/main" id="{00000000-0008-0000-0200-0000A8000000}"/>
            </a:ext>
          </a:extLst>
        </xdr:cNvPr>
        <xdr:cNvSpPr txBox="1"/>
      </xdr:nvSpPr>
      <xdr:spPr>
        <a:xfrm>
          <a:off x="3239144" y="964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55272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a:extLst>
            <a:ext uri="{FF2B5EF4-FFF2-40B4-BE49-F238E27FC236}">
              <a16:creationId xmlns:a16="http://schemas.microsoft.com/office/drawing/2014/main" id="{00000000-0008-0000-0200-0000C2000000}"/>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95250</xdr:rowOff>
    </xdr:from>
    <xdr:to>
      <xdr:col>54</xdr:col>
      <xdr:colOff>189865</xdr:colOff>
      <xdr:row>64</xdr:row>
      <xdr:rowOff>10885</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flipV="1">
          <a:off x="9429115" y="9182100"/>
          <a:ext cx="0" cy="1401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14712</xdr:rowOff>
    </xdr:from>
    <xdr:ext cx="469744" cy="259045"/>
    <xdr:sp macro="" textlink="">
      <xdr:nvSpPr>
        <xdr:cNvPr id="196" name="【体育館・プール】&#10;一人当たり面積最小値テキスト">
          <a:extLst>
            <a:ext uri="{FF2B5EF4-FFF2-40B4-BE49-F238E27FC236}">
              <a16:creationId xmlns:a16="http://schemas.microsoft.com/office/drawing/2014/main" id="{00000000-0008-0000-0200-0000C4000000}"/>
            </a:ext>
          </a:extLst>
        </xdr:cNvPr>
        <xdr:cNvSpPr txBox="1"/>
      </xdr:nvSpPr>
      <xdr:spPr>
        <a:xfrm>
          <a:off x="9467850" y="1058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xdr:rowOff>
    </xdr:from>
    <xdr:to>
      <xdr:col>55</xdr:col>
      <xdr:colOff>88900</xdr:colOff>
      <xdr:row>64</xdr:row>
      <xdr:rowOff>10885</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9359900" y="105836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41927</xdr:rowOff>
    </xdr:from>
    <xdr:ext cx="469744" cy="259045"/>
    <xdr:sp macro="" textlink="">
      <xdr:nvSpPr>
        <xdr:cNvPr id="198" name="【体育館・プール】&#10;一人当たり面積最大値テキスト">
          <a:extLst>
            <a:ext uri="{FF2B5EF4-FFF2-40B4-BE49-F238E27FC236}">
              <a16:creationId xmlns:a16="http://schemas.microsoft.com/office/drawing/2014/main" id="{00000000-0008-0000-0200-0000C6000000}"/>
            </a:ext>
          </a:extLst>
        </xdr:cNvPr>
        <xdr:cNvSpPr txBox="1"/>
      </xdr:nvSpPr>
      <xdr:spPr>
        <a:xfrm>
          <a:off x="9467850" y="896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95250</xdr:rowOff>
    </xdr:from>
    <xdr:to>
      <xdr:col>55</xdr:col>
      <xdr:colOff>88900</xdr:colOff>
      <xdr:row>55</xdr:row>
      <xdr:rowOff>95250</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9359900" y="918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170742</xdr:rowOff>
    </xdr:from>
    <xdr:ext cx="469744" cy="259045"/>
    <xdr:sp macro="" textlink="">
      <xdr:nvSpPr>
        <xdr:cNvPr id="200" name="【体育館・プール】&#10;一人当たり面積平均値テキスト">
          <a:extLst>
            <a:ext uri="{FF2B5EF4-FFF2-40B4-BE49-F238E27FC236}">
              <a16:creationId xmlns:a16="http://schemas.microsoft.com/office/drawing/2014/main" id="{00000000-0008-0000-0200-0000C8000000}"/>
            </a:ext>
          </a:extLst>
        </xdr:cNvPr>
        <xdr:cNvSpPr txBox="1"/>
      </xdr:nvSpPr>
      <xdr:spPr>
        <a:xfrm>
          <a:off x="9467850" y="10076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147865</xdr:rowOff>
    </xdr:from>
    <xdr:to>
      <xdr:col>55</xdr:col>
      <xdr:colOff>50800</xdr:colOff>
      <xdr:row>62</xdr:row>
      <xdr:rowOff>78015</xdr:rowOff>
    </xdr:to>
    <xdr:sp macro="" textlink="">
      <xdr:nvSpPr>
        <xdr:cNvPr id="201" name="フローチャート: 判断 200">
          <a:extLst>
            <a:ext uri="{FF2B5EF4-FFF2-40B4-BE49-F238E27FC236}">
              <a16:creationId xmlns:a16="http://schemas.microsoft.com/office/drawing/2014/main" id="{00000000-0008-0000-0200-0000C9000000}"/>
            </a:ext>
          </a:extLst>
        </xdr:cNvPr>
        <xdr:cNvSpPr/>
      </xdr:nvSpPr>
      <xdr:spPr>
        <a:xfrm>
          <a:off x="9398000" y="10225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147865</xdr:rowOff>
    </xdr:from>
    <xdr:to>
      <xdr:col>50</xdr:col>
      <xdr:colOff>165100</xdr:colOff>
      <xdr:row>62</xdr:row>
      <xdr:rowOff>78015</xdr:rowOff>
    </xdr:to>
    <xdr:sp macro="" textlink="">
      <xdr:nvSpPr>
        <xdr:cNvPr id="202" name="フローチャート: 判断 201">
          <a:extLst>
            <a:ext uri="{FF2B5EF4-FFF2-40B4-BE49-F238E27FC236}">
              <a16:creationId xmlns:a16="http://schemas.microsoft.com/office/drawing/2014/main" id="{00000000-0008-0000-0200-0000CA000000}"/>
            </a:ext>
          </a:extLst>
        </xdr:cNvPr>
        <xdr:cNvSpPr/>
      </xdr:nvSpPr>
      <xdr:spPr>
        <a:xfrm>
          <a:off x="8636000" y="102253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147865</xdr:rowOff>
    </xdr:from>
    <xdr:to>
      <xdr:col>46</xdr:col>
      <xdr:colOff>38100</xdr:colOff>
      <xdr:row>62</xdr:row>
      <xdr:rowOff>78015</xdr:rowOff>
    </xdr:to>
    <xdr:sp macro="" textlink="">
      <xdr:nvSpPr>
        <xdr:cNvPr id="203" name="フローチャート: 判断 202">
          <a:extLst>
            <a:ext uri="{FF2B5EF4-FFF2-40B4-BE49-F238E27FC236}">
              <a16:creationId xmlns:a16="http://schemas.microsoft.com/office/drawing/2014/main" id="{00000000-0008-0000-0200-0000CB000000}"/>
            </a:ext>
          </a:extLst>
        </xdr:cNvPr>
        <xdr:cNvSpPr/>
      </xdr:nvSpPr>
      <xdr:spPr>
        <a:xfrm>
          <a:off x="7842250" y="10225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04" name="フローチャート: 判断 203">
          <a:extLst>
            <a:ext uri="{FF2B5EF4-FFF2-40B4-BE49-F238E27FC236}">
              <a16:creationId xmlns:a16="http://schemas.microsoft.com/office/drawing/2014/main" id="{00000000-0008-0000-0200-0000CC000000}"/>
            </a:ext>
          </a:extLst>
        </xdr:cNvPr>
        <xdr:cNvSpPr/>
      </xdr:nvSpPr>
      <xdr:spPr>
        <a:xfrm>
          <a:off x="7029450" y="10160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77107</xdr:rowOff>
    </xdr:from>
    <xdr:to>
      <xdr:col>55</xdr:col>
      <xdr:colOff>50800</xdr:colOff>
      <xdr:row>64</xdr:row>
      <xdr:rowOff>7257</xdr:rowOff>
    </xdr:to>
    <xdr:sp macro="" textlink="">
      <xdr:nvSpPr>
        <xdr:cNvPr id="210" name="楕円 209">
          <a:extLst>
            <a:ext uri="{FF2B5EF4-FFF2-40B4-BE49-F238E27FC236}">
              <a16:creationId xmlns:a16="http://schemas.microsoft.com/office/drawing/2014/main" id="{00000000-0008-0000-0200-0000D2000000}"/>
            </a:ext>
          </a:extLst>
        </xdr:cNvPr>
        <xdr:cNvSpPr/>
      </xdr:nvSpPr>
      <xdr:spPr>
        <a:xfrm>
          <a:off x="9398000" y="104847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163484</xdr:rowOff>
    </xdr:from>
    <xdr:ext cx="469744" cy="259045"/>
    <xdr:sp macro="" textlink="">
      <xdr:nvSpPr>
        <xdr:cNvPr id="211" name="【体育館・プール】&#10;一人当たり面積該当値テキスト">
          <a:extLst>
            <a:ext uri="{FF2B5EF4-FFF2-40B4-BE49-F238E27FC236}">
              <a16:creationId xmlns:a16="http://schemas.microsoft.com/office/drawing/2014/main" id="{00000000-0008-0000-0200-0000D3000000}"/>
            </a:ext>
          </a:extLst>
        </xdr:cNvPr>
        <xdr:cNvSpPr txBox="1"/>
      </xdr:nvSpPr>
      <xdr:spPr>
        <a:xfrm>
          <a:off x="9467850" y="1040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55335</xdr:rowOff>
    </xdr:from>
    <xdr:to>
      <xdr:col>50</xdr:col>
      <xdr:colOff>165100</xdr:colOff>
      <xdr:row>63</xdr:row>
      <xdr:rowOff>156935</xdr:rowOff>
    </xdr:to>
    <xdr:sp macro="" textlink="">
      <xdr:nvSpPr>
        <xdr:cNvPr id="212" name="楕円 211">
          <a:extLst>
            <a:ext uri="{FF2B5EF4-FFF2-40B4-BE49-F238E27FC236}">
              <a16:creationId xmlns:a16="http://schemas.microsoft.com/office/drawing/2014/main" id="{00000000-0008-0000-0200-0000D4000000}"/>
            </a:ext>
          </a:extLst>
        </xdr:cNvPr>
        <xdr:cNvSpPr/>
      </xdr:nvSpPr>
      <xdr:spPr>
        <a:xfrm>
          <a:off x="8636000" y="1046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106135</xdr:rowOff>
    </xdr:from>
    <xdr:to>
      <xdr:col>55</xdr:col>
      <xdr:colOff>0</xdr:colOff>
      <xdr:row>63</xdr:row>
      <xdr:rowOff>127907</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8686800" y="10513785"/>
          <a:ext cx="74295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94542</xdr:rowOff>
    </xdr:from>
    <xdr:ext cx="469744" cy="259045"/>
    <xdr:sp macro="" textlink="">
      <xdr:nvSpPr>
        <xdr:cNvPr id="214" name="n_1aveValue【体育館・プール】&#10;一人当たり面積">
          <a:extLst>
            <a:ext uri="{FF2B5EF4-FFF2-40B4-BE49-F238E27FC236}">
              <a16:creationId xmlns:a16="http://schemas.microsoft.com/office/drawing/2014/main" id="{00000000-0008-0000-0200-0000D6000000}"/>
            </a:ext>
          </a:extLst>
        </xdr:cNvPr>
        <xdr:cNvSpPr txBox="1"/>
      </xdr:nvSpPr>
      <xdr:spPr>
        <a:xfrm>
          <a:off x="8458277" y="1000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94542</xdr:rowOff>
    </xdr:from>
    <xdr:ext cx="469744" cy="259045"/>
    <xdr:sp macro="" textlink="">
      <xdr:nvSpPr>
        <xdr:cNvPr id="215" name="n_2aveValue【体育館・プール】&#10;一人当たり面積">
          <a:extLst>
            <a:ext uri="{FF2B5EF4-FFF2-40B4-BE49-F238E27FC236}">
              <a16:creationId xmlns:a16="http://schemas.microsoft.com/office/drawing/2014/main" id="{00000000-0008-0000-0200-0000D7000000}"/>
            </a:ext>
          </a:extLst>
        </xdr:cNvPr>
        <xdr:cNvSpPr txBox="1"/>
      </xdr:nvSpPr>
      <xdr:spPr>
        <a:xfrm>
          <a:off x="7677227" y="1000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29227</xdr:rowOff>
    </xdr:from>
    <xdr:ext cx="469744" cy="259045"/>
    <xdr:sp macro="" textlink="">
      <xdr:nvSpPr>
        <xdr:cNvPr id="216" name="n_3aveValue【体育館・プール】&#10;一人当たり面積">
          <a:extLst>
            <a:ext uri="{FF2B5EF4-FFF2-40B4-BE49-F238E27FC236}">
              <a16:creationId xmlns:a16="http://schemas.microsoft.com/office/drawing/2014/main" id="{00000000-0008-0000-0200-0000D8000000}"/>
            </a:ext>
          </a:extLst>
        </xdr:cNvPr>
        <xdr:cNvSpPr txBox="1"/>
      </xdr:nvSpPr>
      <xdr:spPr>
        <a:xfrm>
          <a:off x="6864427"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148062</xdr:rowOff>
    </xdr:from>
    <xdr:ext cx="469744" cy="259045"/>
    <xdr:sp macro="" textlink="">
      <xdr:nvSpPr>
        <xdr:cNvPr id="217" name="n_1mainValue【体育館・プール】&#10;一人当たり面積">
          <a:extLst>
            <a:ext uri="{FF2B5EF4-FFF2-40B4-BE49-F238E27FC236}">
              <a16:creationId xmlns:a16="http://schemas.microsoft.com/office/drawing/2014/main" id="{00000000-0008-0000-0200-0000D9000000}"/>
            </a:ext>
          </a:extLst>
        </xdr:cNvPr>
        <xdr:cNvSpPr txBox="1"/>
      </xdr:nvSpPr>
      <xdr:spPr>
        <a:xfrm>
          <a:off x="8458277" y="1055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3398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3398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福祉施設】&#10;有形固定資産減価償却率グラフ枠">
          <a:extLst>
            <a:ext uri="{FF2B5EF4-FFF2-40B4-BE49-F238E27FC236}">
              <a16:creationId xmlns:a16="http://schemas.microsoft.com/office/drawing/2014/main" id="{00000000-0008-0000-0200-0000F3000000}"/>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31569</xdr:rowOff>
    </xdr:from>
    <xdr:to>
      <xdr:col>24</xdr:col>
      <xdr:colOff>62865</xdr:colOff>
      <xdr:row>86</xdr:row>
      <xdr:rowOff>11974</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flipV="1">
          <a:off x="4177665" y="12915719"/>
          <a:ext cx="0" cy="130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15801</xdr:rowOff>
    </xdr:from>
    <xdr:ext cx="405111" cy="259045"/>
    <xdr:sp macro="" textlink="">
      <xdr:nvSpPr>
        <xdr:cNvPr id="245" name="【福祉施設】&#10;有形固定資産減価償却率最小値テキスト">
          <a:extLst>
            <a:ext uri="{FF2B5EF4-FFF2-40B4-BE49-F238E27FC236}">
              <a16:creationId xmlns:a16="http://schemas.microsoft.com/office/drawing/2014/main" id="{00000000-0008-0000-0200-0000F5000000}"/>
            </a:ext>
          </a:extLst>
        </xdr:cNvPr>
        <xdr:cNvSpPr txBox="1"/>
      </xdr:nvSpPr>
      <xdr:spPr>
        <a:xfrm>
          <a:off x="4216400" y="14220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11974</xdr:rowOff>
    </xdr:from>
    <xdr:to>
      <xdr:col>24</xdr:col>
      <xdr:colOff>152400</xdr:colOff>
      <xdr:row>86</xdr:row>
      <xdr:rowOff>11974</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a:off x="4108450" y="142169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149696</xdr:rowOff>
    </xdr:from>
    <xdr:ext cx="405111" cy="259045"/>
    <xdr:sp macro="" textlink="">
      <xdr:nvSpPr>
        <xdr:cNvPr id="247" name="【福祉施設】&#10;有形固定資産減価償却率最大値テキスト">
          <a:extLst>
            <a:ext uri="{FF2B5EF4-FFF2-40B4-BE49-F238E27FC236}">
              <a16:creationId xmlns:a16="http://schemas.microsoft.com/office/drawing/2014/main" id="{00000000-0008-0000-0200-0000F7000000}"/>
            </a:ext>
          </a:extLst>
        </xdr:cNvPr>
        <xdr:cNvSpPr txBox="1"/>
      </xdr:nvSpPr>
      <xdr:spPr>
        <a:xfrm>
          <a:off x="4216400" y="12703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31569</xdr:rowOff>
    </xdr:from>
    <xdr:to>
      <xdr:col>24</xdr:col>
      <xdr:colOff>152400</xdr:colOff>
      <xdr:row>78</xdr:row>
      <xdr:rowOff>31569</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4108450" y="129157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127743</xdr:rowOff>
    </xdr:from>
    <xdr:ext cx="405111" cy="259045"/>
    <xdr:sp macro="" textlink="">
      <xdr:nvSpPr>
        <xdr:cNvPr id="249" name="【福祉施設】&#10;有形固定資産減価償却率平均値テキスト">
          <a:extLst>
            <a:ext uri="{FF2B5EF4-FFF2-40B4-BE49-F238E27FC236}">
              <a16:creationId xmlns:a16="http://schemas.microsoft.com/office/drawing/2014/main" id="{00000000-0008-0000-0200-0000F9000000}"/>
            </a:ext>
          </a:extLst>
        </xdr:cNvPr>
        <xdr:cNvSpPr txBox="1"/>
      </xdr:nvSpPr>
      <xdr:spPr>
        <a:xfrm>
          <a:off x="4216400" y="13507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104866</xdr:rowOff>
    </xdr:from>
    <xdr:to>
      <xdr:col>24</xdr:col>
      <xdr:colOff>114300</xdr:colOff>
      <xdr:row>83</xdr:row>
      <xdr:rowOff>35016</xdr:rowOff>
    </xdr:to>
    <xdr:sp macro="" textlink="">
      <xdr:nvSpPr>
        <xdr:cNvPr id="250" name="フローチャート: 判断 249">
          <a:extLst>
            <a:ext uri="{FF2B5EF4-FFF2-40B4-BE49-F238E27FC236}">
              <a16:creationId xmlns:a16="http://schemas.microsoft.com/office/drawing/2014/main" id="{00000000-0008-0000-0200-0000FA000000}"/>
            </a:ext>
          </a:extLst>
        </xdr:cNvPr>
        <xdr:cNvSpPr/>
      </xdr:nvSpPr>
      <xdr:spPr>
        <a:xfrm>
          <a:off x="4127500" y="136494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51" name="フローチャート: 判断 250">
          <a:extLst>
            <a:ext uri="{FF2B5EF4-FFF2-40B4-BE49-F238E27FC236}">
              <a16:creationId xmlns:a16="http://schemas.microsoft.com/office/drawing/2014/main" id="{00000000-0008-0000-0200-0000FB000000}"/>
            </a:ext>
          </a:extLst>
        </xdr:cNvPr>
        <xdr:cNvSpPr/>
      </xdr:nvSpPr>
      <xdr:spPr>
        <a:xfrm>
          <a:off x="3384550" y="136918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1995</xdr:rowOff>
    </xdr:from>
    <xdr:to>
      <xdr:col>15</xdr:col>
      <xdr:colOff>101600</xdr:colOff>
      <xdr:row>83</xdr:row>
      <xdr:rowOff>103595</xdr:rowOff>
    </xdr:to>
    <xdr:sp macro="" textlink="">
      <xdr:nvSpPr>
        <xdr:cNvPr id="252" name="フローチャート: 判断 251">
          <a:extLst>
            <a:ext uri="{FF2B5EF4-FFF2-40B4-BE49-F238E27FC236}">
              <a16:creationId xmlns:a16="http://schemas.microsoft.com/office/drawing/2014/main" id="{00000000-0008-0000-0200-0000FC000000}"/>
            </a:ext>
          </a:extLst>
        </xdr:cNvPr>
        <xdr:cNvSpPr/>
      </xdr:nvSpPr>
      <xdr:spPr>
        <a:xfrm>
          <a:off x="2571750" y="13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130992</xdr:rowOff>
    </xdr:from>
    <xdr:to>
      <xdr:col>10</xdr:col>
      <xdr:colOff>165100</xdr:colOff>
      <xdr:row>83</xdr:row>
      <xdr:rowOff>61142</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1778000" y="136755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124461</xdr:rowOff>
    </xdr:from>
    <xdr:to>
      <xdr:col>24</xdr:col>
      <xdr:colOff>114300</xdr:colOff>
      <xdr:row>83</xdr:row>
      <xdr:rowOff>54611</xdr:rowOff>
    </xdr:to>
    <xdr:sp macro="" textlink="">
      <xdr:nvSpPr>
        <xdr:cNvPr id="259" name="楕円 258">
          <a:extLst>
            <a:ext uri="{FF2B5EF4-FFF2-40B4-BE49-F238E27FC236}">
              <a16:creationId xmlns:a16="http://schemas.microsoft.com/office/drawing/2014/main" id="{00000000-0008-0000-0200-000003010000}"/>
            </a:ext>
          </a:extLst>
        </xdr:cNvPr>
        <xdr:cNvSpPr/>
      </xdr:nvSpPr>
      <xdr:spPr>
        <a:xfrm>
          <a:off x="4127500" y="136690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102888</xdr:rowOff>
    </xdr:from>
    <xdr:ext cx="405111" cy="259045"/>
    <xdr:sp macro="" textlink="">
      <xdr:nvSpPr>
        <xdr:cNvPr id="260" name="【福祉施設】&#10;有形固定資産減価償却率該当値テキスト">
          <a:extLst>
            <a:ext uri="{FF2B5EF4-FFF2-40B4-BE49-F238E27FC236}">
              <a16:creationId xmlns:a16="http://schemas.microsoft.com/office/drawing/2014/main" id="{00000000-0008-0000-0200-000004010000}"/>
            </a:ext>
          </a:extLst>
        </xdr:cNvPr>
        <xdr:cNvSpPr txBox="1"/>
      </xdr:nvSpPr>
      <xdr:spPr>
        <a:xfrm>
          <a:off x="4216400" y="1364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21589</xdr:rowOff>
    </xdr:from>
    <xdr:to>
      <xdr:col>20</xdr:col>
      <xdr:colOff>38100</xdr:colOff>
      <xdr:row>83</xdr:row>
      <xdr:rowOff>123189</xdr:rowOff>
    </xdr:to>
    <xdr:sp macro="" textlink="">
      <xdr:nvSpPr>
        <xdr:cNvPr id="261" name="楕円 260">
          <a:extLst>
            <a:ext uri="{FF2B5EF4-FFF2-40B4-BE49-F238E27FC236}">
              <a16:creationId xmlns:a16="http://schemas.microsoft.com/office/drawing/2014/main" id="{00000000-0008-0000-0200-000005010000}"/>
            </a:ext>
          </a:extLst>
        </xdr:cNvPr>
        <xdr:cNvSpPr/>
      </xdr:nvSpPr>
      <xdr:spPr>
        <a:xfrm>
          <a:off x="3384550" y="137312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3811</xdr:rowOff>
    </xdr:from>
    <xdr:to>
      <xdr:col>24</xdr:col>
      <xdr:colOff>63500</xdr:colOff>
      <xdr:row>83</xdr:row>
      <xdr:rowOff>72389</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flipV="1">
          <a:off x="3429000" y="13713461"/>
          <a:ext cx="7493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93997</xdr:rowOff>
    </xdr:from>
    <xdr:ext cx="405111" cy="259045"/>
    <xdr:sp macro="" textlink="">
      <xdr:nvSpPr>
        <xdr:cNvPr id="263" name="n_1aveValue【福祉施設】&#10;有形固定資産減価償却率">
          <a:extLst>
            <a:ext uri="{FF2B5EF4-FFF2-40B4-BE49-F238E27FC236}">
              <a16:creationId xmlns:a16="http://schemas.microsoft.com/office/drawing/2014/main" id="{00000000-0008-0000-0200-000007010000}"/>
            </a:ext>
          </a:extLst>
        </xdr:cNvPr>
        <xdr:cNvSpPr txBox="1"/>
      </xdr:nvSpPr>
      <xdr:spPr>
        <a:xfrm>
          <a:off x="3239144" y="13473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120122</xdr:rowOff>
    </xdr:from>
    <xdr:ext cx="405111" cy="259045"/>
    <xdr:sp macro="" textlink="">
      <xdr:nvSpPr>
        <xdr:cNvPr id="264" name="n_2aveValue【福祉施設】&#10;有形固定資産減価償却率">
          <a:extLst>
            <a:ext uri="{FF2B5EF4-FFF2-40B4-BE49-F238E27FC236}">
              <a16:creationId xmlns:a16="http://schemas.microsoft.com/office/drawing/2014/main" id="{00000000-0008-0000-0200-000008010000}"/>
            </a:ext>
          </a:extLst>
        </xdr:cNvPr>
        <xdr:cNvSpPr txBox="1"/>
      </xdr:nvSpPr>
      <xdr:spPr>
        <a:xfrm>
          <a:off x="2439044" y="13499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77669</xdr:rowOff>
    </xdr:from>
    <xdr:ext cx="405111" cy="259045"/>
    <xdr:sp macro="" textlink="">
      <xdr:nvSpPr>
        <xdr:cNvPr id="265" name="n_3aveValue【福祉施設】&#10;有形固定資産減価償却率">
          <a:extLst>
            <a:ext uri="{FF2B5EF4-FFF2-40B4-BE49-F238E27FC236}">
              <a16:creationId xmlns:a16="http://schemas.microsoft.com/office/drawing/2014/main" id="{00000000-0008-0000-0200-000009010000}"/>
            </a:ext>
          </a:extLst>
        </xdr:cNvPr>
        <xdr:cNvSpPr txBox="1"/>
      </xdr:nvSpPr>
      <xdr:spPr>
        <a:xfrm>
          <a:off x="1645294" y="1345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114316</xdr:rowOff>
    </xdr:from>
    <xdr:ext cx="405111" cy="259045"/>
    <xdr:sp macro="" textlink="">
      <xdr:nvSpPr>
        <xdr:cNvPr id="266" name="n_1mainValue【福祉施設】&#10;有形固定資産減価償却率">
          <a:extLst>
            <a:ext uri="{FF2B5EF4-FFF2-40B4-BE49-F238E27FC236}">
              <a16:creationId xmlns:a16="http://schemas.microsoft.com/office/drawing/2014/main" id="{00000000-0008-0000-0200-00000A010000}"/>
            </a:ext>
          </a:extLst>
        </xdr:cNvPr>
        <xdr:cNvSpPr txBox="1"/>
      </xdr:nvSpPr>
      <xdr:spPr>
        <a:xfrm>
          <a:off x="3239144" y="13823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福祉施設】&#10;一人当たり面積グラフ枠">
          <a:extLst>
            <a:ext uri="{FF2B5EF4-FFF2-40B4-BE49-F238E27FC236}">
              <a16:creationId xmlns:a16="http://schemas.microsoft.com/office/drawing/2014/main" id="{00000000-0008-0000-0200-000023010000}"/>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85</xdr:row>
      <xdr:rowOff>144236</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flipV="1">
          <a:off x="9429115" y="12922250"/>
          <a:ext cx="0" cy="1261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293" name="【福祉施設】&#10;一人当たり面積最小値テキスト">
          <a:extLst>
            <a:ext uri="{FF2B5EF4-FFF2-40B4-BE49-F238E27FC236}">
              <a16:creationId xmlns:a16="http://schemas.microsoft.com/office/drawing/2014/main" id="{00000000-0008-0000-0200-000025010000}"/>
            </a:ext>
          </a:extLst>
        </xdr:cNvPr>
        <xdr:cNvSpPr txBox="1"/>
      </xdr:nvSpPr>
      <xdr:spPr>
        <a:xfrm>
          <a:off x="9467850" y="141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9359900" y="141840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295" name="【福祉施設】&#10;一人当たり面積最大値テキスト">
          <a:extLst>
            <a:ext uri="{FF2B5EF4-FFF2-40B4-BE49-F238E27FC236}">
              <a16:creationId xmlns:a16="http://schemas.microsoft.com/office/drawing/2014/main" id="{00000000-0008-0000-0200-000027010000}"/>
            </a:ext>
          </a:extLst>
        </xdr:cNvPr>
        <xdr:cNvSpPr txBox="1"/>
      </xdr:nvSpPr>
      <xdr:spPr>
        <a:xfrm>
          <a:off x="946785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9359900" y="1292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80027</xdr:rowOff>
    </xdr:from>
    <xdr:ext cx="469744" cy="259045"/>
    <xdr:sp macro="" textlink="">
      <xdr:nvSpPr>
        <xdr:cNvPr id="297" name="【福祉施設】&#10;一人当たり面積平均値テキスト">
          <a:extLst>
            <a:ext uri="{FF2B5EF4-FFF2-40B4-BE49-F238E27FC236}">
              <a16:creationId xmlns:a16="http://schemas.microsoft.com/office/drawing/2014/main" id="{00000000-0008-0000-0200-000029010000}"/>
            </a:ext>
          </a:extLst>
        </xdr:cNvPr>
        <xdr:cNvSpPr txBox="1"/>
      </xdr:nvSpPr>
      <xdr:spPr>
        <a:xfrm>
          <a:off x="9467850" y="13624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9398000" y="13646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85271</xdr:rowOff>
    </xdr:from>
    <xdr:to>
      <xdr:col>50</xdr:col>
      <xdr:colOff>165100</xdr:colOff>
      <xdr:row>83</xdr:row>
      <xdr:rowOff>15421</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8636000" y="136298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117929</xdr:rowOff>
    </xdr:from>
    <xdr:to>
      <xdr:col>46</xdr:col>
      <xdr:colOff>38100</xdr:colOff>
      <xdr:row>83</xdr:row>
      <xdr:rowOff>48079</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7842250" y="1366247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117929</xdr:rowOff>
    </xdr:from>
    <xdr:to>
      <xdr:col>41</xdr:col>
      <xdr:colOff>101600</xdr:colOff>
      <xdr:row>83</xdr:row>
      <xdr:rowOff>48079</xdr:rowOff>
    </xdr:to>
    <xdr:sp macro="" textlink="">
      <xdr:nvSpPr>
        <xdr:cNvPr id="301" name="フローチャート: 判断 300">
          <a:extLst>
            <a:ext uri="{FF2B5EF4-FFF2-40B4-BE49-F238E27FC236}">
              <a16:creationId xmlns:a16="http://schemas.microsoft.com/office/drawing/2014/main" id="{00000000-0008-0000-0200-00002D010000}"/>
            </a:ext>
          </a:extLst>
        </xdr:cNvPr>
        <xdr:cNvSpPr/>
      </xdr:nvSpPr>
      <xdr:spPr>
        <a:xfrm>
          <a:off x="7029450" y="136624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150586</xdr:rowOff>
    </xdr:from>
    <xdr:to>
      <xdr:col>55</xdr:col>
      <xdr:colOff>50800</xdr:colOff>
      <xdr:row>81</xdr:row>
      <xdr:rowOff>80736</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9398000" y="1336493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2013</xdr:rowOff>
    </xdr:from>
    <xdr:ext cx="469744" cy="259045"/>
    <xdr:sp macro="" textlink="">
      <xdr:nvSpPr>
        <xdr:cNvPr id="308" name="【福祉施設】&#10;一人当たり面積該当値テキスト">
          <a:extLst>
            <a:ext uri="{FF2B5EF4-FFF2-40B4-BE49-F238E27FC236}">
              <a16:creationId xmlns:a16="http://schemas.microsoft.com/office/drawing/2014/main" id="{00000000-0008-0000-0200-000034010000}"/>
            </a:ext>
          </a:extLst>
        </xdr:cNvPr>
        <xdr:cNvSpPr txBox="1"/>
      </xdr:nvSpPr>
      <xdr:spPr>
        <a:xfrm>
          <a:off x="9467850" y="1321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166914</xdr:rowOff>
    </xdr:from>
    <xdr:to>
      <xdr:col>50</xdr:col>
      <xdr:colOff>165100</xdr:colOff>
      <xdr:row>81</xdr:row>
      <xdr:rowOff>97064</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8636000" y="133812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29936</xdr:rowOff>
    </xdr:from>
    <xdr:to>
      <xdr:col>55</xdr:col>
      <xdr:colOff>0</xdr:colOff>
      <xdr:row>81</xdr:row>
      <xdr:rowOff>46264</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flipV="1">
          <a:off x="8686800" y="13409386"/>
          <a:ext cx="74295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6548</xdr:rowOff>
    </xdr:from>
    <xdr:ext cx="469744" cy="259045"/>
    <xdr:sp macro="" textlink="">
      <xdr:nvSpPr>
        <xdr:cNvPr id="311" name="n_1aveValue【福祉施設】&#10;一人当たり面積">
          <a:extLst>
            <a:ext uri="{FF2B5EF4-FFF2-40B4-BE49-F238E27FC236}">
              <a16:creationId xmlns:a16="http://schemas.microsoft.com/office/drawing/2014/main" id="{00000000-0008-0000-0200-000037010000}"/>
            </a:ext>
          </a:extLst>
        </xdr:cNvPr>
        <xdr:cNvSpPr txBox="1"/>
      </xdr:nvSpPr>
      <xdr:spPr>
        <a:xfrm>
          <a:off x="8458277" y="1371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64606</xdr:rowOff>
    </xdr:from>
    <xdr:ext cx="469744" cy="259045"/>
    <xdr:sp macro="" textlink="">
      <xdr:nvSpPr>
        <xdr:cNvPr id="312" name="n_2aveValue【福祉施設】&#10;一人当たり面積">
          <a:extLst>
            <a:ext uri="{FF2B5EF4-FFF2-40B4-BE49-F238E27FC236}">
              <a16:creationId xmlns:a16="http://schemas.microsoft.com/office/drawing/2014/main" id="{00000000-0008-0000-0200-000038010000}"/>
            </a:ext>
          </a:extLst>
        </xdr:cNvPr>
        <xdr:cNvSpPr txBox="1"/>
      </xdr:nvSpPr>
      <xdr:spPr>
        <a:xfrm>
          <a:off x="7677227" y="1344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64606</xdr:rowOff>
    </xdr:from>
    <xdr:ext cx="469744" cy="259045"/>
    <xdr:sp macro="" textlink="">
      <xdr:nvSpPr>
        <xdr:cNvPr id="313" name="n_3aveValue【福祉施設】&#10;一人当たり面積">
          <a:extLst>
            <a:ext uri="{FF2B5EF4-FFF2-40B4-BE49-F238E27FC236}">
              <a16:creationId xmlns:a16="http://schemas.microsoft.com/office/drawing/2014/main" id="{00000000-0008-0000-0200-000039010000}"/>
            </a:ext>
          </a:extLst>
        </xdr:cNvPr>
        <xdr:cNvSpPr txBox="1"/>
      </xdr:nvSpPr>
      <xdr:spPr>
        <a:xfrm>
          <a:off x="6864427" y="1344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113591</xdr:rowOff>
    </xdr:from>
    <xdr:ext cx="469744" cy="259045"/>
    <xdr:sp macro="" textlink="">
      <xdr:nvSpPr>
        <xdr:cNvPr id="314" name="n_1mainValue【福祉施設】&#10;一人当たり面積">
          <a:extLst>
            <a:ext uri="{FF2B5EF4-FFF2-40B4-BE49-F238E27FC236}">
              <a16:creationId xmlns:a16="http://schemas.microsoft.com/office/drawing/2014/main" id="{00000000-0008-0000-0200-00003A010000}"/>
            </a:ext>
          </a:extLst>
        </xdr:cNvPr>
        <xdr:cNvSpPr txBox="1"/>
      </xdr:nvSpPr>
      <xdr:spPr>
        <a:xfrm>
          <a:off x="8458277" y="1316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3849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2757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市民会館】&#10;有形固定資産減価償却率グラフ枠">
          <a:extLst>
            <a:ext uri="{FF2B5EF4-FFF2-40B4-BE49-F238E27FC236}">
              <a16:creationId xmlns:a16="http://schemas.microsoft.com/office/drawing/2014/main" id="{00000000-0008-0000-0200-000052010000}"/>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45720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flipV="1">
          <a:off x="4177665" y="1657350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49547</xdr:rowOff>
    </xdr:from>
    <xdr:ext cx="405111" cy="259045"/>
    <xdr:sp macro="" textlink="">
      <xdr:nvSpPr>
        <xdr:cNvPr id="340" name="【市民会館】&#10;有形固定資産減価償却率最小値テキスト">
          <a:extLst>
            <a:ext uri="{FF2B5EF4-FFF2-40B4-BE49-F238E27FC236}">
              <a16:creationId xmlns:a16="http://schemas.microsoft.com/office/drawing/2014/main" id="{00000000-0008-0000-0200-000054010000}"/>
            </a:ext>
          </a:extLst>
        </xdr:cNvPr>
        <xdr:cNvSpPr txBox="1"/>
      </xdr:nvSpPr>
      <xdr:spPr>
        <a:xfrm>
          <a:off x="4216400"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45720</xdr:rowOff>
    </xdr:from>
    <xdr:to>
      <xdr:col>24</xdr:col>
      <xdr:colOff>152400</xdr:colOff>
      <xdr:row>107</xdr:row>
      <xdr:rowOff>45720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4108450" y="178193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42" name="【市民会館】&#10;有形固定資産減価償却率最大値テキスト">
          <a:extLst>
            <a:ext uri="{FF2B5EF4-FFF2-40B4-BE49-F238E27FC236}">
              <a16:creationId xmlns:a16="http://schemas.microsoft.com/office/drawing/2014/main" id="{00000000-0008-0000-0200-000056010000}"/>
            </a:ext>
          </a:extLst>
        </xdr:cNvPr>
        <xdr:cNvSpPr txBox="1"/>
      </xdr:nvSpPr>
      <xdr:spPr>
        <a:xfrm>
          <a:off x="4216400" y="1634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4108450" y="16573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63516</xdr:rowOff>
    </xdr:from>
    <xdr:ext cx="405111" cy="259045"/>
    <xdr:sp macro="" textlink="">
      <xdr:nvSpPr>
        <xdr:cNvPr id="344" name="【市民会館】&#10;有形固定資産減価償却率平均値テキスト">
          <a:extLst>
            <a:ext uri="{FF2B5EF4-FFF2-40B4-BE49-F238E27FC236}">
              <a16:creationId xmlns:a16="http://schemas.microsoft.com/office/drawing/2014/main" id="{00000000-0008-0000-0200-000058010000}"/>
            </a:ext>
          </a:extLst>
        </xdr:cNvPr>
        <xdr:cNvSpPr txBox="1"/>
      </xdr:nvSpPr>
      <xdr:spPr>
        <a:xfrm>
          <a:off x="4216400" y="17322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40639</xdr:rowOff>
    </xdr:from>
    <xdr:to>
      <xdr:col>24</xdr:col>
      <xdr:colOff>114300</xdr:colOff>
      <xdr:row>105</xdr:row>
      <xdr:rowOff>142239</xdr:rowOff>
    </xdr:to>
    <xdr:sp macro="" textlink="">
      <xdr:nvSpPr>
        <xdr:cNvPr id="345" name="フローチャート: 判断 344">
          <a:extLst>
            <a:ext uri="{FF2B5EF4-FFF2-40B4-BE49-F238E27FC236}">
              <a16:creationId xmlns:a16="http://schemas.microsoft.com/office/drawing/2014/main" id="{00000000-0008-0000-0200-000059010000}"/>
            </a:ext>
          </a:extLst>
        </xdr:cNvPr>
        <xdr:cNvSpPr/>
      </xdr:nvSpPr>
      <xdr:spPr>
        <a:xfrm>
          <a:off x="4127500" y="1747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31114</xdr:rowOff>
    </xdr:from>
    <xdr:to>
      <xdr:col>20</xdr:col>
      <xdr:colOff>38100</xdr:colOff>
      <xdr:row>105</xdr:row>
      <xdr:rowOff>132714</xdr:rowOff>
    </xdr:to>
    <xdr:sp macro="" textlink="">
      <xdr:nvSpPr>
        <xdr:cNvPr id="346" name="フローチャート: 判断 345">
          <a:extLst>
            <a:ext uri="{FF2B5EF4-FFF2-40B4-BE49-F238E27FC236}">
              <a16:creationId xmlns:a16="http://schemas.microsoft.com/office/drawing/2014/main" id="{00000000-0008-0000-0200-00005A010000}"/>
            </a:ext>
          </a:extLst>
        </xdr:cNvPr>
        <xdr:cNvSpPr/>
      </xdr:nvSpPr>
      <xdr:spPr>
        <a:xfrm>
          <a:off x="3384550" y="174618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53975</xdr:rowOff>
    </xdr:from>
    <xdr:to>
      <xdr:col>15</xdr:col>
      <xdr:colOff>101600</xdr:colOff>
      <xdr:row>105</xdr:row>
      <xdr:rowOff>155575</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2571750" y="1748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4445</xdr:rowOff>
    </xdr:from>
    <xdr:to>
      <xdr:col>10</xdr:col>
      <xdr:colOff>165100</xdr:colOff>
      <xdr:row>105</xdr:row>
      <xdr:rowOff>106045</xdr:rowOff>
    </xdr:to>
    <xdr:sp macro="" textlink="">
      <xdr:nvSpPr>
        <xdr:cNvPr id="348" name="フローチャート: 判断 347">
          <a:extLst>
            <a:ext uri="{FF2B5EF4-FFF2-40B4-BE49-F238E27FC236}">
              <a16:creationId xmlns:a16="http://schemas.microsoft.com/office/drawing/2014/main" id="{00000000-0008-0000-0200-00005C010000}"/>
            </a:ext>
          </a:extLst>
        </xdr:cNvPr>
        <xdr:cNvSpPr/>
      </xdr:nvSpPr>
      <xdr:spPr>
        <a:xfrm>
          <a:off x="1778000" y="1743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10161</xdr:rowOff>
    </xdr:from>
    <xdr:to>
      <xdr:col>24</xdr:col>
      <xdr:colOff>114300</xdr:colOff>
      <xdr:row>106</xdr:row>
      <xdr:rowOff>111761</xdr:rowOff>
    </xdr:to>
    <xdr:sp macro="" textlink="">
      <xdr:nvSpPr>
        <xdr:cNvPr id="354" name="楕円 353">
          <a:extLst>
            <a:ext uri="{FF2B5EF4-FFF2-40B4-BE49-F238E27FC236}">
              <a16:creationId xmlns:a16="http://schemas.microsoft.com/office/drawing/2014/main" id="{00000000-0008-0000-0200-000062010000}"/>
            </a:ext>
          </a:extLst>
        </xdr:cNvPr>
        <xdr:cNvSpPr/>
      </xdr:nvSpPr>
      <xdr:spPr>
        <a:xfrm>
          <a:off x="41275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160038</xdr:rowOff>
    </xdr:from>
    <xdr:ext cx="405111" cy="259045"/>
    <xdr:sp macro="" textlink="">
      <xdr:nvSpPr>
        <xdr:cNvPr id="355" name="【市民会館】&#10;有形固定資産減価償却率該当値テキスト">
          <a:extLst>
            <a:ext uri="{FF2B5EF4-FFF2-40B4-BE49-F238E27FC236}">
              <a16:creationId xmlns:a16="http://schemas.microsoft.com/office/drawing/2014/main" id="{00000000-0008-0000-0200-000063010000}"/>
            </a:ext>
          </a:extLst>
        </xdr:cNvPr>
        <xdr:cNvSpPr txBox="1"/>
      </xdr:nvSpPr>
      <xdr:spPr>
        <a:xfrm>
          <a:off x="4216400" y="175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46355</xdr:rowOff>
    </xdr:from>
    <xdr:to>
      <xdr:col>20</xdr:col>
      <xdr:colOff>38100</xdr:colOff>
      <xdr:row>106</xdr:row>
      <xdr:rowOff>147955</xdr:rowOff>
    </xdr:to>
    <xdr:sp macro="" textlink="">
      <xdr:nvSpPr>
        <xdr:cNvPr id="356" name="楕円 355">
          <a:extLst>
            <a:ext uri="{FF2B5EF4-FFF2-40B4-BE49-F238E27FC236}">
              <a16:creationId xmlns:a16="http://schemas.microsoft.com/office/drawing/2014/main" id="{00000000-0008-0000-0200-000064010000}"/>
            </a:ext>
          </a:extLst>
        </xdr:cNvPr>
        <xdr:cNvSpPr/>
      </xdr:nvSpPr>
      <xdr:spPr>
        <a:xfrm>
          <a:off x="3384550" y="176485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60961</xdr:rowOff>
    </xdr:from>
    <xdr:to>
      <xdr:col>24</xdr:col>
      <xdr:colOff>63500</xdr:colOff>
      <xdr:row>106</xdr:row>
      <xdr:rowOff>97155</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flipV="1">
          <a:off x="3429000" y="17663161"/>
          <a:ext cx="7493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149241</xdr:rowOff>
    </xdr:from>
    <xdr:ext cx="405111" cy="259045"/>
    <xdr:sp macro="" textlink="">
      <xdr:nvSpPr>
        <xdr:cNvPr id="358" name="n_1aveValue【市民会館】&#10;有形固定資産減価償却率">
          <a:extLst>
            <a:ext uri="{FF2B5EF4-FFF2-40B4-BE49-F238E27FC236}">
              <a16:creationId xmlns:a16="http://schemas.microsoft.com/office/drawing/2014/main" id="{00000000-0008-0000-0200-000066010000}"/>
            </a:ext>
          </a:extLst>
        </xdr:cNvPr>
        <xdr:cNvSpPr txBox="1"/>
      </xdr:nvSpPr>
      <xdr:spPr>
        <a:xfrm>
          <a:off x="3239144" y="1723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652</xdr:rowOff>
    </xdr:from>
    <xdr:ext cx="405111" cy="259045"/>
    <xdr:sp macro="" textlink="">
      <xdr:nvSpPr>
        <xdr:cNvPr id="359" name="n_2aveValue【市民会館】&#10;有形固定資産減価償却率">
          <a:extLst>
            <a:ext uri="{FF2B5EF4-FFF2-40B4-BE49-F238E27FC236}">
              <a16:creationId xmlns:a16="http://schemas.microsoft.com/office/drawing/2014/main" id="{00000000-0008-0000-0200-000067010000}"/>
            </a:ext>
          </a:extLst>
        </xdr:cNvPr>
        <xdr:cNvSpPr txBox="1"/>
      </xdr:nvSpPr>
      <xdr:spPr>
        <a:xfrm>
          <a:off x="2439044" y="1725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122572</xdr:rowOff>
    </xdr:from>
    <xdr:ext cx="405111" cy="259045"/>
    <xdr:sp macro="" textlink="">
      <xdr:nvSpPr>
        <xdr:cNvPr id="360" name="n_3aveValue【市民会館】&#10;有形固定資産減価償却率">
          <a:extLst>
            <a:ext uri="{FF2B5EF4-FFF2-40B4-BE49-F238E27FC236}">
              <a16:creationId xmlns:a16="http://schemas.microsoft.com/office/drawing/2014/main" id="{00000000-0008-0000-0200-000068010000}"/>
            </a:ext>
          </a:extLst>
        </xdr:cNvPr>
        <xdr:cNvSpPr txBox="1"/>
      </xdr:nvSpPr>
      <xdr:spPr>
        <a:xfrm>
          <a:off x="1645294" y="1721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139082</xdr:rowOff>
    </xdr:from>
    <xdr:ext cx="405111" cy="259045"/>
    <xdr:sp macro="" textlink="">
      <xdr:nvSpPr>
        <xdr:cNvPr id="361" name="n_1mainValue【市民会館】&#10;有形固定資産減価償却率">
          <a:extLst>
            <a:ext uri="{FF2B5EF4-FFF2-40B4-BE49-F238E27FC236}">
              <a16:creationId xmlns:a16="http://schemas.microsoft.com/office/drawing/2014/main" id="{00000000-0008-0000-0200-000069010000}"/>
            </a:ext>
          </a:extLst>
        </xdr:cNvPr>
        <xdr:cNvSpPr txBox="1"/>
      </xdr:nvSpPr>
      <xdr:spPr>
        <a:xfrm>
          <a:off x="3239144" y="1774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595630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55272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5956300" y="1676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55272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0" name="【市民会館】&#10;一人当たり面積グラフ枠">
          <a:extLst>
            <a:ext uri="{FF2B5EF4-FFF2-40B4-BE49-F238E27FC236}">
              <a16:creationId xmlns:a16="http://schemas.microsoft.com/office/drawing/2014/main" id="{00000000-0008-0000-0200-00007C010000}"/>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59055</xdr:rowOff>
    </xdr:from>
    <xdr:to>
      <xdr:col>54</xdr:col>
      <xdr:colOff>189865</xdr:colOff>
      <xdr:row>107</xdr:row>
      <xdr:rowOff>99061</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flipV="1">
          <a:off x="9429115" y="16632555"/>
          <a:ext cx="0" cy="124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382" name="【市民会館】&#10;一人当たり面積最小値テキスト">
          <a:extLst>
            <a:ext uri="{FF2B5EF4-FFF2-40B4-BE49-F238E27FC236}">
              <a16:creationId xmlns:a16="http://schemas.microsoft.com/office/drawing/2014/main" id="{00000000-0008-0000-0200-00007E010000}"/>
            </a:ext>
          </a:extLst>
        </xdr:cNvPr>
        <xdr:cNvSpPr txBox="1"/>
      </xdr:nvSpPr>
      <xdr:spPr>
        <a:xfrm>
          <a:off x="9467850" y="1787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9359900" y="178727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5732</xdr:rowOff>
    </xdr:from>
    <xdr:ext cx="469744" cy="259045"/>
    <xdr:sp macro="" textlink="">
      <xdr:nvSpPr>
        <xdr:cNvPr id="384" name="【市民会館】&#10;一人当たり面積最大値テキスト">
          <a:extLst>
            <a:ext uri="{FF2B5EF4-FFF2-40B4-BE49-F238E27FC236}">
              <a16:creationId xmlns:a16="http://schemas.microsoft.com/office/drawing/2014/main" id="{00000000-0008-0000-0200-000080010000}"/>
            </a:ext>
          </a:extLst>
        </xdr:cNvPr>
        <xdr:cNvSpPr txBox="1"/>
      </xdr:nvSpPr>
      <xdr:spPr>
        <a:xfrm>
          <a:off x="9467850" y="1640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59055</xdr:rowOff>
    </xdr:from>
    <xdr:to>
      <xdr:col>55</xdr:col>
      <xdr:colOff>88900</xdr:colOff>
      <xdr:row>100</xdr:row>
      <xdr:rowOff>59055</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9359900" y="166325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386" name="【市民会館】&#10;一人当たり面積平均値テキスト">
          <a:extLst>
            <a:ext uri="{FF2B5EF4-FFF2-40B4-BE49-F238E27FC236}">
              <a16:creationId xmlns:a16="http://schemas.microsoft.com/office/drawing/2014/main" id="{00000000-0008-0000-0200-000082010000}"/>
            </a:ext>
          </a:extLst>
        </xdr:cNvPr>
        <xdr:cNvSpPr txBox="1"/>
      </xdr:nvSpPr>
      <xdr:spPr>
        <a:xfrm>
          <a:off x="9467850" y="17290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387" name="フローチャート: 判断 386">
          <a:extLst>
            <a:ext uri="{FF2B5EF4-FFF2-40B4-BE49-F238E27FC236}">
              <a16:creationId xmlns:a16="http://schemas.microsoft.com/office/drawing/2014/main" id="{00000000-0008-0000-0200-000083010000}"/>
            </a:ext>
          </a:extLst>
        </xdr:cNvPr>
        <xdr:cNvSpPr/>
      </xdr:nvSpPr>
      <xdr:spPr>
        <a:xfrm>
          <a:off x="9398000" y="174390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388" name="フローチャート: 判断 387">
          <a:extLst>
            <a:ext uri="{FF2B5EF4-FFF2-40B4-BE49-F238E27FC236}">
              <a16:creationId xmlns:a16="http://schemas.microsoft.com/office/drawing/2014/main" id="{00000000-0008-0000-0200-000084010000}"/>
            </a:ext>
          </a:extLst>
        </xdr:cNvPr>
        <xdr:cNvSpPr/>
      </xdr:nvSpPr>
      <xdr:spPr>
        <a:xfrm>
          <a:off x="8636000" y="1745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168275</xdr:rowOff>
    </xdr:from>
    <xdr:to>
      <xdr:col>46</xdr:col>
      <xdr:colOff>38100</xdr:colOff>
      <xdr:row>105</xdr:row>
      <xdr:rowOff>98425</xdr:rowOff>
    </xdr:to>
    <xdr:sp macro="" textlink="">
      <xdr:nvSpPr>
        <xdr:cNvPr id="389" name="フローチャート: 判断 388">
          <a:extLst>
            <a:ext uri="{FF2B5EF4-FFF2-40B4-BE49-F238E27FC236}">
              <a16:creationId xmlns:a16="http://schemas.microsoft.com/office/drawing/2014/main" id="{00000000-0008-0000-0200-000085010000}"/>
            </a:ext>
          </a:extLst>
        </xdr:cNvPr>
        <xdr:cNvSpPr/>
      </xdr:nvSpPr>
      <xdr:spPr>
        <a:xfrm>
          <a:off x="7842250" y="174275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390" name="フローチャート: 判断 389">
          <a:extLst>
            <a:ext uri="{FF2B5EF4-FFF2-40B4-BE49-F238E27FC236}">
              <a16:creationId xmlns:a16="http://schemas.microsoft.com/office/drawing/2014/main" id="{00000000-0008-0000-0200-000086010000}"/>
            </a:ext>
          </a:extLst>
        </xdr:cNvPr>
        <xdr:cNvSpPr/>
      </xdr:nvSpPr>
      <xdr:spPr>
        <a:xfrm>
          <a:off x="7029450" y="1746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396" name="楕円 395">
          <a:extLst>
            <a:ext uri="{FF2B5EF4-FFF2-40B4-BE49-F238E27FC236}">
              <a16:creationId xmlns:a16="http://schemas.microsoft.com/office/drawing/2014/main" id="{00000000-0008-0000-0200-00008C010000}"/>
            </a:ext>
          </a:extLst>
        </xdr:cNvPr>
        <xdr:cNvSpPr/>
      </xdr:nvSpPr>
      <xdr:spPr>
        <a:xfrm>
          <a:off x="9398000" y="175018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49547</xdr:rowOff>
    </xdr:from>
    <xdr:ext cx="469744" cy="259045"/>
    <xdr:sp macro="" textlink="">
      <xdr:nvSpPr>
        <xdr:cNvPr id="397" name="【市民会館】&#10;一人当たり面積該当値テキスト">
          <a:extLst>
            <a:ext uri="{FF2B5EF4-FFF2-40B4-BE49-F238E27FC236}">
              <a16:creationId xmlns:a16="http://schemas.microsoft.com/office/drawing/2014/main" id="{00000000-0008-0000-0200-00008D010000}"/>
            </a:ext>
          </a:extLst>
        </xdr:cNvPr>
        <xdr:cNvSpPr txBox="1"/>
      </xdr:nvSpPr>
      <xdr:spPr>
        <a:xfrm>
          <a:off x="9467850" y="1748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71120</xdr:rowOff>
    </xdr:from>
    <xdr:to>
      <xdr:col>50</xdr:col>
      <xdr:colOff>165100</xdr:colOff>
      <xdr:row>106</xdr:row>
      <xdr:rowOff>1270</xdr:rowOff>
    </xdr:to>
    <xdr:sp macro="" textlink="">
      <xdr:nvSpPr>
        <xdr:cNvPr id="398" name="楕円 397">
          <a:extLst>
            <a:ext uri="{FF2B5EF4-FFF2-40B4-BE49-F238E27FC236}">
              <a16:creationId xmlns:a16="http://schemas.microsoft.com/office/drawing/2014/main" id="{00000000-0008-0000-0200-00008E010000}"/>
            </a:ext>
          </a:extLst>
        </xdr:cNvPr>
        <xdr:cNvSpPr/>
      </xdr:nvSpPr>
      <xdr:spPr>
        <a:xfrm>
          <a:off x="86360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121920</xdr:rowOff>
    </xdr:from>
    <xdr:to>
      <xdr:col>55</xdr:col>
      <xdr:colOff>0</xdr:colOff>
      <xdr:row>105</xdr:row>
      <xdr:rowOff>121920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8686800" y="1755267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137813</xdr:rowOff>
    </xdr:from>
    <xdr:ext cx="469744" cy="259045"/>
    <xdr:sp macro="" textlink="">
      <xdr:nvSpPr>
        <xdr:cNvPr id="400" name="n_1aveValue【市民会館】&#10;一人当たり面積">
          <a:extLst>
            <a:ext uri="{FF2B5EF4-FFF2-40B4-BE49-F238E27FC236}">
              <a16:creationId xmlns:a16="http://schemas.microsoft.com/office/drawing/2014/main" id="{00000000-0008-0000-0200-000090010000}"/>
            </a:ext>
          </a:extLst>
        </xdr:cNvPr>
        <xdr:cNvSpPr txBox="1"/>
      </xdr:nvSpPr>
      <xdr:spPr>
        <a:xfrm>
          <a:off x="8458277" y="1722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114952</xdr:rowOff>
    </xdr:from>
    <xdr:ext cx="469744" cy="259045"/>
    <xdr:sp macro="" textlink="">
      <xdr:nvSpPr>
        <xdr:cNvPr id="401" name="n_2aveValue【市民会館】&#10;一人当たり面積">
          <a:extLst>
            <a:ext uri="{FF2B5EF4-FFF2-40B4-BE49-F238E27FC236}">
              <a16:creationId xmlns:a16="http://schemas.microsoft.com/office/drawing/2014/main" id="{00000000-0008-0000-0200-000091010000}"/>
            </a:ext>
          </a:extLst>
        </xdr:cNvPr>
        <xdr:cNvSpPr txBox="1"/>
      </xdr:nvSpPr>
      <xdr:spPr>
        <a:xfrm>
          <a:off x="7677227" y="1720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402" name="n_3aveValue【市民会館】&#10;一人当たり面積">
          <a:extLst>
            <a:ext uri="{FF2B5EF4-FFF2-40B4-BE49-F238E27FC236}">
              <a16:creationId xmlns:a16="http://schemas.microsoft.com/office/drawing/2014/main" id="{00000000-0008-0000-0200-000092010000}"/>
            </a:ext>
          </a:extLst>
        </xdr:cNvPr>
        <xdr:cNvSpPr txBox="1"/>
      </xdr:nvSpPr>
      <xdr:spPr>
        <a:xfrm>
          <a:off x="686442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163847</xdr:rowOff>
    </xdr:from>
    <xdr:ext cx="469744" cy="259045"/>
    <xdr:sp macro="" textlink="">
      <xdr:nvSpPr>
        <xdr:cNvPr id="403" name="n_1mainValue【市民会館】&#10;一人当たり面積">
          <a:extLst>
            <a:ext uri="{FF2B5EF4-FFF2-40B4-BE49-F238E27FC236}">
              <a16:creationId xmlns:a16="http://schemas.microsoft.com/office/drawing/2014/main" id="{00000000-0008-0000-0200-000093010000}"/>
            </a:ext>
          </a:extLst>
        </xdr:cNvPr>
        <xdr:cNvSpPr txBox="1"/>
      </xdr:nvSpPr>
      <xdr:spPr>
        <a:xfrm>
          <a:off x="8458277" y="1759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7" name="【一般廃棄物処理施設】&#10;有形固定資産減価償却率グラフ枠">
          <a:extLst>
            <a:ext uri="{FF2B5EF4-FFF2-40B4-BE49-F238E27FC236}">
              <a16:creationId xmlns:a16="http://schemas.microsoft.com/office/drawing/2014/main" id="{00000000-0008-0000-0200-0000AB010000}"/>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40</xdr:row>
      <xdr:rowOff>156210</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flipV="1">
          <a:off x="14699614" y="5610860"/>
          <a:ext cx="0" cy="115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29" name="【一般廃棄物処理施設】&#10;有形固定資産減価償却率最小値テキスト">
          <a:extLst>
            <a:ext uri="{FF2B5EF4-FFF2-40B4-BE49-F238E27FC236}">
              <a16:creationId xmlns:a16="http://schemas.microsoft.com/office/drawing/2014/main" id="{00000000-0008-0000-0200-0000AD010000}"/>
            </a:ext>
          </a:extLst>
        </xdr:cNvPr>
        <xdr:cNvSpPr txBox="1"/>
      </xdr:nvSpPr>
      <xdr:spPr>
        <a:xfrm>
          <a:off x="1473835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4611350" y="6766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431" name="【一般廃棄物処理施設】&#10;有形固定資産減価償却率最大値テキスト">
          <a:extLst>
            <a:ext uri="{FF2B5EF4-FFF2-40B4-BE49-F238E27FC236}">
              <a16:creationId xmlns:a16="http://schemas.microsoft.com/office/drawing/2014/main" id="{00000000-0008-0000-0200-0000AF010000}"/>
            </a:ext>
          </a:extLst>
        </xdr:cNvPr>
        <xdr:cNvSpPr txBox="1"/>
      </xdr:nvSpPr>
      <xdr:spPr>
        <a:xfrm>
          <a:off x="14738350" y="539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4611350" y="5610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162577</xdr:rowOff>
    </xdr:from>
    <xdr:ext cx="405111" cy="259045"/>
    <xdr:sp macro="" textlink="">
      <xdr:nvSpPr>
        <xdr:cNvPr id="433" name="【一般廃棄物処理施設】&#10;有形固定資産減価償却率平均値テキスト">
          <a:extLst>
            <a:ext uri="{FF2B5EF4-FFF2-40B4-BE49-F238E27FC236}">
              <a16:creationId xmlns:a16="http://schemas.microsoft.com/office/drawing/2014/main" id="{00000000-0008-0000-0200-0000B1010000}"/>
            </a:ext>
          </a:extLst>
        </xdr:cNvPr>
        <xdr:cNvSpPr txBox="1"/>
      </xdr:nvSpPr>
      <xdr:spPr>
        <a:xfrm>
          <a:off x="14738350" y="5782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139700</xdr:rowOff>
    </xdr:from>
    <xdr:to>
      <xdr:col>85</xdr:col>
      <xdr:colOff>177800</xdr:colOff>
      <xdr:row>36</xdr:row>
      <xdr:rowOff>69850</xdr:rowOff>
    </xdr:to>
    <xdr:sp macro="" textlink="">
      <xdr:nvSpPr>
        <xdr:cNvPr id="434" name="フローチャート: 判断 433">
          <a:extLst>
            <a:ext uri="{FF2B5EF4-FFF2-40B4-BE49-F238E27FC236}">
              <a16:creationId xmlns:a16="http://schemas.microsoft.com/office/drawing/2014/main" id="{00000000-0008-0000-0200-0000B2010000}"/>
            </a:ext>
          </a:extLst>
        </xdr:cNvPr>
        <xdr:cNvSpPr/>
      </xdr:nvSpPr>
      <xdr:spPr>
        <a:xfrm>
          <a:off x="14649450" y="59245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86360</xdr:rowOff>
    </xdr:from>
    <xdr:to>
      <xdr:col>81</xdr:col>
      <xdr:colOff>101600</xdr:colOff>
      <xdr:row>37</xdr:row>
      <xdr:rowOff>16510</xdr:rowOff>
    </xdr:to>
    <xdr:sp macro="" textlink="">
      <xdr:nvSpPr>
        <xdr:cNvPr id="435" name="フローチャート: 判断 434">
          <a:extLst>
            <a:ext uri="{FF2B5EF4-FFF2-40B4-BE49-F238E27FC236}">
              <a16:creationId xmlns:a16="http://schemas.microsoft.com/office/drawing/2014/main" id="{00000000-0008-0000-0200-0000B3010000}"/>
            </a:ext>
          </a:extLst>
        </xdr:cNvPr>
        <xdr:cNvSpPr/>
      </xdr:nvSpPr>
      <xdr:spPr>
        <a:xfrm>
          <a:off x="13887450" y="60363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158750</xdr:rowOff>
    </xdr:from>
    <xdr:to>
      <xdr:col>76</xdr:col>
      <xdr:colOff>165100</xdr:colOff>
      <xdr:row>37</xdr:row>
      <xdr:rowOff>88900</xdr:rowOff>
    </xdr:to>
    <xdr:sp macro="" textlink="">
      <xdr:nvSpPr>
        <xdr:cNvPr id="436" name="フローチャート: 判断 435">
          <a:extLst>
            <a:ext uri="{FF2B5EF4-FFF2-40B4-BE49-F238E27FC236}">
              <a16:creationId xmlns:a16="http://schemas.microsoft.com/office/drawing/2014/main" id="{00000000-0008-0000-0200-0000B4010000}"/>
            </a:ext>
          </a:extLst>
        </xdr:cNvPr>
        <xdr:cNvSpPr/>
      </xdr:nvSpPr>
      <xdr:spPr>
        <a:xfrm>
          <a:off x="13093700" y="6108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37" name="フローチャート: 判断 436">
          <a:extLst>
            <a:ext uri="{FF2B5EF4-FFF2-40B4-BE49-F238E27FC236}">
              <a16:creationId xmlns:a16="http://schemas.microsoft.com/office/drawing/2014/main" id="{00000000-0008-0000-0200-0000B5010000}"/>
            </a:ext>
          </a:extLst>
        </xdr:cNvPr>
        <xdr:cNvSpPr/>
      </xdr:nvSpPr>
      <xdr:spPr>
        <a:xfrm>
          <a:off x="12299950" y="61290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43" name="楕円 442">
          <a:extLst>
            <a:ext uri="{FF2B5EF4-FFF2-40B4-BE49-F238E27FC236}">
              <a16:creationId xmlns:a16="http://schemas.microsoft.com/office/drawing/2014/main" id="{00000000-0008-0000-0200-0000BB010000}"/>
            </a:ext>
          </a:extLst>
        </xdr:cNvPr>
        <xdr:cNvSpPr/>
      </xdr:nvSpPr>
      <xdr:spPr>
        <a:xfrm>
          <a:off x="14649450" y="62623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125747</xdr:rowOff>
    </xdr:from>
    <xdr:ext cx="405111" cy="259045"/>
    <xdr:sp macro="" textlink="">
      <xdr:nvSpPr>
        <xdr:cNvPr id="444" name="【一般廃棄物処理施設】&#10;有形固定資産減価償却率該当値テキスト">
          <a:extLst>
            <a:ext uri="{FF2B5EF4-FFF2-40B4-BE49-F238E27FC236}">
              <a16:creationId xmlns:a16="http://schemas.microsoft.com/office/drawing/2014/main" id="{00000000-0008-0000-0200-0000BC010000}"/>
            </a:ext>
          </a:extLst>
        </xdr:cNvPr>
        <xdr:cNvSpPr txBox="1"/>
      </xdr:nvSpPr>
      <xdr:spPr>
        <a:xfrm>
          <a:off x="14738350" y="624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44450</xdr:rowOff>
    </xdr:from>
    <xdr:to>
      <xdr:col>81</xdr:col>
      <xdr:colOff>101600</xdr:colOff>
      <xdr:row>38</xdr:row>
      <xdr:rowOff>146050</xdr:rowOff>
    </xdr:to>
    <xdr:sp macro="" textlink="">
      <xdr:nvSpPr>
        <xdr:cNvPr id="445" name="楕円 444">
          <a:extLst>
            <a:ext uri="{FF2B5EF4-FFF2-40B4-BE49-F238E27FC236}">
              <a16:creationId xmlns:a16="http://schemas.microsoft.com/office/drawing/2014/main" id="{00000000-0008-0000-0200-0000BD010000}"/>
            </a:ext>
          </a:extLst>
        </xdr:cNvPr>
        <xdr:cNvSpPr/>
      </xdr:nvSpPr>
      <xdr:spPr>
        <a:xfrm>
          <a:off x="1388745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26670</xdr:rowOff>
    </xdr:from>
    <xdr:to>
      <xdr:col>85</xdr:col>
      <xdr:colOff>127000</xdr:colOff>
      <xdr:row>38</xdr:row>
      <xdr:rowOff>95250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flipV="1">
          <a:off x="13938250" y="6306820"/>
          <a:ext cx="762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33037</xdr:rowOff>
    </xdr:from>
    <xdr:ext cx="405111" cy="259045"/>
    <xdr:sp macro="" textlink="">
      <xdr:nvSpPr>
        <xdr:cNvPr id="447" name="n_1aveValue【一般廃棄物処理施設】&#10;有形固定資産減価償却率">
          <a:extLst>
            <a:ext uri="{FF2B5EF4-FFF2-40B4-BE49-F238E27FC236}">
              <a16:creationId xmlns:a16="http://schemas.microsoft.com/office/drawing/2014/main" id="{00000000-0008-0000-0200-0000BF010000}"/>
            </a:ext>
          </a:extLst>
        </xdr:cNvPr>
        <xdr:cNvSpPr txBox="1"/>
      </xdr:nvSpPr>
      <xdr:spPr>
        <a:xfrm>
          <a:off x="13742044" y="5817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105427</xdr:rowOff>
    </xdr:from>
    <xdr:ext cx="405111" cy="259045"/>
    <xdr:sp macro="" textlink="">
      <xdr:nvSpPr>
        <xdr:cNvPr id="448" name="n_2aveValue【一般廃棄物処理施設】&#10;有形固定資産減価償却率">
          <a:extLst>
            <a:ext uri="{FF2B5EF4-FFF2-40B4-BE49-F238E27FC236}">
              <a16:creationId xmlns:a16="http://schemas.microsoft.com/office/drawing/2014/main" id="{00000000-0008-0000-0200-0000C0010000}"/>
            </a:ext>
          </a:extLst>
        </xdr:cNvPr>
        <xdr:cNvSpPr txBox="1"/>
      </xdr:nvSpPr>
      <xdr:spPr>
        <a:xfrm>
          <a:off x="12960994" y="589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49" name="n_3aveValue【一般廃棄物処理施設】&#10;有形固定資産減価償却率">
          <a:extLst>
            <a:ext uri="{FF2B5EF4-FFF2-40B4-BE49-F238E27FC236}">
              <a16:creationId xmlns:a16="http://schemas.microsoft.com/office/drawing/2014/main" id="{00000000-0008-0000-0200-0000C1010000}"/>
            </a:ext>
          </a:extLst>
        </xdr:cNvPr>
        <xdr:cNvSpPr txBox="1"/>
      </xdr:nvSpPr>
      <xdr:spPr>
        <a:xfrm>
          <a:off x="12167244" y="591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137177</xdr:rowOff>
    </xdr:from>
    <xdr:ext cx="405111" cy="259045"/>
    <xdr:sp macro="" textlink="">
      <xdr:nvSpPr>
        <xdr:cNvPr id="450" name="n_1mainValue【一般廃棄物処理施設】&#10;有形固定資産減価償却率">
          <a:extLst>
            <a:ext uri="{FF2B5EF4-FFF2-40B4-BE49-F238E27FC236}">
              <a16:creationId xmlns:a16="http://schemas.microsoft.com/office/drawing/2014/main" id="{00000000-0008-0000-0200-0000C2010000}"/>
            </a:ext>
          </a:extLst>
        </xdr:cNvPr>
        <xdr:cNvSpPr txBox="1"/>
      </xdr:nvSpPr>
      <xdr:spPr>
        <a:xfrm>
          <a:off x="13742044" y="641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6248514" y="7211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5985051" y="684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59850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59850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59850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a:extLst>
            <a:ext uri="{FF2B5EF4-FFF2-40B4-BE49-F238E27FC236}">
              <a16:creationId xmlns:a16="http://schemas.microsoft.com/office/drawing/2014/main" id="{00000000-0008-0000-0200-0000DA010000}"/>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95879</xdr:rowOff>
    </xdr:from>
    <xdr:to>
      <xdr:col>116</xdr:col>
      <xdr:colOff>62864</xdr:colOff>
      <xdr:row>42</xdr:row>
      <xdr:rowOff>25203</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flipV="1">
          <a:off x="19951064" y="5550529"/>
          <a:ext cx="0" cy="141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29030</xdr:rowOff>
    </xdr:from>
    <xdr:ext cx="534377" cy="259045"/>
    <xdr:sp macro="" textlink="">
      <xdr:nvSpPr>
        <xdr:cNvPr id="476" name="【一般廃棄物処理施設】&#10;一人当たり有形固定資産（償却資産）額最小値テキスト">
          <a:extLst>
            <a:ext uri="{FF2B5EF4-FFF2-40B4-BE49-F238E27FC236}">
              <a16:creationId xmlns:a16="http://schemas.microsoft.com/office/drawing/2014/main" id="{00000000-0008-0000-0200-0000DC010000}"/>
            </a:ext>
          </a:extLst>
        </xdr:cNvPr>
        <xdr:cNvSpPr txBox="1"/>
      </xdr:nvSpPr>
      <xdr:spPr>
        <a:xfrm>
          <a:off x="19989800" y="696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25203</xdr:rowOff>
    </xdr:from>
    <xdr:to>
      <xdr:col>116</xdr:col>
      <xdr:colOff>152400</xdr:colOff>
      <xdr:row>42</xdr:row>
      <xdr:rowOff>25203</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19881850" y="69657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42556</xdr:rowOff>
    </xdr:from>
    <xdr:ext cx="534377" cy="259045"/>
    <xdr:sp macro="" textlink="">
      <xdr:nvSpPr>
        <xdr:cNvPr id="478" name="【一般廃棄物処理施設】&#10;一人当たり有形固定資産（償却資産）額最大値テキスト">
          <a:extLst>
            <a:ext uri="{FF2B5EF4-FFF2-40B4-BE49-F238E27FC236}">
              <a16:creationId xmlns:a16="http://schemas.microsoft.com/office/drawing/2014/main" id="{00000000-0008-0000-0200-0000DE010000}"/>
            </a:ext>
          </a:extLst>
        </xdr:cNvPr>
        <xdr:cNvSpPr txBox="1"/>
      </xdr:nvSpPr>
      <xdr:spPr>
        <a:xfrm>
          <a:off x="19989800" y="533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95879</xdr:rowOff>
    </xdr:from>
    <xdr:to>
      <xdr:col>116</xdr:col>
      <xdr:colOff>152400</xdr:colOff>
      <xdr:row>33</xdr:row>
      <xdr:rowOff>95879</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9881850" y="55505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89406</xdr:rowOff>
    </xdr:from>
    <xdr:ext cx="534377" cy="259045"/>
    <xdr:sp macro="" textlink="">
      <xdr:nvSpPr>
        <xdr:cNvPr id="480" name="【一般廃棄物処理施設】&#10;一人当たり有形固定資産（償却資産）額平均値テキスト">
          <a:extLst>
            <a:ext uri="{FF2B5EF4-FFF2-40B4-BE49-F238E27FC236}">
              <a16:creationId xmlns:a16="http://schemas.microsoft.com/office/drawing/2014/main" id="{00000000-0008-0000-0200-0000E0010000}"/>
            </a:ext>
          </a:extLst>
        </xdr:cNvPr>
        <xdr:cNvSpPr txBox="1"/>
      </xdr:nvSpPr>
      <xdr:spPr>
        <a:xfrm>
          <a:off x="19989800" y="6039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66529</xdr:rowOff>
    </xdr:from>
    <xdr:to>
      <xdr:col>116</xdr:col>
      <xdr:colOff>114300</xdr:colOff>
      <xdr:row>37</xdr:row>
      <xdr:rowOff>168129</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19900900" y="618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86151</xdr:rowOff>
    </xdr:from>
    <xdr:to>
      <xdr:col>112</xdr:col>
      <xdr:colOff>38100</xdr:colOff>
      <xdr:row>38</xdr:row>
      <xdr:rowOff>16301</xdr:rowOff>
    </xdr:to>
    <xdr:sp macro="" textlink="">
      <xdr:nvSpPr>
        <xdr:cNvPr id="482" name="フローチャート: 判断 481">
          <a:extLst>
            <a:ext uri="{FF2B5EF4-FFF2-40B4-BE49-F238E27FC236}">
              <a16:creationId xmlns:a16="http://schemas.microsoft.com/office/drawing/2014/main" id="{00000000-0008-0000-0200-0000E2010000}"/>
            </a:ext>
          </a:extLst>
        </xdr:cNvPr>
        <xdr:cNvSpPr/>
      </xdr:nvSpPr>
      <xdr:spPr>
        <a:xfrm>
          <a:off x="19157950" y="620120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87160</xdr:rowOff>
    </xdr:from>
    <xdr:to>
      <xdr:col>107</xdr:col>
      <xdr:colOff>101600</xdr:colOff>
      <xdr:row>38</xdr:row>
      <xdr:rowOff>17311</xdr:rowOff>
    </xdr:to>
    <xdr:sp macro="" textlink="">
      <xdr:nvSpPr>
        <xdr:cNvPr id="483" name="フローチャート: 判断 482">
          <a:extLst>
            <a:ext uri="{FF2B5EF4-FFF2-40B4-BE49-F238E27FC236}">
              <a16:creationId xmlns:a16="http://schemas.microsoft.com/office/drawing/2014/main" id="{00000000-0008-0000-0200-0000E3010000}"/>
            </a:ext>
          </a:extLst>
        </xdr:cNvPr>
        <xdr:cNvSpPr/>
      </xdr:nvSpPr>
      <xdr:spPr>
        <a:xfrm>
          <a:off x="18345150" y="6202210"/>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141910</xdr:rowOff>
    </xdr:from>
    <xdr:to>
      <xdr:col>102</xdr:col>
      <xdr:colOff>165100</xdr:colOff>
      <xdr:row>37</xdr:row>
      <xdr:rowOff>72060</xdr:rowOff>
    </xdr:to>
    <xdr:sp macro="" textlink="">
      <xdr:nvSpPr>
        <xdr:cNvPr id="484" name="フローチャート: 判断 483">
          <a:extLst>
            <a:ext uri="{FF2B5EF4-FFF2-40B4-BE49-F238E27FC236}">
              <a16:creationId xmlns:a16="http://schemas.microsoft.com/office/drawing/2014/main" id="{00000000-0008-0000-0200-0000E4010000}"/>
            </a:ext>
          </a:extLst>
        </xdr:cNvPr>
        <xdr:cNvSpPr/>
      </xdr:nvSpPr>
      <xdr:spPr>
        <a:xfrm>
          <a:off x="17551400" y="60918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123012</xdr:rowOff>
    </xdr:from>
    <xdr:to>
      <xdr:col>116</xdr:col>
      <xdr:colOff>114300</xdr:colOff>
      <xdr:row>39</xdr:row>
      <xdr:rowOff>53162</xdr:rowOff>
    </xdr:to>
    <xdr:sp macro="" textlink="">
      <xdr:nvSpPr>
        <xdr:cNvPr id="490" name="楕円 489">
          <a:extLst>
            <a:ext uri="{FF2B5EF4-FFF2-40B4-BE49-F238E27FC236}">
              <a16:creationId xmlns:a16="http://schemas.microsoft.com/office/drawing/2014/main" id="{00000000-0008-0000-0200-0000EA010000}"/>
            </a:ext>
          </a:extLst>
        </xdr:cNvPr>
        <xdr:cNvSpPr/>
      </xdr:nvSpPr>
      <xdr:spPr>
        <a:xfrm>
          <a:off x="19900900" y="64031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101439</xdr:rowOff>
    </xdr:from>
    <xdr:ext cx="534377" cy="259045"/>
    <xdr:sp macro="" textlink="">
      <xdr:nvSpPr>
        <xdr:cNvPr id="491" name="【一般廃棄物処理施設】&#10;一人当たり有形固定資産（償却資産）額該当値テキスト">
          <a:extLst>
            <a:ext uri="{FF2B5EF4-FFF2-40B4-BE49-F238E27FC236}">
              <a16:creationId xmlns:a16="http://schemas.microsoft.com/office/drawing/2014/main" id="{00000000-0008-0000-0200-0000EB010000}"/>
            </a:ext>
          </a:extLst>
        </xdr:cNvPr>
        <xdr:cNvSpPr txBox="1"/>
      </xdr:nvSpPr>
      <xdr:spPr>
        <a:xfrm>
          <a:off x="19989800" y="638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122707</xdr:rowOff>
    </xdr:from>
    <xdr:to>
      <xdr:col>112</xdr:col>
      <xdr:colOff>38100</xdr:colOff>
      <xdr:row>39</xdr:row>
      <xdr:rowOff>52857</xdr:rowOff>
    </xdr:to>
    <xdr:sp macro="" textlink="">
      <xdr:nvSpPr>
        <xdr:cNvPr id="492" name="楕円 491">
          <a:extLst>
            <a:ext uri="{FF2B5EF4-FFF2-40B4-BE49-F238E27FC236}">
              <a16:creationId xmlns:a16="http://schemas.microsoft.com/office/drawing/2014/main" id="{00000000-0008-0000-0200-0000EC010000}"/>
            </a:ext>
          </a:extLst>
        </xdr:cNvPr>
        <xdr:cNvSpPr/>
      </xdr:nvSpPr>
      <xdr:spPr>
        <a:xfrm>
          <a:off x="19157950" y="64028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2057</xdr:rowOff>
    </xdr:from>
    <xdr:to>
      <xdr:col>116</xdr:col>
      <xdr:colOff>63500</xdr:colOff>
      <xdr:row>39</xdr:row>
      <xdr:rowOff>2362</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19202400" y="6447307"/>
          <a:ext cx="7493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32828</xdr:rowOff>
    </xdr:from>
    <xdr:ext cx="534377" cy="259045"/>
    <xdr:sp macro="" textlink="">
      <xdr:nvSpPr>
        <xdr:cNvPr id="494" name="n_1aveValue【一般廃棄物処理施設】&#10;一人当たり有形固定資産（償却資産）額">
          <a:extLst>
            <a:ext uri="{FF2B5EF4-FFF2-40B4-BE49-F238E27FC236}">
              <a16:creationId xmlns:a16="http://schemas.microsoft.com/office/drawing/2014/main" id="{00000000-0008-0000-0200-0000EE010000}"/>
            </a:ext>
          </a:extLst>
        </xdr:cNvPr>
        <xdr:cNvSpPr txBox="1"/>
      </xdr:nvSpPr>
      <xdr:spPr>
        <a:xfrm>
          <a:off x="18947911" y="598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33837</xdr:rowOff>
    </xdr:from>
    <xdr:ext cx="534377" cy="259045"/>
    <xdr:sp macro="" textlink="">
      <xdr:nvSpPr>
        <xdr:cNvPr id="495" name="n_2aveValue【一般廃棄物処理施設】&#10;一人当たり有形固定資産（償却資産）額">
          <a:extLst>
            <a:ext uri="{FF2B5EF4-FFF2-40B4-BE49-F238E27FC236}">
              <a16:creationId xmlns:a16="http://schemas.microsoft.com/office/drawing/2014/main" id="{00000000-0008-0000-0200-0000EF010000}"/>
            </a:ext>
          </a:extLst>
        </xdr:cNvPr>
        <xdr:cNvSpPr txBox="1"/>
      </xdr:nvSpPr>
      <xdr:spPr>
        <a:xfrm>
          <a:off x="18166861" y="598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88587</xdr:rowOff>
    </xdr:from>
    <xdr:ext cx="534377" cy="259045"/>
    <xdr:sp macro="" textlink="">
      <xdr:nvSpPr>
        <xdr:cNvPr id="496" name="n_3aveValue【一般廃棄物処理施設】&#10;一人当たり有形固定資産（償却資産）額">
          <a:extLst>
            <a:ext uri="{FF2B5EF4-FFF2-40B4-BE49-F238E27FC236}">
              <a16:creationId xmlns:a16="http://schemas.microsoft.com/office/drawing/2014/main" id="{00000000-0008-0000-0200-0000F0010000}"/>
            </a:ext>
          </a:extLst>
        </xdr:cNvPr>
        <xdr:cNvSpPr txBox="1"/>
      </xdr:nvSpPr>
      <xdr:spPr>
        <a:xfrm>
          <a:off x="17354061" y="587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43984</xdr:rowOff>
    </xdr:from>
    <xdr:ext cx="534377" cy="259045"/>
    <xdr:sp macro="" textlink="">
      <xdr:nvSpPr>
        <xdr:cNvPr id="497" name="n_1mainValue【一般廃棄物処理施設】&#10;一人当たり有形固定資産（償却資産）額">
          <a:extLst>
            <a:ext uri="{FF2B5EF4-FFF2-40B4-BE49-F238E27FC236}">
              <a16:creationId xmlns:a16="http://schemas.microsoft.com/office/drawing/2014/main" id="{00000000-0008-0000-0200-0000F1010000}"/>
            </a:ext>
          </a:extLst>
        </xdr:cNvPr>
        <xdr:cNvSpPr txBox="1"/>
      </xdr:nvSpPr>
      <xdr:spPr>
        <a:xfrm>
          <a:off x="18947911" y="64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1" name="【保健センター・保健所】&#10;有形固定資産減価償却率グラフ枠">
          <a:extLst>
            <a:ext uri="{FF2B5EF4-FFF2-40B4-BE49-F238E27FC236}">
              <a16:creationId xmlns:a16="http://schemas.microsoft.com/office/drawing/2014/main" id="{00000000-0008-0000-0200-000009020000}"/>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64</xdr:row>
      <xdr:rowOff>45720</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flipV="1">
          <a:off x="14699614" y="914019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523" name="【保健センター・保健所】&#10;有形固定資産減価償却率最小値テキスト">
          <a:extLst>
            <a:ext uri="{FF2B5EF4-FFF2-40B4-BE49-F238E27FC236}">
              <a16:creationId xmlns:a16="http://schemas.microsoft.com/office/drawing/2014/main" id="{00000000-0008-0000-0200-00000B020000}"/>
            </a:ext>
          </a:extLst>
        </xdr:cNvPr>
        <xdr:cNvSpPr txBox="1"/>
      </xdr:nvSpPr>
      <xdr:spPr>
        <a:xfrm>
          <a:off x="14738350"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4611350" y="10618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25" name="【保健センター・保健所】&#10;有形固定資産減価償却率最大値テキスト">
          <a:extLst>
            <a:ext uri="{FF2B5EF4-FFF2-40B4-BE49-F238E27FC236}">
              <a16:creationId xmlns:a16="http://schemas.microsoft.com/office/drawing/2014/main" id="{00000000-0008-0000-0200-00000D020000}"/>
            </a:ext>
          </a:extLst>
        </xdr:cNvPr>
        <xdr:cNvSpPr txBox="1"/>
      </xdr:nvSpPr>
      <xdr:spPr>
        <a:xfrm>
          <a:off x="14738350" y="892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4611350" y="91401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110507</xdr:rowOff>
    </xdr:from>
    <xdr:ext cx="405111" cy="259045"/>
    <xdr:sp macro="" textlink="">
      <xdr:nvSpPr>
        <xdr:cNvPr id="527" name="【保健センター・保健所】&#10;有形固定資産減価償却率平均値テキスト">
          <a:extLst>
            <a:ext uri="{FF2B5EF4-FFF2-40B4-BE49-F238E27FC236}">
              <a16:creationId xmlns:a16="http://schemas.microsoft.com/office/drawing/2014/main" id="{00000000-0008-0000-0200-00000F020000}"/>
            </a:ext>
          </a:extLst>
        </xdr:cNvPr>
        <xdr:cNvSpPr txBox="1"/>
      </xdr:nvSpPr>
      <xdr:spPr>
        <a:xfrm>
          <a:off x="14738350" y="1002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132080</xdr:rowOff>
    </xdr:from>
    <xdr:to>
      <xdr:col>85</xdr:col>
      <xdr:colOff>177800</xdr:colOff>
      <xdr:row>61</xdr:row>
      <xdr:rowOff>62230</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4649450" y="100444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154940</xdr:rowOff>
    </xdr:from>
    <xdr:to>
      <xdr:col>81</xdr:col>
      <xdr:colOff>101600</xdr:colOff>
      <xdr:row>61</xdr:row>
      <xdr:rowOff>85090</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3887450" y="100672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30937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12299950" y="98526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147320</xdr:rowOff>
    </xdr:from>
    <xdr:to>
      <xdr:col>85</xdr:col>
      <xdr:colOff>177800</xdr:colOff>
      <xdr:row>60</xdr:row>
      <xdr:rowOff>77470</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4649450" y="98945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170197</xdr:rowOff>
    </xdr:from>
    <xdr:ext cx="405111" cy="259045"/>
    <xdr:sp macro="" textlink="">
      <xdr:nvSpPr>
        <xdr:cNvPr id="538" name="【保健センター・保健所】&#10;有形固定資産減価償却率該当値テキスト">
          <a:extLst>
            <a:ext uri="{FF2B5EF4-FFF2-40B4-BE49-F238E27FC236}">
              <a16:creationId xmlns:a16="http://schemas.microsoft.com/office/drawing/2014/main" id="{00000000-0008-0000-0200-00001A020000}"/>
            </a:ext>
          </a:extLst>
        </xdr:cNvPr>
        <xdr:cNvSpPr txBox="1"/>
      </xdr:nvSpPr>
      <xdr:spPr>
        <a:xfrm>
          <a:off x="14738350" y="974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40640</xdr:rowOff>
    </xdr:from>
    <xdr:to>
      <xdr:col>81</xdr:col>
      <xdr:colOff>101600</xdr:colOff>
      <xdr:row>60</xdr:row>
      <xdr:rowOff>142240</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3887450" y="99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26670</xdr:rowOff>
    </xdr:from>
    <xdr:to>
      <xdr:col>85</xdr:col>
      <xdr:colOff>127000</xdr:colOff>
      <xdr:row>60</xdr:row>
      <xdr:rowOff>91440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flipV="1">
          <a:off x="13938250" y="9939020"/>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76217</xdr:rowOff>
    </xdr:from>
    <xdr:ext cx="405111" cy="259045"/>
    <xdr:sp macro="" textlink="">
      <xdr:nvSpPr>
        <xdr:cNvPr id="541" name="n_1aveValue【保健センター・保健所】&#10;有形固定資産減価償却率">
          <a:extLst>
            <a:ext uri="{FF2B5EF4-FFF2-40B4-BE49-F238E27FC236}">
              <a16:creationId xmlns:a16="http://schemas.microsoft.com/office/drawing/2014/main" id="{00000000-0008-0000-0200-00001D020000}"/>
            </a:ext>
          </a:extLst>
        </xdr:cNvPr>
        <xdr:cNvSpPr txBox="1"/>
      </xdr:nvSpPr>
      <xdr:spPr>
        <a:xfrm>
          <a:off x="1374204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116857</xdr:rowOff>
    </xdr:from>
    <xdr:ext cx="405111" cy="259045"/>
    <xdr:sp macro="" textlink="">
      <xdr:nvSpPr>
        <xdr:cNvPr id="542" name="n_2aveValue【保健センター・保健所】&#10;有形固定資産減価償却率">
          <a:extLst>
            <a:ext uri="{FF2B5EF4-FFF2-40B4-BE49-F238E27FC236}">
              <a16:creationId xmlns:a16="http://schemas.microsoft.com/office/drawing/2014/main" id="{00000000-0008-0000-0200-00001E020000}"/>
            </a:ext>
          </a:extLst>
        </xdr:cNvPr>
        <xdr:cNvSpPr txBox="1"/>
      </xdr:nvSpPr>
      <xdr:spPr>
        <a:xfrm>
          <a:off x="12960994" y="986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543" name="n_3aveValue【保健センター・保健所】&#10;有形固定資産減価償却率">
          <a:extLst>
            <a:ext uri="{FF2B5EF4-FFF2-40B4-BE49-F238E27FC236}">
              <a16:creationId xmlns:a16="http://schemas.microsoft.com/office/drawing/2014/main" id="{00000000-0008-0000-0200-00001F020000}"/>
            </a:ext>
          </a:extLst>
        </xdr:cNvPr>
        <xdr:cNvSpPr txBox="1"/>
      </xdr:nvSpPr>
      <xdr:spPr>
        <a:xfrm>
          <a:off x="121672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158767</xdr:rowOff>
    </xdr:from>
    <xdr:ext cx="405111" cy="259045"/>
    <xdr:sp macro="" textlink="">
      <xdr:nvSpPr>
        <xdr:cNvPr id="544" name="n_1mainValue【保健センター・保健所】&#10;有形固定資産減価償却率">
          <a:extLst>
            <a:ext uri="{FF2B5EF4-FFF2-40B4-BE49-F238E27FC236}">
              <a16:creationId xmlns:a16="http://schemas.microsoft.com/office/drawing/2014/main" id="{00000000-0008-0000-0200-000020020000}"/>
            </a:ext>
          </a:extLst>
        </xdr:cNvPr>
        <xdr:cNvSpPr txBox="1"/>
      </xdr:nvSpPr>
      <xdr:spPr>
        <a:xfrm>
          <a:off x="137420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7" name="【保健センター・保健所】&#10;一人当たり面積グラフ枠">
          <a:extLst>
            <a:ext uri="{FF2B5EF4-FFF2-40B4-BE49-F238E27FC236}">
              <a16:creationId xmlns:a16="http://schemas.microsoft.com/office/drawing/2014/main" id="{00000000-0008-0000-0200-000037020000}"/>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64</xdr:row>
      <xdr:rowOff>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flipV="1">
          <a:off x="19951064" y="92202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69" name="【保健センター・保健所】&#10;一人当たり面積最小値テキスト">
          <a:extLst>
            <a:ext uri="{FF2B5EF4-FFF2-40B4-BE49-F238E27FC236}">
              <a16:creationId xmlns:a16="http://schemas.microsoft.com/office/drawing/2014/main" id="{00000000-0008-0000-0200-000039020000}"/>
            </a:ext>
          </a:extLst>
        </xdr:cNvPr>
        <xdr:cNvSpPr txBox="1"/>
      </xdr:nvSpPr>
      <xdr:spPr>
        <a:xfrm>
          <a:off x="19989800"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9881850" y="10572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571" name="【保健センター・保健所】&#10;一人当たり面積最大値テキスト">
          <a:extLst>
            <a:ext uri="{FF2B5EF4-FFF2-40B4-BE49-F238E27FC236}">
              <a16:creationId xmlns:a16="http://schemas.microsoft.com/office/drawing/2014/main" id="{00000000-0008-0000-0200-00003B020000}"/>
            </a:ext>
          </a:extLst>
        </xdr:cNvPr>
        <xdr:cNvSpPr txBox="1"/>
      </xdr:nvSpPr>
      <xdr:spPr>
        <a:xfrm>
          <a:off x="19989800" y="900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9881850" y="9220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573" name="【保健センター・保健所】&#10;一人当たり面積平均値テキスト">
          <a:extLst>
            <a:ext uri="{FF2B5EF4-FFF2-40B4-BE49-F238E27FC236}">
              <a16:creationId xmlns:a16="http://schemas.microsoft.com/office/drawing/2014/main" id="{00000000-0008-0000-0200-00003D020000}"/>
            </a:ext>
          </a:extLst>
        </xdr:cNvPr>
        <xdr:cNvSpPr txBox="1"/>
      </xdr:nvSpPr>
      <xdr:spPr>
        <a:xfrm>
          <a:off x="19989800" y="10068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74" name="フローチャート: 判断 573">
          <a:extLst>
            <a:ext uri="{FF2B5EF4-FFF2-40B4-BE49-F238E27FC236}">
              <a16:creationId xmlns:a16="http://schemas.microsoft.com/office/drawing/2014/main" id="{00000000-0008-0000-0200-00003E020000}"/>
            </a:ext>
          </a:extLst>
        </xdr:cNvPr>
        <xdr:cNvSpPr/>
      </xdr:nvSpPr>
      <xdr:spPr>
        <a:xfrm>
          <a:off x="199009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19157950" y="100520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1834515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101600</xdr:rowOff>
    </xdr:from>
    <xdr:to>
      <xdr:col>102</xdr:col>
      <xdr:colOff>165100</xdr:colOff>
      <xdr:row>61</xdr:row>
      <xdr:rowOff>31750</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17551400" y="10013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82550</xdr:rowOff>
    </xdr:from>
    <xdr:to>
      <xdr:col>116</xdr:col>
      <xdr:colOff>114300</xdr:colOff>
      <xdr:row>56</xdr:row>
      <xdr:rowOff>12700</xdr:rowOff>
    </xdr:to>
    <xdr:sp macro="" textlink="">
      <xdr:nvSpPr>
        <xdr:cNvPr id="583" name="楕円 582">
          <a:extLst>
            <a:ext uri="{FF2B5EF4-FFF2-40B4-BE49-F238E27FC236}">
              <a16:creationId xmlns:a16="http://schemas.microsoft.com/office/drawing/2014/main" id="{00000000-0008-0000-0200-000047020000}"/>
            </a:ext>
          </a:extLst>
        </xdr:cNvPr>
        <xdr:cNvSpPr/>
      </xdr:nvSpPr>
      <xdr:spPr>
        <a:xfrm>
          <a:off x="19900900" y="9169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35577</xdr:rowOff>
    </xdr:from>
    <xdr:ext cx="469744" cy="259045"/>
    <xdr:sp macro="" textlink="">
      <xdr:nvSpPr>
        <xdr:cNvPr id="584" name="【保健センター・保健所】&#10;一人当たり面積該当値テキスト">
          <a:extLst>
            <a:ext uri="{FF2B5EF4-FFF2-40B4-BE49-F238E27FC236}">
              <a16:creationId xmlns:a16="http://schemas.microsoft.com/office/drawing/2014/main" id="{00000000-0008-0000-0200-000048020000}"/>
            </a:ext>
          </a:extLst>
        </xdr:cNvPr>
        <xdr:cNvSpPr txBox="1"/>
      </xdr:nvSpPr>
      <xdr:spPr>
        <a:xfrm>
          <a:off x="19989800" y="912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82550</xdr:rowOff>
    </xdr:from>
    <xdr:to>
      <xdr:col>112</xdr:col>
      <xdr:colOff>38100</xdr:colOff>
      <xdr:row>56</xdr:row>
      <xdr:rowOff>12700</xdr:rowOff>
    </xdr:to>
    <xdr:sp macro="" textlink="">
      <xdr:nvSpPr>
        <xdr:cNvPr id="585" name="楕円 584">
          <a:extLst>
            <a:ext uri="{FF2B5EF4-FFF2-40B4-BE49-F238E27FC236}">
              <a16:creationId xmlns:a16="http://schemas.microsoft.com/office/drawing/2014/main" id="{00000000-0008-0000-0200-000049020000}"/>
            </a:ext>
          </a:extLst>
        </xdr:cNvPr>
        <xdr:cNvSpPr/>
      </xdr:nvSpPr>
      <xdr:spPr>
        <a:xfrm>
          <a:off x="19157950" y="91694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133350</xdr:rowOff>
    </xdr:from>
    <xdr:to>
      <xdr:col>116</xdr:col>
      <xdr:colOff>63500</xdr:colOff>
      <xdr:row>55</xdr:row>
      <xdr:rowOff>133350</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9202400" y="92202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60977</xdr:rowOff>
    </xdr:from>
    <xdr:ext cx="469744" cy="259045"/>
    <xdr:sp macro="" textlink="">
      <xdr:nvSpPr>
        <xdr:cNvPr id="587" name="n_1aveValue【保健センター・保健所】&#10;一人当たり面積">
          <a:extLst>
            <a:ext uri="{FF2B5EF4-FFF2-40B4-BE49-F238E27FC236}">
              <a16:creationId xmlns:a16="http://schemas.microsoft.com/office/drawing/2014/main" id="{00000000-0008-0000-0200-00004B020000}"/>
            </a:ext>
          </a:extLst>
        </xdr:cNvPr>
        <xdr:cNvSpPr txBox="1"/>
      </xdr:nvSpPr>
      <xdr:spPr>
        <a:xfrm>
          <a:off x="18980227" y="101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588" name="n_2aveValue【保健センター・保健所】&#10;一人当たり面積">
          <a:extLst>
            <a:ext uri="{FF2B5EF4-FFF2-40B4-BE49-F238E27FC236}">
              <a16:creationId xmlns:a16="http://schemas.microsoft.com/office/drawing/2014/main" id="{00000000-0008-0000-0200-00004C020000}"/>
            </a:ext>
          </a:extLst>
        </xdr:cNvPr>
        <xdr:cNvSpPr txBox="1"/>
      </xdr:nvSpPr>
      <xdr:spPr>
        <a:xfrm>
          <a:off x="18180127" y="987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48277</xdr:rowOff>
    </xdr:from>
    <xdr:ext cx="469744" cy="259045"/>
    <xdr:sp macro="" textlink="">
      <xdr:nvSpPr>
        <xdr:cNvPr id="589" name="n_3aveValue【保健センター・保健所】&#10;一人当たり面積">
          <a:extLst>
            <a:ext uri="{FF2B5EF4-FFF2-40B4-BE49-F238E27FC236}">
              <a16:creationId xmlns:a16="http://schemas.microsoft.com/office/drawing/2014/main" id="{00000000-0008-0000-0200-00004D020000}"/>
            </a:ext>
          </a:extLst>
        </xdr:cNvPr>
        <xdr:cNvSpPr txBox="1"/>
      </xdr:nvSpPr>
      <xdr:spPr>
        <a:xfrm>
          <a:off x="17386377" y="979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29227</xdr:rowOff>
    </xdr:from>
    <xdr:ext cx="469744" cy="259045"/>
    <xdr:sp macro="" textlink="">
      <xdr:nvSpPr>
        <xdr:cNvPr id="590" name="n_1mainValue【保健センター・保健所】&#10;一人当たり面積">
          <a:extLst>
            <a:ext uri="{FF2B5EF4-FFF2-40B4-BE49-F238E27FC236}">
              <a16:creationId xmlns:a16="http://schemas.microsoft.com/office/drawing/2014/main" id="{00000000-0008-0000-0200-00004E020000}"/>
            </a:ext>
          </a:extLst>
        </xdr:cNvPr>
        <xdr:cNvSpPr txBox="1"/>
      </xdr:nvSpPr>
      <xdr:spPr>
        <a:xfrm>
          <a:off x="18980227" y="895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1" name="正方形/長方形 590">
          <a:extLst>
            <a:ext uri="{FF2B5EF4-FFF2-40B4-BE49-F238E27FC236}">
              <a16:creationId xmlns:a16="http://schemas.microsoft.com/office/drawing/2014/main" id="{00000000-0008-0000-0200-00004F020000}"/>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2" name="正方形/長方形 591">
          <a:extLst>
            <a:ext uri="{FF2B5EF4-FFF2-40B4-BE49-F238E27FC236}">
              <a16:creationId xmlns:a16="http://schemas.microsoft.com/office/drawing/2014/main" id="{00000000-0008-0000-0200-000050020000}"/>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3" name="正方形/長方形 592">
          <a:extLst>
            <a:ext uri="{FF2B5EF4-FFF2-40B4-BE49-F238E27FC236}">
              <a16:creationId xmlns:a16="http://schemas.microsoft.com/office/drawing/2014/main" id="{00000000-0008-0000-0200-000051020000}"/>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4" name="正方形/長方形 593">
          <a:extLst>
            <a:ext uri="{FF2B5EF4-FFF2-40B4-BE49-F238E27FC236}">
              <a16:creationId xmlns:a16="http://schemas.microsoft.com/office/drawing/2014/main" id="{00000000-0008-0000-0200-000052020000}"/>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5" name="正方形/長方形 594">
          <a:extLst>
            <a:ext uri="{FF2B5EF4-FFF2-40B4-BE49-F238E27FC236}">
              <a16:creationId xmlns:a16="http://schemas.microsoft.com/office/drawing/2014/main" id="{00000000-0008-0000-0200-000053020000}"/>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6" name="正方形/長方形 595">
          <a:extLst>
            <a:ext uri="{FF2B5EF4-FFF2-40B4-BE49-F238E27FC236}">
              <a16:creationId xmlns:a16="http://schemas.microsoft.com/office/drawing/2014/main" id="{00000000-0008-0000-0200-000054020000}"/>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7" name="正方形/長方形 596">
          <a:extLst>
            <a:ext uri="{FF2B5EF4-FFF2-40B4-BE49-F238E27FC236}">
              <a16:creationId xmlns:a16="http://schemas.microsoft.com/office/drawing/2014/main" id="{00000000-0008-0000-0200-000055020000}"/>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正方形/長方形 597">
          <a:extLst>
            <a:ext uri="{FF2B5EF4-FFF2-40B4-BE49-F238E27FC236}">
              <a16:creationId xmlns:a16="http://schemas.microsoft.com/office/drawing/2014/main" id="{00000000-0008-0000-0200-000056020000}"/>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4" name="【消防施設】&#10;有形固定資産減価償却率グラフ枠">
          <a:extLst>
            <a:ext uri="{FF2B5EF4-FFF2-40B4-BE49-F238E27FC236}">
              <a16:creationId xmlns:a16="http://schemas.microsoft.com/office/drawing/2014/main" id="{00000000-0008-0000-0200-000066020000}"/>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76200</xdr:rowOff>
    </xdr:from>
    <xdr:to>
      <xdr:col>85</xdr:col>
      <xdr:colOff>126364</xdr:colOff>
      <xdr:row>85</xdr:row>
      <xdr:rowOff>41911</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flipV="1">
          <a:off x="14699614" y="12795250"/>
          <a:ext cx="0" cy="12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45738</xdr:rowOff>
    </xdr:from>
    <xdr:ext cx="405111" cy="259045"/>
    <xdr:sp macro="" textlink="">
      <xdr:nvSpPr>
        <xdr:cNvPr id="616" name="【消防施設】&#10;有形固定資産減価償却率最小値テキスト">
          <a:extLst>
            <a:ext uri="{FF2B5EF4-FFF2-40B4-BE49-F238E27FC236}">
              <a16:creationId xmlns:a16="http://schemas.microsoft.com/office/drawing/2014/main" id="{00000000-0008-0000-0200-000068020000}"/>
            </a:ext>
          </a:extLst>
        </xdr:cNvPr>
        <xdr:cNvSpPr txBox="1"/>
      </xdr:nvSpPr>
      <xdr:spPr>
        <a:xfrm>
          <a:off x="14738350"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41911</xdr:rowOff>
    </xdr:from>
    <xdr:to>
      <xdr:col>86</xdr:col>
      <xdr:colOff>25400</xdr:colOff>
      <xdr:row>85</xdr:row>
      <xdr:rowOff>41911</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4611350" y="140817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22877</xdr:rowOff>
    </xdr:from>
    <xdr:ext cx="405111" cy="259045"/>
    <xdr:sp macro="" textlink="">
      <xdr:nvSpPr>
        <xdr:cNvPr id="618" name="【消防施設】&#10;有形固定資産減価償却率最大値テキスト">
          <a:extLst>
            <a:ext uri="{FF2B5EF4-FFF2-40B4-BE49-F238E27FC236}">
              <a16:creationId xmlns:a16="http://schemas.microsoft.com/office/drawing/2014/main" id="{00000000-0008-0000-0200-00006A020000}"/>
            </a:ext>
          </a:extLst>
        </xdr:cNvPr>
        <xdr:cNvSpPr txBox="1"/>
      </xdr:nvSpPr>
      <xdr:spPr>
        <a:xfrm>
          <a:off x="14738350" y="1257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76200</xdr:rowOff>
    </xdr:from>
    <xdr:to>
      <xdr:col>86</xdr:col>
      <xdr:colOff>25400</xdr:colOff>
      <xdr:row>77</xdr:row>
      <xdr:rowOff>76200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4611350" y="12795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17797</xdr:rowOff>
    </xdr:from>
    <xdr:ext cx="405111" cy="259045"/>
    <xdr:sp macro="" textlink="">
      <xdr:nvSpPr>
        <xdr:cNvPr id="620" name="【消防施設】&#10;有形固定資産減価償却率平均値テキスト">
          <a:extLst>
            <a:ext uri="{FF2B5EF4-FFF2-40B4-BE49-F238E27FC236}">
              <a16:creationId xmlns:a16="http://schemas.microsoft.com/office/drawing/2014/main" id="{00000000-0008-0000-0200-00006C020000}"/>
            </a:ext>
          </a:extLst>
        </xdr:cNvPr>
        <xdr:cNvSpPr txBox="1"/>
      </xdr:nvSpPr>
      <xdr:spPr>
        <a:xfrm>
          <a:off x="14738350" y="13232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166370</xdr:rowOff>
    </xdr:from>
    <xdr:to>
      <xdr:col>85</xdr:col>
      <xdr:colOff>177800</xdr:colOff>
      <xdr:row>81</xdr:row>
      <xdr:rowOff>96520</xdr:rowOff>
    </xdr:to>
    <xdr:sp macro="" textlink="">
      <xdr:nvSpPr>
        <xdr:cNvPr id="621" name="フローチャート: 判断 620">
          <a:extLst>
            <a:ext uri="{FF2B5EF4-FFF2-40B4-BE49-F238E27FC236}">
              <a16:creationId xmlns:a16="http://schemas.microsoft.com/office/drawing/2014/main" id="{00000000-0008-0000-0200-00006D020000}"/>
            </a:ext>
          </a:extLst>
        </xdr:cNvPr>
        <xdr:cNvSpPr/>
      </xdr:nvSpPr>
      <xdr:spPr>
        <a:xfrm>
          <a:off x="14649450" y="133807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25400</xdr:rowOff>
    </xdr:from>
    <xdr:to>
      <xdr:col>81</xdr:col>
      <xdr:colOff>101600</xdr:colOff>
      <xdr:row>81</xdr:row>
      <xdr:rowOff>127000</xdr:rowOff>
    </xdr:to>
    <xdr:sp macro="" textlink="">
      <xdr:nvSpPr>
        <xdr:cNvPr id="622" name="フローチャート: 判断 621">
          <a:extLst>
            <a:ext uri="{FF2B5EF4-FFF2-40B4-BE49-F238E27FC236}">
              <a16:creationId xmlns:a16="http://schemas.microsoft.com/office/drawing/2014/main" id="{00000000-0008-0000-0200-00006E020000}"/>
            </a:ext>
          </a:extLst>
        </xdr:cNvPr>
        <xdr:cNvSpPr/>
      </xdr:nvSpPr>
      <xdr:spPr>
        <a:xfrm>
          <a:off x="13887450" y="1340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xdr:rowOff>
    </xdr:from>
    <xdr:to>
      <xdr:col>76</xdr:col>
      <xdr:colOff>165100</xdr:colOff>
      <xdr:row>81</xdr:row>
      <xdr:rowOff>115570</xdr:rowOff>
    </xdr:to>
    <xdr:sp macro="" textlink="">
      <xdr:nvSpPr>
        <xdr:cNvPr id="623" name="フローチャート: 判断 622">
          <a:extLst>
            <a:ext uri="{FF2B5EF4-FFF2-40B4-BE49-F238E27FC236}">
              <a16:creationId xmlns:a16="http://schemas.microsoft.com/office/drawing/2014/main" id="{00000000-0008-0000-0200-00006F020000}"/>
            </a:ext>
          </a:extLst>
        </xdr:cNvPr>
        <xdr:cNvSpPr/>
      </xdr:nvSpPr>
      <xdr:spPr>
        <a:xfrm>
          <a:off x="13093700" y="1339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139700</xdr:rowOff>
    </xdr:from>
    <xdr:to>
      <xdr:col>72</xdr:col>
      <xdr:colOff>38100</xdr:colOff>
      <xdr:row>82</xdr:row>
      <xdr:rowOff>69850</xdr:rowOff>
    </xdr:to>
    <xdr:sp macro="" textlink="">
      <xdr:nvSpPr>
        <xdr:cNvPr id="624" name="フローチャート: 判断 623">
          <a:extLst>
            <a:ext uri="{FF2B5EF4-FFF2-40B4-BE49-F238E27FC236}">
              <a16:creationId xmlns:a16="http://schemas.microsoft.com/office/drawing/2014/main" id="{00000000-0008-0000-0200-000070020000}"/>
            </a:ext>
          </a:extLst>
        </xdr:cNvPr>
        <xdr:cNvSpPr/>
      </xdr:nvSpPr>
      <xdr:spPr>
        <a:xfrm>
          <a:off x="12299950" y="13519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90170</xdr:rowOff>
    </xdr:from>
    <xdr:to>
      <xdr:col>85</xdr:col>
      <xdr:colOff>177800</xdr:colOff>
      <xdr:row>83</xdr:row>
      <xdr:rowOff>20320</xdr:rowOff>
    </xdr:to>
    <xdr:sp macro="" textlink="">
      <xdr:nvSpPr>
        <xdr:cNvPr id="630" name="楕円 629">
          <a:extLst>
            <a:ext uri="{FF2B5EF4-FFF2-40B4-BE49-F238E27FC236}">
              <a16:creationId xmlns:a16="http://schemas.microsoft.com/office/drawing/2014/main" id="{00000000-0008-0000-0200-000076020000}"/>
            </a:ext>
          </a:extLst>
        </xdr:cNvPr>
        <xdr:cNvSpPr/>
      </xdr:nvSpPr>
      <xdr:spPr>
        <a:xfrm>
          <a:off x="14649450" y="136347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68597</xdr:rowOff>
    </xdr:from>
    <xdr:ext cx="405111" cy="259045"/>
    <xdr:sp macro="" textlink="">
      <xdr:nvSpPr>
        <xdr:cNvPr id="631" name="【消防施設】&#10;有形固定資産減価償却率該当値テキスト">
          <a:extLst>
            <a:ext uri="{FF2B5EF4-FFF2-40B4-BE49-F238E27FC236}">
              <a16:creationId xmlns:a16="http://schemas.microsoft.com/office/drawing/2014/main" id="{00000000-0008-0000-0200-000077020000}"/>
            </a:ext>
          </a:extLst>
        </xdr:cNvPr>
        <xdr:cNvSpPr txBox="1"/>
      </xdr:nvSpPr>
      <xdr:spPr>
        <a:xfrm>
          <a:off x="14738350" y="1361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143511</xdr:rowOff>
    </xdr:from>
    <xdr:to>
      <xdr:col>81</xdr:col>
      <xdr:colOff>101600</xdr:colOff>
      <xdr:row>83</xdr:row>
      <xdr:rowOff>73661</xdr:rowOff>
    </xdr:to>
    <xdr:sp macro="" textlink="">
      <xdr:nvSpPr>
        <xdr:cNvPr id="632" name="楕円 631">
          <a:extLst>
            <a:ext uri="{FF2B5EF4-FFF2-40B4-BE49-F238E27FC236}">
              <a16:creationId xmlns:a16="http://schemas.microsoft.com/office/drawing/2014/main" id="{00000000-0008-0000-0200-000078020000}"/>
            </a:ext>
          </a:extLst>
        </xdr:cNvPr>
        <xdr:cNvSpPr/>
      </xdr:nvSpPr>
      <xdr:spPr>
        <a:xfrm>
          <a:off x="13887450" y="136880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140970</xdr:rowOff>
    </xdr:from>
    <xdr:to>
      <xdr:col>85</xdr:col>
      <xdr:colOff>127000</xdr:colOff>
      <xdr:row>83</xdr:row>
      <xdr:rowOff>22861</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flipV="1">
          <a:off x="13938250" y="13685520"/>
          <a:ext cx="762000" cy="4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143527</xdr:rowOff>
    </xdr:from>
    <xdr:ext cx="405111" cy="259045"/>
    <xdr:sp macro="" textlink="">
      <xdr:nvSpPr>
        <xdr:cNvPr id="634" name="n_1aveValue【消防施設】&#10;有形固定資産減価償却率">
          <a:extLst>
            <a:ext uri="{FF2B5EF4-FFF2-40B4-BE49-F238E27FC236}">
              <a16:creationId xmlns:a16="http://schemas.microsoft.com/office/drawing/2014/main" id="{00000000-0008-0000-0200-00007A020000}"/>
            </a:ext>
          </a:extLst>
        </xdr:cNvPr>
        <xdr:cNvSpPr txBox="1"/>
      </xdr:nvSpPr>
      <xdr:spPr>
        <a:xfrm>
          <a:off x="13742044"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132097</xdr:rowOff>
    </xdr:from>
    <xdr:ext cx="405111" cy="259045"/>
    <xdr:sp macro="" textlink="">
      <xdr:nvSpPr>
        <xdr:cNvPr id="635" name="n_2aveValue【消防施設】&#10;有形固定資産減価償却率">
          <a:extLst>
            <a:ext uri="{FF2B5EF4-FFF2-40B4-BE49-F238E27FC236}">
              <a16:creationId xmlns:a16="http://schemas.microsoft.com/office/drawing/2014/main" id="{00000000-0008-0000-0200-00007B020000}"/>
            </a:ext>
          </a:extLst>
        </xdr:cNvPr>
        <xdr:cNvSpPr txBox="1"/>
      </xdr:nvSpPr>
      <xdr:spPr>
        <a:xfrm>
          <a:off x="1296099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86377</xdr:rowOff>
    </xdr:from>
    <xdr:ext cx="405111" cy="259045"/>
    <xdr:sp macro="" textlink="">
      <xdr:nvSpPr>
        <xdr:cNvPr id="636" name="n_3aveValue【消防施設】&#10;有形固定資産減価償却率">
          <a:extLst>
            <a:ext uri="{FF2B5EF4-FFF2-40B4-BE49-F238E27FC236}">
              <a16:creationId xmlns:a16="http://schemas.microsoft.com/office/drawing/2014/main" id="{00000000-0008-0000-0200-00007C020000}"/>
            </a:ext>
          </a:extLst>
        </xdr:cNvPr>
        <xdr:cNvSpPr txBox="1"/>
      </xdr:nvSpPr>
      <xdr:spPr>
        <a:xfrm>
          <a:off x="12167244" y="1330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64788</xdr:rowOff>
    </xdr:from>
    <xdr:ext cx="405111" cy="259045"/>
    <xdr:sp macro="" textlink="">
      <xdr:nvSpPr>
        <xdr:cNvPr id="637" name="n_1mainValue【消防施設】&#10;有形固定資産減価償却率">
          <a:extLst>
            <a:ext uri="{FF2B5EF4-FFF2-40B4-BE49-F238E27FC236}">
              <a16:creationId xmlns:a16="http://schemas.microsoft.com/office/drawing/2014/main" id="{00000000-0008-0000-0200-00007D020000}"/>
            </a:ext>
          </a:extLst>
        </xdr:cNvPr>
        <xdr:cNvSpPr txBox="1"/>
      </xdr:nvSpPr>
      <xdr:spPr>
        <a:xfrm>
          <a:off x="13742044"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a:extLst>
            <a:ext uri="{FF2B5EF4-FFF2-40B4-BE49-F238E27FC236}">
              <a16:creationId xmlns:a16="http://schemas.microsoft.com/office/drawing/2014/main" id="{00000000-0008-0000-0200-00007E020000}"/>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a:extLst>
            <a:ext uri="{FF2B5EF4-FFF2-40B4-BE49-F238E27FC236}">
              <a16:creationId xmlns:a16="http://schemas.microsoft.com/office/drawing/2014/main" id="{00000000-0008-0000-0200-00007F020000}"/>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a:extLst>
            <a:ext uri="{FF2B5EF4-FFF2-40B4-BE49-F238E27FC236}">
              <a16:creationId xmlns:a16="http://schemas.microsoft.com/office/drawing/2014/main" id="{00000000-0008-0000-0200-000080020000}"/>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a:extLst>
            <a:ext uri="{FF2B5EF4-FFF2-40B4-BE49-F238E27FC236}">
              <a16:creationId xmlns:a16="http://schemas.microsoft.com/office/drawing/2014/main" id="{00000000-0008-0000-0200-000081020000}"/>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a:extLst>
            <a:ext uri="{FF2B5EF4-FFF2-40B4-BE49-F238E27FC236}">
              <a16:creationId xmlns:a16="http://schemas.microsoft.com/office/drawing/2014/main" id="{00000000-0008-0000-0200-000082020000}"/>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a:extLst>
            <a:ext uri="{FF2B5EF4-FFF2-40B4-BE49-F238E27FC236}">
              <a16:creationId xmlns:a16="http://schemas.microsoft.com/office/drawing/2014/main" id="{00000000-0008-0000-0200-000083020000}"/>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a:extLst>
            <a:ext uri="{FF2B5EF4-FFF2-40B4-BE49-F238E27FC236}">
              <a16:creationId xmlns:a16="http://schemas.microsoft.com/office/drawing/2014/main" id="{00000000-0008-0000-0200-000084020000}"/>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a:extLst>
            <a:ext uri="{FF2B5EF4-FFF2-40B4-BE49-F238E27FC236}">
              <a16:creationId xmlns:a16="http://schemas.microsoft.com/office/drawing/2014/main" id="{00000000-0008-0000-0200-000085020000}"/>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60491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1" name="【消防施設】&#10;一人当たり面積グラフ枠">
          <a:extLst>
            <a:ext uri="{FF2B5EF4-FFF2-40B4-BE49-F238E27FC236}">
              <a16:creationId xmlns:a16="http://schemas.microsoft.com/office/drawing/2014/main" id="{00000000-0008-0000-0200-000095020000}"/>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85</xdr:row>
      <xdr:rowOff>19050</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flipV="1">
          <a:off x="19951064" y="128143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663" name="【消防施設】&#10;一人当たり面積最小値テキスト">
          <a:extLst>
            <a:ext uri="{FF2B5EF4-FFF2-40B4-BE49-F238E27FC236}">
              <a16:creationId xmlns:a16="http://schemas.microsoft.com/office/drawing/2014/main" id="{00000000-0008-0000-0200-000097020000}"/>
            </a:ext>
          </a:extLst>
        </xdr:cNvPr>
        <xdr:cNvSpPr txBox="1"/>
      </xdr:nvSpPr>
      <xdr:spPr>
        <a:xfrm>
          <a:off x="19989800"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9881850" y="14058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65" name="【消防施設】&#10;一人当たり面積最大値テキスト">
          <a:extLst>
            <a:ext uri="{FF2B5EF4-FFF2-40B4-BE49-F238E27FC236}">
              <a16:creationId xmlns:a16="http://schemas.microsoft.com/office/drawing/2014/main" id="{00000000-0008-0000-0200-000099020000}"/>
            </a:ext>
          </a:extLst>
        </xdr:cNvPr>
        <xdr:cNvSpPr txBox="1"/>
      </xdr:nvSpPr>
      <xdr:spPr>
        <a:xfrm>
          <a:off x="19989800" y="1259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9881850" y="12814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60977</xdr:rowOff>
    </xdr:from>
    <xdr:ext cx="469744" cy="259045"/>
    <xdr:sp macro="" textlink="">
      <xdr:nvSpPr>
        <xdr:cNvPr id="667" name="【消防施設】&#10;一人当たり面積平均値テキスト">
          <a:extLst>
            <a:ext uri="{FF2B5EF4-FFF2-40B4-BE49-F238E27FC236}">
              <a16:creationId xmlns:a16="http://schemas.microsoft.com/office/drawing/2014/main" id="{00000000-0008-0000-0200-00009B020000}"/>
            </a:ext>
          </a:extLst>
        </xdr:cNvPr>
        <xdr:cNvSpPr txBox="1"/>
      </xdr:nvSpPr>
      <xdr:spPr>
        <a:xfrm>
          <a:off x="19989800" y="13440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668" name="フローチャート: 判断 667">
          <a:extLst>
            <a:ext uri="{FF2B5EF4-FFF2-40B4-BE49-F238E27FC236}">
              <a16:creationId xmlns:a16="http://schemas.microsoft.com/office/drawing/2014/main" id="{00000000-0008-0000-0200-00009C020000}"/>
            </a:ext>
          </a:extLst>
        </xdr:cNvPr>
        <xdr:cNvSpPr/>
      </xdr:nvSpPr>
      <xdr:spPr>
        <a:xfrm>
          <a:off x="19900900" y="13462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120650</xdr:rowOff>
    </xdr:from>
    <xdr:to>
      <xdr:col>112</xdr:col>
      <xdr:colOff>38100</xdr:colOff>
      <xdr:row>82</xdr:row>
      <xdr:rowOff>50800</xdr:rowOff>
    </xdr:to>
    <xdr:sp macro="" textlink="">
      <xdr:nvSpPr>
        <xdr:cNvPr id="669" name="フローチャート: 判断 668">
          <a:extLst>
            <a:ext uri="{FF2B5EF4-FFF2-40B4-BE49-F238E27FC236}">
              <a16:creationId xmlns:a16="http://schemas.microsoft.com/office/drawing/2014/main" id="{00000000-0008-0000-0200-00009D020000}"/>
            </a:ext>
          </a:extLst>
        </xdr:cNvPr>
        <xdr:cNvSpPr/>
      </xdr:nvSpPr>
      <xdr:spPr>
        <a:xfrm>
          <a:off x="19157950" y="135001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82550</xdr:rowOff>
    </xdr:from>
    <xdr:to>
      <xdr:col>107</xdr:col>
      <xdr:colOff>101600</xdr:colOff>
      <xdr:row>82</xdr:row>
      <xdr:rowOff>12700</xdr:rowOff>
    </xdr:to>
    <xdr:sp macro="" textlink="">
      <xdr:nvSpPr>
        <xdr:cNvPr id="670" name="フローチャート: 判断 669">
          <a:extLst>
            <a:ext uri="{FF2B5EF4-FFF2-40B4-BE49-F238E27FC236}">
              <a16:creationId xmlns:a16="http://schemas.microsoft.com/office/drawing/2014/main" id="{00000000-0008-0000-0200-00009E020000}"/>
            </a:ext>
          </a:extLst>
        </xdr:cNvPr>
        <xdr:cNvSpPr/>
      </xdr:nvSpPr>
      <xdr:spPr>
        <a:xfrm>
          <a:off x="18345150" y="13462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6350</xdr:rowOff>
    </xdr:from>
    <xdr:to>
      <xdr:col>102</xdr:col>
      <xdr:colOff>165100</xdr:colOff>
      <xdr:row>81</xdr:row>
      <xdr:rowOff>107950</xdr:rowOff>
    </xdr:to>
    <xdr:sp macro="" textlink="">
      <xdr:nvSpPr>
        <xdr:cNvPr id="671" name="フローチャート: 判断 670">
          <a:extLst>
            <a:ext uri="{FF2B5EF4-FFF2-40B4-BE49-F238E27FC236}">
              <a16:creationId xmlns:a16="http://schemas.microsoft.com/office/drawing/2014/main" id="{00000000-0008-0000-0200-00009F020000}"/>
            </a:ext>
          </a:extLst>
        </xdr:cNvPr>
        <xdr:cNvSpPr/>
      </xdr:nvSpPr>
      <xdr:spPr>
        <a:xfrm>
          <a:off x="175514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139700</xdr:rowOff>
    </xdr:from>
    <xdr:to>
      <xdr:col>116</xdr:col>
      <xdr:colOff>114300</xdr:colOff>
      <xdr:row>79</xdr:row>
      <xdr:rowOff>69850</xdr:rowOff>
    </xdr:to>
    <xdr:sp macro="" textlink="">
      <xdr:nvSpPr>
        <xdr:cNvPr id="677" name="楕円 676">
          <a:extLst>
            <a:ext uri="{FF2B5EF4-FFF2-40B4-BE49-F238E27FC236}">
              <a16:creationId xmlns:a16="http://schemas.microsoft.com/office/drawing/2014/main" id="{00000000-0008-0000-0200-0000A5020000}"/>
            </a:ext>
          </a:extLst>
        </xdr:cNvPr>
        <xdr:cNvSpPr/>
      </xdr:nvSpPr>
      <xdr:spPr>
        <a:xfrm>
          <a:off x="19900900" y="13023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162577</xdr:rowOff>
    </xdr:from>
    <xdr:ext cx="469744" cy="259045"/>
    <xdr:sp macro="" textlink="">
      <xdr:nvSpPr>
        <xdr:cNvPr id="678" name="【消防施設】&#10;一人当たり面積該当値テキスト">
          <a:extLst>
            <a:ext uri="{FF2B5EF4-FFF2-40B4-BE49-F238E27FC236}">
              <a16:creationId xmlns:a16="http://schemas.microsoft.com/office/drawing/2014/main" id="{00000000-0008-0000-0200-0000A6020000}"/>
            </a:ext>
          </a:extLst>
        </xdr:cNvPr>
        <xdr:cNvSpPr txBox="1"/>
      </xdr:nvSpPr>
      <xdr:spPr>
        <a:xfrm>
          <a:off x="19989800" y="1288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63500</xdr:rowOff>
    </xdr:from>
    <xdr:to>
      <xdr:col>112</xdr:col>
      <xdr:colOff>38100</xdr:colOff>
      <xdr:row>78</xdr:row>
      <xdr:rowOff>165100</xdr:rowOff>
    </xdr:to>
    <xdr:sp macro="" textlink="">
      <xdr:nvSpPr>
        <xdr:cNvPr id="679" name="楕円 678">
          <a:extLst>
            <a:ext uri="{FF2B5EF4-FFF2-40B4-BE49-F238E27FC236}">
              <a16:creationId xmlns:a16="http://schemas.microsoft.com/office/drawing/2014/main" id="{00000000-0008-0000-0200-0000A7020000}"/>
            </a:ext>
          </a:extLst>
        </xdr:cNvPr>
        <xdr:cNvSpPr/>
      </xdr:nvSpPr>
      <xdr:spPr>
        <a:xfrm>
          <a:off x="19157950" y="129476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114300</xdr:rowOff>
    </xdr:from>
    <xdr:to>
      <xdr:col>116</xdr:col>
      <xdr:colOff>63500</xdr:colOff>
      <xdr:row>79</xdr:row>
      <xdr:rowOff>19050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9202400" y="12998450"/>
          <a:ext cx="7493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41927</xdr:rowOff>
    </xdr:from>
    <xdr:ext cx="469744" cy="259045"/>
    <xdr:sp macro="" textlink="">
      <xdr:nvSpPr>
        <xdr:cNvPr id="681" name="n_1aveValue【消防施設】&#10;一人当たり面積">
          <a:extLst>
            <a:ext uri="{FF2B5EF4-FFF2-40B4-BE49-F238E27FC236}">
              <a16:creationId xmlns:a16="http://schemas.microsoft.com/office/drawing/2014/main" id="{00000000-0008-0000-0200-0000A9020000}"/>
            </a:ext>
          </a:extLst>
        </xdr:cNvPr>
        <xdr:cNvSpPr txBox="1"/>
      </xdr:nvSpPr>
      <xdr:spPr>
        <a:xfrm>
          <a:off x="18980227" y="1358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29227</xdr:rowOff>
    </xdr:from>
    <xdr:ext cx="469744" cy="259045"/>
    <xdr:sp macro="" textlink="">
      <xdr:nvSpPr>
        <xdr:cNvPr id="682" name="n_2aveValue【消防施設】&#10;一人当たり面積">
          <a:extLst>
            <a:ext uri="{FF2B5EF4-FFF2-40B4-BE49-F238E27FC236}">
              <a16:creationId xmlns:a16="http://schemas.microsoft.com/office/drawing/2014/main" id="{00000000-0008-0000-0200-0000AA020000}"/>
            </a:ext>
          </a:extLst>
        </xdr:cNvPr>
        <xdr:cNvSpPr txBox="1"/>
      </xdr:nvSpPr>
      <xdr:spPr>
        <a:xfrm>
          <a:off x="18180127"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124477</xdr:rowOff>
    </xdr:from>
    <xdr:ext cx="469744" cy="259045"/>
    <xdr:sp macro="" textlink="">
      <xdr:nvSpPr>
        <xdr:cNvPr id="683" name="n_3aveValue【消防施設】&#10;一人当たり面積">
          <a:extLst>
            <a:ext uri="{FF2B5EF4-FFF2-40B4-BE49-F238E27FC236}">
              <a16:creationId xmlns:a16="http://schemas.microsoft.com/office/drawing/2014/main" id="{00000000-0008-0000-0200-0000AB020000}"/>
            </a:ext>
          </a:extLst>
        </xdr:cNvPr>
        <xdr:cNvSpPr txBox="1"/>
      </xdr:nvSpPr>
      <xdr:spPr>
        <a:xfrm>
          <a:off x="17386377"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10177</xdr:rowOff>
    </xdr:from>
    <xdr:ext cx="469744" cy="259045"/>
    <xdr:sp macro="" textlink="">
      <xdr:nvSpPr>
        <xdr:cNvPr id="684" name="n_1mainValue【消防施設】&#10;一人当たり面積">
          <a:extLst>
            <a:ext uri="{FF2B5EF4-FFF2-40B4-BE49-F238E27FC236}">
              <a16:creationId xmlns:a16="http://schemas.microsoft.com/office/drawing/2014/main" id="{00000000-0008-0000-0200-0000AC020000}"/>
            </a:ext>
          </a:extLst>
        </xdr:cNvPr>
        <xdr:cNvSpPr txBox="1"/>
      </xdr:nvSpPr>
      <xdr:spPr>
        <a:xfrm>
          <a:off x="18980227" y="1272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8" name="正方形/長方形 687">
          <a:extLst>
            <a:ext uri="{FF2B5EF4-FFF2-40B4-BE49-F238E27FC236}">
              <a16:creationId xmlns:a16="http://schemas.microsoft.com/office/drawing/2014/main" id="{00000000-0008-0000-0200-0000B0020000}"/>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9" name="正方形/長方形 688">
          <a:extLst>
            <a:ext uri="{FF2B5EF4-FFF2-40B4-BE49-F238E27FC236}">
              <a16:creationId xmlns:a16="http://schemas.microsoft.com/office/drawing/2014/main" id="{00000000-0008-0000-0200-0000B1020000}"/>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0" name="正方形/長方形 689">
          <a:extLst>
            <a:ext uri="{FF2B5EF4-FFF2-40B4-BE49-F238E27FC236}">
              <a16:creationId xmlns:a16="http://schemas.microsoft.com/office/drawing/2014/main" id="{00000000-0008-0000-0200-0000B2020000}"/>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1" name="正方形/長方形 690">
          <a:extLst>
            <a:ext uri="{FF2B5EF4-FFF2-40B4-BE49-F238E27FC236}">
              <a16:creationId xmlns:a16="http://schemas.microsoft.com/office/drawing/2014/main" id="{00000000-0008-0000-0200-0000B3020000}"/>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2" name="正方形/長方形 691">
          <a:extLst>
            <a:ext uri="{FF2B5EF4-FFF2-40B4-BE49-F238E27FC236}">
              <a16:creationId xmlns:a16="http://schemas.microsoft.com/office/drawing/2014/main" id="{00000000-0008-0000-0200-0000B4020000}"/>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08427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08427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6" name="【庁舎】&#10;有形固定資産減価償却率グラフ枠">
          <a:extLst>
            <a:ext uri="{FF2B5EF4-FFF2-40B4-BE49-F238E27FC236}">
              <a16:creationId xmlns:a16="http://schemas.microsoft.com/office/drawing/2014/main" id="{00000000-0008-0000-0200-0000C2020000}"/>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57913</xdr:rowOff>
    </xdr:from>
    <xdr:to>
      <xdr:col>85</xdr:col>
      <xdr:colOff>126364</xdr:colOff>
      <xdr:row>108</xdr:row>
      <xdr:rowOff>89915</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flipV="1">
          <a:off x="14699614" y="16631413"/>
          <a:ext cx="0" cy="1403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93742</xdr:rowOff>
    </xdr:from>
    <xdr:ext cx="405111" cy="259045"/>
    <xdr:sp macro="" textlink="">
      <xdr:nvSpPr>
        <xdr:cNvPr id="708" name="【庁舎】&#10;有形固定資産減価償却率最小値テキスト">
          <a:extLst>
            <a:ext uri="{FF2B5EF4-FFF2-40B4-BE49-F238E27FC236}">
              <a16:creationId xmlns:a16="http://schemas.microsoft.com/office/drawing/2014/main" id="{00000000-0008-0000-0200-0000C4020000}"/>
            </a:ext>
          </a:extLst>
        </xdr:cNvPr>
        <xdr:cNvSpPr txBox="1"/>
      </xdr:nvSpPr>
      <xdr:spPr>
        <a:xfrm>
          <a:off x="14738350" y="1803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89915</xdr:rowOff>
    </xdr:from>
    <xdr:to>
      <xdr:col>86</xdr:col>
      <xdr:colOff>25400</xdr:colOff>
      <xdr:row>108</xdr:row>
      <xdr:rowOff>89915</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14611350" y="180350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4590</xdr:rowOff>
    </xdr:from>
    <xdr:ext cx="405111" cy="259045"/>
    <xdr:sp macro="" textlink="">
      <xdr:nvSpPr>
        <xdr:cNvPr id="710" name="【庁舎】&#10;有形固定資産減価償却率最大値テキスト">
          <a:extLst>
            <a:ext uri="{FF2B5EF4-FFF2-40B4-BE49-F238E27FC236}">
              <a16:creationId xmlns:a16="http://schemas.microsoft.com/office/drawing/2014/main" id="{00000000-0008-0000-0200-0000C6020000}"/>
            </a:ext>
          </a:extLst>
        </xdr:cNvPr>
        <xdr:cNvSpPr txBox="1"/>
      </xdr:nvSpPr>
      <xdr:spPr>
        <a:xfrm>
          <a:off x="14738350" y="1640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57913</xdr:rowOff>
    </xdr:from>
    <xdr:to>
      <xdr:col>86</xdr:col>
      <xdr:colOff>25400</xdr:colOff>
      <xdr:row>100</xdr:row>
      <xdr:rowOff>57913</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14611350" y="166314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129557</xdr:rowOff>
    </xdr:from>
    <xdr:ext cx="405111" cy="259045"/>
    <xdr:sp macro="" textlink="">
      <xdr:nvSpPr>
        <xdr:cNvPr id="712" name="【庁舎】&#10;有形固定資産減価償却率平均値テキスト">
          <a:extLst>
            <a:ext uri="{FF2B5EF4-FFF2-40B4-BE49-F238E27FC236}">
              <a16:creationId xmlns:a16="http://schemas.microsoft.com/office/drawing/2014/main" id="{00000000-0008-0000-0200-0000C8020000}"/>
            </a:ext>
          </a:extLst>
        </xdr:cNvPr>
        <xdr:cNvSpPr txBox="1"/>
      </xdr:nvSpPr>
      <xdr:spPr>
        <a:xfrm>
          <a:off x="14738350" y="1721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713" name="フローチャート: 判断 712">
          <a:extLst>
            <a:ext uri="{FF2B5EF4-FFF2-40B4-BE49-F238E27FC236}">
              <a16:creationId xmlns:a16="http://schemas.microsoft.com/office/drawing/2014/main" id="{00000000-0008-0000-0200-0000C9020000}"/>
            </a:ext>
          </a:extLst>
        </xdr:cNvPr>
        <xdr:cNvSpPr/>
      </xdr:nvSpPr>
      <xdr:spPr>
        <a:xfrm>
          <a:off x="14649450" y="172389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714" name="フローチャート: 判断 713">
          <a:extLst>
            <a:ext uri="{FF2B5EF4-FFF2-40B4-BE49-F238E27FC236}">
              <a16:creationId xmlns:a16="http://schemas.microsoft.com/office/drawing/2014/main" id="{00000000-0008-0000-0200-0000CA020000}"/>
            </a:ext>
          </a:extLst>
        </xdr:cNvPr>
        <xdr:cNvSpPr/>
      </xdr:nvSpPr>
      <xdr:spPr>
        <a:xfrm>
          <a:off x="13887450" y="172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107696</xdr:rowOff>
    </xdr:from>
    <xdr:to>
      <xdr:col>76</xdr:col>
      <xdr:colOff>165100</xdr:colOff>
      <xdr:row>105</xdr:row>
      <xdr:rowOff>37846</xdr:rowOff>
    </xdr:to>
    <xdr:sp macro="" textlink="">
      <xdr:nvSpPr>
        <xdr:cNvPr id="715" name="フローチャート: 判断 714">
          <a:extLst>
            <a:ext uri="{FF2B5EF4-FFF2-40B4-BE49-F238E27FC236}">
              <a16:creationId xmlns:a16="http://schemas.microsoft.com/office/drawing/2014/main" id="{00000000-0008-0000-0200-0000CB020000}"/>
            </a:ext>
          </a:extLst>
        </xdr:cNvPr>
        <xdr:cNvSpPr/>
      </xdr:nvSpPr>
      <xdr:spPr>
        <a:xfrm>
          <a:off x="13093700" y="1736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89408</xdr:rowOff>
    </xdr:from>
    <xdr:to>
      <xdr:col>72</xdr:col>
      <xdr:colOff>38100</xdr:colOff>
      <xdr:row>103</xdr:row>
      <xdr:rowOff>19558</xdr:rowOff>
    </xdr:to>
    <xdr:sp macro="" textlink="">
      <xdr:nvSpPr>
        <xdr:cNvPr id="716" name="フローチャート: 判断 715">
          <a:extLst>
            <a:ext uri="{FF2B5EF4-FFF2-40B4-BE49-F238E27FC236}">
              <a16:creationId xmlns:a16="http://schemas.microsoft.com/office/drawing/2014/main" id="{00000000-0008-0000-0200-0000CC020000}"/>
            </a:ext>
          </a:extLst>
        </xdr:cNvPr>
        <xdr:cNvSpPr/>
      </xdr:nvSpPr>
      <xdr:spPr>
        <a:xfrm>
          <a:off x="12299950" y="170058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96265</xdr:rowOff>
    </xdr:from>
    <xdr:to>
      <xdr:col>85</xdr:col>
      <xdr:colOff>177800</xdr:colOff>
      <xdr:row>104</xdr:row>
      <xdr:rowOff>26415</xdr:rowOff>
    </xdr:to>
    <xdr:sp macro="" textlink="">
      <xdr:nvSpPr>
        <xdr:cNvPr id="722" name="楕円 721">
          <a:extLst>
            <a:ext uri="{FF2B5EF4-FFF2-40B4-BE49-F238E27FC236}">
              <a16:creationId xmlns:a16="http://schemas.microsoft.com/office/drawing/2014/main" id="{00000000-0008-0000-0200-0000D2020000}"/>
            </a:ext>
          </a:extLst>
        </xdr:cNvPr>
        <xdr:cNvSpPr/>
      </xdr:nvSpPr>
      <xdr:spPr>
        <a:xfrm>
          <a:off x="14649450" y="1718411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119142</xdr:rowOff>
    </xdr:from>
    <xdr:ext cx="405111" cy="259045"/>
    <xdr:sp macro="" textlink="">
      <xdr:nvSpPr>
        <xdr:cNvPr id="723" name="【庁舎】&#10;有形固定資産減価償却率該当値テキスト">
          <a:extLst>
            <a:ext uri="{FF2B5EF4-FFF2-40B4-BE49-F238E27FC236}">
              <a16:creationId xmlns:a16="http://schemas.microsoft.com/office/drawing/2014/main" id="{00000000-0008-0000-0200-0000D3020000}"/>
            </a:ext>
          </a:extLst>
        </xdr:cNvPr>
        <xdr:cNvSpPr txBox="1"/>
      </xdr:nvSpPr>
      <xdr:spPr>
        <a:xfrm>
          <a:off x="14738350" y="1703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11685</xdr:rowOff>
    </xdr:from>
    <xdr:to>
      <xdr:col>81</xdr:col>
      <xdr:colOff>101600</xdr:colOff>
      <xdr:row>104</xdr:row>
      <xdr:rowOff>113285</xdr:rowOff>
    </xdr:to>
    <xdr:sp macro="" textlink="">
      <xdr:nvSpPr>
        <xdr:cNvPr id="724" name="楕円 723">
          <a:extLst>
            <a:ext uri="{FF2B5EF4-FFF2-40B4-BE49-F238E27FC236}">
              <a16:creationId xmlns:a16="http://schemas.microsoft.com/office/drawing/2014/main" id="{00000000-0008-0000-0200-0000D4020000}"/>
            </a:ext>
          </a:extLst>
        </xdr:cNvPr>
        <xdr:cNvSpPr/>
      </xdr:nvSpPr>
      <xdr:spPr>
        <a:xfrm>
          <a:off x="13887450" y="172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147065</xdr:rowOff>
    </xdr:from>
    <xdr:to>
      <xdr:col>85</xdr:col>
      <xdr:colOff>127000</xdr:colOff>
      <xdr:row>104</xdr:row>
      <xdr:rowOff>62485</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flipV="1">
          <a:off x="13938250" y="17234915"/>
          <a:ext cx="762000" cy="8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122699</xdr:rowOff>
    </xdr:from>
    <xdr:ext cx="405111" cy="259045"/>
    <xdr:sp macro="" textlink="">
      <xdr:nvSpPr>
        <xdr:cNvPr id="726" name="n_1aveValue【庁舎】&#10;有形固定資産減価償却率">
          <a:extLst>
            <a:ext uri="{FF2B5EF4-FFF2-40B4-BE49-F238E27FC236}">
              <a16:creationId xmlns:a16="http://schemas.microsoft.com/office/drawing/2014/main" id="{00000000-0008-0000-0200-0000D6020000}"/>
            </a:ext>
          </a:extLst>
        </xdr:cNvPr>
        <xdr:cNvSpPr txBox="1"/>
      </xdr:nvSpPr>
      <xdr:spPr>
        <a:xfrm>
          <a:off x="13742044" y="17381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54373</xdr:rowOff>
    </xdr:from>
    <xdr:ext cx="405111" cy="259045"/>
    <xdr:sp macro="" textlink="">
      <xdr:nvSpPr>
        <xdr:cNvPr id="727" name="n_2aveValue【庁舎】&#10;有形固定資産減価償却率">
          <a:extLst>
            <a:ext uri="{FF2B5EF4-FFF2-40B4-BE49-F238E27FC236}">
              <a16:creationId xmlns:a16="http://schemas.microsoft.com/office/drawing/2014/main" id="{00000000-0008-0000-0200-0000D7020000}"/>
            </a:ext>
          </a:extLst>
        </xdr:cNvPr>
        <xdr:cNvSpPr txBox="1"/>
      </xdr:nvSpPr>
      <xdr:spPr>
        <a:xfrm>
          <a:off x="12960994" y="1714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36085</xdr:rowOff>
    </xdr:from>
    <xdr:ext cx="405111" cy="259045"/>
    <xdr:sp macro="" textlink="">
      <xdr:nvSpPr>
        <xdr:cNvPr id="728" name="n_3aveValue【庁舎】&#10;有形固定資産減価償却率">
          <a:extLst>
            <a:ext uri="{FF2B5EF4-FFF2-40B4-BE49-F238E27FC236}">
              <a16:creationId xmlns:a16="http://schemas.microsoft.com/office/drawing/2014/main" id="{00000000-0008-0000-0200-0000D8020000}"/>
            </a:ext>
          </a:extLst>
        </xdr:cNvPr>
        <xdr:cNvSpPr txBox="1"/>
      </xdr:nvSpPr>
      <xdr:spPr>
        <a:xfrm>
          <a:off x="12167244" y="167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129812</xdr:rowOff>
    </xdr:from>
    <xdr:ext cx="405111" cy="259045"/>
    <xdr:sp macro="" textlink="">
      <xdr:nvSpPr>
        <xdr:cNvPr id="729" name="n_1mainValue【庁舎】&#10;有形固定資産減価償却率">
          <a:extLst>
            <a:ext uri="{FF2B5EF4-FFF2-40B4-BE49-F238E27FC236}">
              <a16:creationId xmlns:a16="http://schemas.microsoft.com/office/drawing/2014/main" id="{00000000-0008-0000-0200-0000D9020000}"/>
            </a:ext>
          </a:extLst>
        </xdr:cNvPr>
        <xdr:cNvSpPr txBox="1"/>
      </xdr:nvSpPr>
      <xdr:spPr>
        <a:xfrm>
          <a:off x="13742044" y="1704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a:extLst>
            <a:ext uri="{FF2B5EF4-FFF2-40B4-BE49-F238E27FC236}">
              <a16:creationId xmlns:a16="http://schemas.microsoft.com/office/drawing/2014/main" id="{00000000-0008-0000-0200-0000E0020000}"/>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a:extLst>
            <a:ext uri="{FF2B5EF4-FFF2-40B4-BE49-F238E27FC236}">
              <a16:creationId xmlns:a16="http://schemas.microsoft.com/office/drawing/2014/main" id="{00000000-0008-0000-0200-0000E1020000}"/>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60491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76200</xdr:rowOff>
    </xdr:from>
    <xdr:to>
      <xdr:col>120</xdr:col>
      <xdr:colOff>114300</xdr:colOff>
      <xdr:row>109</xdr:row>
      <xdr:rowOff>76200</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604917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604917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6459200" y="17621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604917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64592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604917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6459200" y="1676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60491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6459200" y="1647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6049171" y="16336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7" name="【庁舎】&#10;一人当たり面積グラフ枠">
          <a:extLst>
            <a:ext uri="{FF2B5EF4-FFF2-40B4-BE49-F238E27FC236}">
              <a16:creationId xmlns:a16="http://schemas.microsoft.com/office/drawing/2014/main" id="{00000000-0008-0000-0200-0000F5020000}"/>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95250</xdr:rowOff>
    </xdr:from>
    <xdr:to>
      <xdr:col>116</xdr:col>
      <xdr:colOff>62864</xdr:colOff>
      <xdr:row>108</xdr:row>
      <xdr:rowOff>57150</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flipV="1">
          <a:off x="19951064" y="166687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60977</xdr:rowOff>
    </xdr:from>
    <xdr:ext cx="469744" cy="259045"/>
    <xdr:sp macro="" textlink="">
      <xdr:nvSpPr>
        <xdr:cNvPr id="759" name="【庁舎】&#10;一人当たり面積最小値テキスト">
          <a:extLst>
            <a:ext uri="{FF2B5EF4-FFF2-40B4-BE49-F238E27FC236}">
              <a16:creationId xmlns:a16="http://schemas.microsoft.com/office/drawing/2014/main" id="{00000000-0008-0000-0200-0000F7020000}"/>
            </a:ext>
          </a:extLst>
        </xdr:cNvPr>
        <xdr:cNvSpPr txBox="1"/>
      </xdr:nvSpPr>
      <xdr:spPr>
        <a:xfrm>
          <a:off x="19989800"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57150</xdr:rowOff>
    </xdr:from>
    <xdr:to>
      <xdr:col>116</xdr:col>
      <xdr:colOff>152400</xdr:colOff>
      <xdr:row>108</xdr:row>
      <xdr:rowOff>57150</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19881850" y="1800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41927</xdr:rowOff>
    </xdr:from>
    <xdr:ext cx="469744" cy="259045"/>
    <xdr:sp macro="" textlink="">
      <xdr:nvSpPr>
        <xdr:cNvPr id="761" name="【庁舎】&#10;一人当たり面積最大値テキスト">
          <a:extLst>
            <a:ext uri="{FF2B5EF4-FFF2-40B4-BE49-F238E27FC236}">
              <a16:creationId xmlns:a16="http://schemas.microsoft.com/office/drawing/2014/main" id="{00000000-0008-0000-0200-0000F9020000}"/>
            </a:ext>
          </a:extLst>
        </xdr:cNvPr>
        <xdr:cNvSpPr txBox="1"/>
      </xdr:nvSpPr>
      <xdr:spPr>
        <a:xfrm>
          <a:off x="19989800" y="1644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95250</xdr:rowOff>
    </xdr:from>
    <xdr:to>
      <xdr:col>116</xdr:col>
      <xdr:colOff>152400</xdr:colOff>
      <xdr:row>100</xdr:row>
      <xdr:rowOff>95250</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19881850" y="16668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41927</xdr:rowOff>
    </xdr:from>
    <xdr:ext cx="469744" cy="259045"/>
    <xdr:sp macro="" textlink="">
      <xdr:nvSpPr>
        <xdr:cNvPr id="763" name="【庁舎】&#10;一人当たり面積平均値テキスト">
          <a:extLst>
            <a:ext uri="{FF2B5EF4-FFF2-40B4-BE49-F238E27FC236}">
              <a16:creationId xmlns:a16="http://schemas.microsoft.com/office/drawing/2014/main" id="{00000000-0008-0000-0200-0000FB020000}"/>
            </a:ext>
          </a:extLst>
        </xdr:cNvPr>
        <xdr:cNvSpPr txBox="1"/>
      </xdr:nvSpPr>
      <xdr:spPr>
        <a:xfrm>
          <a:off x="19989800" y="17472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63500</xdr:rowOff>
    </xdr:from>
    <xdr:to>
      <xdr:col>116</xdr:col>
      <xdr:colOff>114300</xdr:colOff>
      <xdr:row>105</xdr:row>
      <xdr:rowOff>165100</xdr:rowOff>
    </xdr:to>
    <xdr:sp macro="" textlink="">
      <xdr:nvSpPr>
        <xdr:cNvPr id="764" name="フローチャート: 判断 763">
          <a:extLst>
            <a:ext uri="{FF2B5EF4-FFF2-40B4-BE49-F238E27FC236}">
              <a16:creationId xmlns:a16="http://schemas.microsoft.com/office/drawing/2014/main" id="{00000000-0008-0000-0200-0000FC020000}"/>
            </a:ext>
          </a:extLst>
        </xdr:cNvPr>
        <xdr:cNvSpPr/>
      </xdr:nvSpPr>
      <xdr:spPr>
        <a:xfrm>
          <a:off x="19900900" y="1749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73025</xdr:rowOff>
    </xdr:from>
    <xdr:to>
      <xdr:col>112</xdr:col>
      <xdr:colOff>38100</xdr:colOff>
      <xdr:row>106</xdr:row>
      <xdr:rowOff>3175</xdr:rowOff>
    </xdr:to>
    <xdr:sp macro="" textlink="">
      <xdr:nvSpPr>
        <xdr:cNvPr id="765" name="フローチャート: 判断 764">
          <a:extLst>
            <a:ext uri="{FF2B5EF4-FFF2-40B4-BE49-F238E27FC236}">
              <a16:creationId xmlns:a16="http://schemas.microsoft.com/office/drawing/2014/main" id="{00000000-0008-0000-0200-0000FD020000}"/>
            </a:ext>
          </a:extLst>
        </xdr:cNvPr>
        <xdr:cNvSpPr/>
      </xdr:nvSpPr>
      <xdr:spPr>
        <a:xfrm>
          <a:off x="19157950" y="175037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130175</xdr:rowOff>
    </xdr:from>
    <xdr:to>
      <xdr:col>107</xdr:col>
      <xdr:colOff>101600</xdr:colOff>
      <xdr:row>106</xdr:row>
      <xdr:rowOff>60325</xdr:rowOff>
    </xdr:to>
    <xdr:sp macro="" textlink="">
      <xdr:nvSpPr>
        <xdr:cNvPr id="766" name="フローチャート: 判断 765">
          <a:extLst>
            <a:ext uri="{FF2B5EF4-FFF2-40B4-BE49-F238E27FC236}">
              <a16:creationId xmlns:a16="http://schemas.microsoft.com/office/drawing/2014/main" id="{00000000-0008-0000-0200-0000FE020000}"/>
            </a:ext>
          </a:extLst>
        </xdr:cNvPr>
        <xdr:cNvSpPr/>
      </xdr:nvSpPr>
      <xdr:spPr>
        <a:xfrm>
          <a:off x="18345150" y="1756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73025</xdr:rowOff>
    </xdr:from>
    <xdr:to>
      <xdr:col>102</xdr:col>
      <xdr:colOff>165100</xdr:colOff>
      <xdr:row>106</xdr:row>
      <xdr:rowOff>3175</xdr:rowOff>
    </xdr:to>
    <xdr:sp macro="" textlink="">
      <xdr:nvSpPr>
        <xdr:cNvPr id="767" name="フローチャート: 判断 766">
          <a:extLst>
            <a:ext uri="{FF2B5EF4-FFF2-40B4-BE49-F238E27FC236}">
              <a16:creationId xmlns:a16="http://schemas.microsoft.com/office/drawing/2014/main" id="{00000000-0008-0000-0200-0000FF020000}"/>
            </a:ext>
          </a:extLst>
        </xdr:cNvPr>
        <xdr:cNvSpPr/>
      </xdr:nvSpPr>
      <xdr:spPr>
        <a:xfrm>
          <a:off x="17551400" y="1750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200-000001030000}"/>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15875</xdr:rowOff>
    </xdr:from>
    <xdr:to>
      <xdr:col>116</xdr:col>
      <xdr:colOff>114300</xdr:colOff>
      <xdr:row>103</xdr:row>
      <xdr:rowOff>117475</xdr:rowOff>
    </xdr:to>
    <xdr:sp macro="" textlink="">
      <xdr:nvSpPr>
        <xdr:cNvPr id="773" name="楕円 772">
          <a:extLst>
            <a:ext uri="{FF2B5EF4-FFF2-40B4-BE49-F238E27FC236}">
              <a16:creationId xmlns:a16="http://schemas.microsoft.com/office/drawing/2014/main" id="{00000000-0008-0000-0200-000005030000}"/>
            </a:ext>
          </a:extLst>
        </xdr:cNvPr>
        <xdr:cNvSpPr/>
      </xdr:nvSpPr>
      <xdr:spPr>
        <a:xfrm>
          <a:off x="19900900" y="1710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38752</xdr:rowOff>
    </xdr:from>
    <xdr:ext cx="469744" cy="259045"/>
    <xdr:sp macro="" textlink="">
      <xdr:nvSpPr>
        <xdr:cNvPr id="774" name="【庁舎】&#10;一人当たり面積該当値テキスト">
          <a:extLst>
            <a:ext uri="{FF2B5EF4-FFF2-40B4-BE49-F238E27FC236}">
              <a16:creationId xmlns:a16="http://schemas.microsoft.com/office/drawing/2014/main" id="{00000000-0008-0000-0200-000006030000}"/>
            </a:ext>
          </a:extLst>
        </xdr:cNvPr>
        <xdr:cNvSpPr txBox="1"/>
      </xdr:nvSpPr>
      <xdr:spPr>
        <a:xfrm>
          <a:off x="19989800" y="1695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15875</xdr:rowOff>
    </xdr:from>
    <xdr:to>
      <xdr:col>112</xdr:col>
      <xdr:colOff>38100</xdr:colOff>
      <xdr:row>103</xdr:row>
      <xdr:rowOff>117475</xdr:rowOff>
    </xdr:to>
    <xdr:sp macro="" textlink="">
      <xdr:nvSpPr>
        <xdr:cNvPr id="775" name="楕円 774">
          <a:extLst>
            <a:ext uri="{FF2B5EF4-FFF2-40B4-BE49-F238E27FC236}">
              <a16:creationId xmlns:a16="http://schemas.microsoft.com/office/drawing/2014/main" id="{00000000-0008-0000-0200-000007030000}"/>
            </a:ext>
          </a:extLst>
        </xdr:cNvPr>
        <xdr:cNvSpPr/>
      </xdr:nvSpPr>
      <xdr:spPr>
        <a:xfrm>
          <a:off x="19157950" y="171037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66675</xdr:rowOff>
    </xdr:from>
    <xdr:to>
      <xdr:col>116</xdr:col>
      <xdr:colOff>63500</xdr:colOff>
      <xdr:row>103</xdr:row>
      <xdr:rowOff>66675</xdr:rowOff>
    </xdr:to>
    <xdr:cxnSp macro="">
      <xdr:nvCxnSpPr>
        <xdr:cNvPr id="776" name="直線コネクタ 775">
          <a:extLst>
            <a:ext uri="{FF2B5EF4-FFF2-40B4-BE49-F238E27FC236}">
              <a16:creationId xmlns:a16="http://schemas.microsoft.com/office/drawing/2014/main" id="{00000000-0008-0000-0200-000008030000}"/>
            </a:ext>
          </a:extLst>
        </xdr:cNvPr>
        <xdr:cNvCxnSpPr/>
      </xdr:nvCxnSpPr>
      <xdr:spPr>
        <a:xfrm>
          <a:off x="19202400" y="17154525"/>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165752</xdr:rowOff>
    </xdr:from>
    <xdr:ext cx="469744" cy="259045"/>
    <xdr:sp macro="" textlink="">
      <xdr:nvSpPr>
        <xdr:cNvPr id="777" name="n_1aveValue【庁舎】&#10;一人当たり面積">
          <a:extLst>
            <a:ext uri="{FF2B5EF4-FFF2-40B4-BE49-F238E27FC236}">
              <a16:creationId xmlns:a16="http://schemas.microsoft.com/office/drawing/2014/main" id="{00000000-0008-0000-0200-000009030000}"/>
            </a:ext>
          </a:extLst>
        </xdr:cNvPr>
        <xdr:cNvSpPr txBox="1"/>
      </xdr:nvSpPr>
      <xdr:spPr>
        <a:xfrm>
          <a:off x="18980227" y="1759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76852</xdr:rowOff>
    </xdr:from>
    <xdr:ext cx="469744" cy="259045"/>
    <xdr:sp macro="" textlink="">
      <xdr:nvSpPr>
        <xdr:cNvPr id="778" name="n_2aveValue【庁舎】&#10;一人当たり面積">
          <a:extLst>
            <a:ext uri="{FF2B5EF4-FFF2-40B4-BE49-F238E27FC236}">
              <a16:creationId xmlns:a16="http://schemas.microsoft.com/office/drawing/2014/main" id="{00000000-0008-0000-0200-00000A030000}"/>
            </a:ext>
          </a:extLst>
        </xdr:cNvPr>
        <xdr:cNvSpPr txBox="1"/>
      </xdr:nvSpPr>
      <xdr:spPr>
        <a:xfrm>
          <a:off x="18180127" y="1733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19702</xdr:rowOff>
    </xdr:from>
    <xdr:ext cx="469744" cy="259045"/>
    <xdr:sp macro="" textlink="">
      <xdr:nvSpPr>
        <xdr:cNvPr id="779" name="n_3aveValue【庁舎】&#10;一人当たり面積">
          <a:extLst>
            <a:ext uri="{FF2B5EF4-FFF2-40B4-BE49-F238E27FC236}">
              <a16:creationId xmlns:a16="http://schemas.microsoft.com/office/drawing/2014/main" id="{00000000-0008-0000-0200-00000B030000}"/>
            </a:ext>
          </a:extLst>
        </xdr:cNvPr>
        <xdr:cNvSpPr txBox="1"/>
      </xdr:nvSpPr>
      <xdr:spPr>
        <a:xfrm>
          <a:off x="17386377" y="1727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134002</xdr:rowOff>
    </xdr:from>
    <xdr:ext cx="469744" cy="259045"/>
    <xdr:sp macro="" textlink="">
      <xdr:nvSpPr>
        <xdr:cNvPr id="780" name="n_1mainValue【庁舎】&#10;一人当たり面積">
          <a:extLst>
            <a:ext uri="{FF2B5EF4-FFF2-40B4-BE49-F238E27FC236}">
              <a16:creationId xmlns:a16="http://schemas.microsoft.com/office/drawing/2014/main" id="{00000000-0008-0000-0200-00000C030000}"/>
            </a:ext>
          </a:extLst>
        </xdr:cNvPr>
        <xdr:cNvSpPr txBox="1"/>
      </xdr:nvSpPr>
      <xdr:spPr>
        <a:xfrm>
          <a:off x="18980227" y="1687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1" name="正方形/長方形 780">
          <a:extLst>
            <a:ext uri="{FF2B5EF4-FFF2-40B4-BE49-F238E27FC236}">
              <a16:creationId xmlns:a16="http://schemas.microsoft.com/office/drawing/2014/main" id="{00000000-0008-0000-0200-00000D030000}"/>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2" name="正方形/長方形 781">
          <a:extLst>
            <a:ext uri="{FF2B5EF4-FFF2-40B4-BE49-F238E27FC236}">
              <a16:creationId xmlns:a16="http://schemas.microsoft.com/office/drawing/2014/main" id="{00000000-0008-0000-0200-00000E030000}"/>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3" name="テキスト ボックス 782">
          <a:extLst>
            <a:ext uri="{FF2B5EF4-FFF2-40B4-BE49-F238E27FC236}">
              <a16:creationId xmlns:a16="http://schemas.microsoft.com/office/drawing/2014/main" id="{00000000-0008-0000-0200-00000F030000}"/>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類似団体と比較して有形固定資産減価償却率が高くなっている施設は，庁舎（</a:t>
          </a:r>
          <a:r>
            <a:rPr kumimoji="1" lang="en-US" altLang="ja-JP" sz="1300">
              <a:latin typeface="ＭＳ Ｐゴシック" panose="020B0600070205080204" pitchFamily="50" charset="-128"/>
              <a:ea typeface="ＭＳ Ｐゴシック" panose="020B0600070205080204" pitchFamily="50" charset="-128"/>
            </a:rPr>
            <a:t>57.2</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53.2</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49.3</a:t>
          </a:r>
          <a:r>
            <a:rPr kumimoji="1" lang="ja-JP" altLang="en-US" sz="1300">
              <a:latin typeface="ＭＳ Ｐゴシック" panose="020B0600070205080204" pitchFamily="50" charset="-128"/>
              <a:ea typeface="ＭＳ Ｐゴシック" panose="020B0600070205080204" pitchFamily="50" charset="-128"/>
            </a:rPr>
            <a:t>％）等である。</a:t>
          </a:r>
        </a:p>
        <a:p>
          <a:r>
            <a:rPr kumimoji="1" lang="ja-JP" altLang="en-US" sz="1300">
              <a:latin typeface="ＭＳ Ｐゴシック" panose="020B0600070205080204" pitchFamily="50" charset="-128"/>
              <a:ea typeface="ＭＳ Ｐゴシック" panose="020B0600070205080204" pitchFamily="50" charset="-128"/>
            </a:rPr>
            <a:t>　　庁舎については，本市では，特に本庁舎が老朽化しており，耐震性能が不足するなどの課題があったため，平成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月に市庁舎整備基本計画を策定し，防災拠点としても機能する効率的・効果的な庁舎の実現を目指すこととなった。平成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年度以降，再整備事業に着手している。</a:t>
          </a:r>
        </a:p>
        <a:p>
          <a:r>
            <a:rPr kumimoji="1" lang="ja-JP" altLang="en-US" sz="1300">
              <a:latin typeface="ＭＳ Ｐゴシック" panose="020B0600070205080204" pitchFamily="50" charset="-128"/>
              <a:ea typeface="ＭＳ Ｐゴシック" panose="020B0600070205080204" pitchFamily="50" charset="-128"/>
            </a:rPr>
            <a:t>　  その他の施設についても京都市公共施設マネジメント基本計画に基づき，適正な施設管理に取り組んでいる。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1,412,570
1,366,119
827.83
769,548,180
765,910,124
346,480
401,859,108
1,344,696,176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　本市では，</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大学生が多</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いなど納税</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者の割合が低いことや，古い木造家屋・低層の建物が多く固定資産税が少ないことなどの特性により，財政基盤が構造的に脆弱であるため，類似団体の平均値を下回っている。</a:t>
          </a:r>
          <a:endParaRPr kumimoji="1"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　平成</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29</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年度と比較すると基準財政収入額が増加している一方，基準財政需要額も増加しており，ほぼ横ばいの数値となっている。</a:t>
          </a:r>
          <a:endParaRPr kumimoji="1"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都市の成長戦略と行財政改革を一体的に推進し，</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地域</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経済</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の活性化，市</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民所得向上</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による税収増を図るなど，財政力の強化に取り組んでいく。</a:t>
          </a:r>
          <a:endParaRPr kumimoji="1" lang="ja-JP" altLang="en-US" sz="1300">
            <a:latin typeface="ＭＳ 明朝" panose="02020609040205080304" pitchFamily="17" charset="-128"/>
            <a:ea typeface="ＭＳ 明朝" panose="02020609040205080304" pitchFamily="17"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40640</xdr:rowOff>
    </xdr:from>
    <xdr:to>
      <xdr:col>23</xdr:col>
      <xdr:colOff>133350</xdr:colOff>
      <xdr:row>44</xdr:row>
      <xdr:rowOff>116840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1284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127017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40640</xdr:rowOff>
    </xdr:from>
    <xdr:to>
      <xdr:col>24</xdr:col>
      <xdr:colOff>12700</xdr:colOff>
      <xdr:row>36</xdr:row>
      <xdr:rowOff>40640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148590</xdr:rowOff>
    </xdr:from>
    <xdr:to>
      <xdr:col>23</xdr:col>
      <xdr:colOff>133350</xdr:colOff>
      <xdr:row>42</xdr:row>
      <xdr:rowOff>25400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1780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44467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148590</xdr:rowOff>
    </xdr:from>
    <xdr:to>
      <xdr:col>19</xdr:col>
      <xdr:colOff>133350</xdr:colOff>
      <xdr:row>41</xdr:row>
      <xdr:rowOff>148590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17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91457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148590</xdr:rowOff>
    </xdr:from>
    <xdr:to>
      <xdr:col>15</xdr:col>
      <xdr:colOff>82550</xdr:colOff>
      <xdr:row>42</xdr:row>
      <xdr:rowOff>73660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1780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91457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73660</xdr:rowOff>
    </xdr:from>
    <xdr:to>
      <xdr:col>11</xdr:col>
      <xdr:colOff>31750</xdr:colOff>
      <xdr:row>42</xdr:row>
      <xdr:rowOff>170180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2745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97790</xdr:rowOff>
    </xdr:from>
    <xdr:to>
      <xdr:col>19</xdr:col>
      <xdr:colOff>184150</xdr:colOff>
      <xdr:row>42</xdr:row>
      <xdr:rowOff>27940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12717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97790</xdr:rowOff>
    </xdr:from>
    <xdr:to>
      <xdr:col>15</xdr:col>
      <xdr:colOff>133350</xdr:colOff>
      <xdr:row>42</xdr:row>
      <xdr:rowOff>27940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12717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22860</xdr:rowOff>
    </xdr:from>
    <xdr:to>
      <xdr:col>11</xdr:col>
      <xdr:colOff>82550</xdr:colOff>
      <xdr:row>42</xdr:row>
      <xdr:rowOff>124460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109237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119380</xdr:rowOff>
    </xdr:from>
    <xdr:to>
      <xdr:col>7</xdr:col>
      <xdr:colOff>31750</xdr:colOff>
      <xdr:row>43</xdr:row>
      <xdr:rowOff>49530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34307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en-US" sz="1100">
              <a:solidFill>
                <a:schemeClr val="dk1"/>
              </a:solidFill>
              <a:effectLst/>
              <a:latin typeface="ＭＳ 明朝" panose="02020609040205080304" pitchFamily="17" charset="-128"/>
              <a:ea typeface="ＭＳ 明朝" panose="02020609040205080304" pitchFamily="17" charset="-128"/>
              <a:cs typeface="+mn-cs"/>
            </a:rPr>
            <a:t>経費節減</a:t>
          </a:r>
          <a:r>
            <a:rPr lang="ja-JP" altLang="ja-JP" sz="1100">
              <a:solidFill>
                <a:schemeClr val="dk1"/>
              </a:solidFill>
              <a:effectLst/>
              <a:latin typeface="ＭＳ 明朝" panose="02020609040205080304" pitchFamily="17" charset="-128"/>
              <a:ea typeface="ＭＳ 明朝" panose="02020609040205080304" pitchFamily="17" charset="-128"/>
              <a:cs typeface="+mn-cs"/>
            </a:rPr>
            <a:t>に取り組んでいるものの，依然として人件費，扶助費といった義務的経費の比率が高いことか</a:t>
          </a:r>
          <a:r>
            <a:rPr lang="ja-JP" altLang="en-US" sz="1100">
              <a:solidFill>
                <a:schemeClr val="dk1"/>
              </a:solidFill>
              <a:effectLst/>
              <a:latin typeface="ＭＳ 明朝" panose="02020609040205080304" pitchFamily="17" charset="-128"/>
              <a:ea typeface="ＭＳ 明朝" panose="02020609040205080304" pitchFamily="17" charset="-128"/>
              <a:cs typeface="+mn-cs"/>
            </a:rPr>
            <a:t>ら</a:t>
          </a:r>
          <a:r>
            <a:rPr lang="ja-JP" altLang="ja-JP" sz="1100" b="0" i="0" baseline="0">
              <a:solidFill>
                <a:schemeClr val="dk1"/>
              </a:solidFill>
              <a:effectLst/>
              <a:latin typeface="ＭＳ 明朝" panose="02020609040205080304" pitchFamily="17" charset="-128"/>
              <a:ea typeface="ＭＳ 明朝" panose="02020609040205080304" pitchFamily="17" charset="-128"/>
              <a:cs typeface="+mn-cs"/>
            </a:rPr>
            <a:t>高水準で推移している。</a:t>
          </a:r>
          <a:r>
            <a:rPr lang="ja-JP" altLang="ja-JP" sz="1100">
              <a:solidFill>
                <a:schemeClr val="dk1"/>
              </a:solidFill>
              <a:effectLst/>
              <a:latin typeface="ＭＳ 明朝" panose="02020609040205080304" pitchFamily="17" charset="-128"/>
              <a:ea typeface="ＭＳ 明朝" panose="02020609040205080304" pitchFamily="17" charset="-128"/>
              <a:cs typeface="+mn-cs"/>
            </a:rPr>
            <a:t>市域が広大である，文化財が多いといった都市特性を有すること，これまで福祉，教育，消防等の分野において，京都市独自の重要政策の推進に取り組んできたことなどで，</a:t>
          </a:r>
          <a:r>
            <a:rPr lang="ja-JP" altLang="en-US" sz="1100">
              <a:solidFill>
                <a:schemeClr val="dk1"/>
              </a:solidFill>
              <a:effectLst/>
              <a:latin typeface="ＭＳ 明朝" panose="02020609040205080304" pitchFamily="17" charset="-128"/>
              <a:ea typeface="ＭＳ 明朝" panose="02020609040205080304" pitchFamily="17" charset="-128"/>
              <a:cs typeface="+mn-cs"/>
            </a:rPr>
            <a:t>人件費や</a:t>
          </a:r>
          <a:r>
            <a:rPr lang="ja-JP" altLang="ja-JP" sz="1100">
              <a:solidFill>
                <a:schemeClr val="dk1"/>
              </a:solidFill>
              <a:effectLst/>
              <a:latin typeface="ＭＳ 明朝" panose="02020609040205080304" pitchFamily="17" charset="-128"/>
              <a:ea typeface="ＭＳ 明朝" panose="02020609040205080304" pitchFamily="17" charset="-128"/>
              <a:cs typeface="+mn-cs"/>
            </a:rPr>
            <a:t>扶助費について</a:t>
          </a:r>
          <a:r>
            <a:rPr lang="ja-JP" altLang="en-US" sz="1100">
              <a:solidFill>
                <a:schemeClr val="dk1"/>
              </a:solidFill>
              <a:effectLst/>
              <a:latin typeface="ＭＳ 明朝" panose="02020609040205080304" pitchFamily="17" charset="-128"/>
              <a:ea typeface="ＭＳ 明朝" panose="02020609040205080304" pitchFamily="17" charset="-128"/>
              <a:cs typeface="+mn-cs"/>
            </a:rPr>
            <a:t>比率が高くなっている。</a:t>
          </a:r>
          <a:r>
            <a:rPr lang="ja-JP" altLang="ja-JP" sz="1100" b="0" i="0" baseline="0">
              <a:solidFill>
                <a:schemeClr val="dk1"/>
              </a:solidFill>
              <a:effectLst/>
              <a:latin typeface="ＭＳ 明朝" panose="02020609040205080304" pitchFamily="17" charset="-128"/>
              <a:ea typeface="ＭＳ 明朝" panose="02020609040205080304" pitchFamily="17" charset="-128"/>
              <a:cs typeface="+mn-cs"/>
            </a:rPr>
            <a:t>　</a:t>
          </a:r>
          <a:endParaRPr lang="ja-JP" altLang="ja-JP" sz="1100">
            <a:effectLst/>
            <a:latin typeface="ＭＳ 明朝" panose="02020609040205080304" pitchFamily="17" charset="-128"/>
            <a:ea typeface="ＭＳ 明朝" panose="02020609040205080304" pitchFamily="17" charset="-128"/>
          </a:endParaRPr>
        </a:p>
        <a:p>
          <a:pPr rtl="0"/>
          <a:r>
            <a:rPr lang="ja-JP" altLang="ja-JP" sz="1100" b="0" i="0" baseline="0">
              <a:solidFill>
                <a:schemeClr val="dk1"/>
              </a:solidFill>
              <a:effectLst/>
              <a:latin typeface="ＭＳ 明朝" panose="02020609040205080304" pitchFamily="17" charset="-128"/>
              <a:ea typeface="ＭＳ 明朝" panose="02020609040205080304" pitchFamily="17" charset="-128"/>
              <a:cs typeface="+mn-cs"/>
            </a:rPr>
            <a:t>　</a:t>
          </a:r>
          <a:r>
            <a:rPr lang="ja-JP" altLang="en-US" sz="1100" b="0" i="0" baseline="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b="0" i="0" baseline="0">
              <a:solidFill>
                <a:schemeClr val="dk1"/>
              </a:solidFill>
              <a:effectLst/>
              <a:latin typeface="ＭＳ 明朝" panose="02020609040205080304" pitchFamily="17" charset="-128"/>
              <a:ea typeface="ＭＳ 明朝" panose="02020609040205080304" pitchFamily="17" charset="-128"/>
              <a:cs typeface="+mn-cs"/>
            </a:rPr>
            <a:t>29</a:t>
          </a:r>
          <a:r>
            <a:rPr lang="ja-JP" altLang="en-US" sz="1100" b="0" i="0" baseline="0">
              <a:solidFill>
                <a:schemeClr val="dk1"/>
              </a:solidFill>
              <a:effectLst/>
              <a:latin typeface="ＭＳ 明朝" panose="02020609040205080304" pitchFamily="17" charset="-128"/>
              <a:ea typeface="ＭＳ 明朝" panose="02020609040205080304" pitchFamily="17" charset="-128"/>
              <a:cs typeface="+mn-cs"/>
            </a:rPr>
            <a:t>年度と比較すると税収増もあり</a:t>
          </a:r>
          <a:r>
            <a:rPr lang="en-US" altLang="ja-JP" sz="1100" b="0" i="0" baseline="0">
              <a:solidFill>
                <a:schemeClr val="dk1"/>
              </a:solidFill>
              <a:effectLst/>
              <a:latin typeface="ＭＳ 明朝" panose="02020609040205080304" pitchFamily="17" charset="-128"/>
              <a:ea typeface="ＭＳ 明朝" panose="02020609040205080304" pitchFamily="17" charset="-128"/>
              <a:cs typeface="+mn-cs"/>
            </a:rPr>
            <a:t>0.7</a:t>
          </a:r>
          <a:r>
            <a:rPr lang="ja-JP" altLang="en-US" sz="1100" b="0" i="0" baseline="0">
              <a:solidFill>
                <a:schemeClr val="dk1"/>
              </a:solidFill>
              <a:effectLst/>
              <a:latin typeface="ＭＳ 明朝" panose="02020609040205080304" pitchFamily="17" charset="-128"/>
              <a:ea typeface="ＭＳ 明朝" panose="02020609040205080304" pitchFamily="17" charset="-128"/>
              <a:cs typeface="+mn-cs"/>
            </a:rPr>
            <a:t>ポイント比率が改善しているが，</a:t>
          </a:r>
          <a:r>
            <a:rPr lang="ja-JP" altLang="ja-JP" sz="1100" b="0" i="0" baseline="0">
              <a:solidFill>
                <a:schemeClr val="dk1"/>
              </a:solidFill>
              <a:effectLst/>
              <a:latin typeface="ＭＳ 明朝" panose="02020609040205080304" pitchFamily="17" charset="-128"/>
              <a:ea typeface="ＭＳ 明朝" panose="02020609040205080304" pitchFamily="17" charset="-128"/>
              <a:cs typeface="+mn-cs"/>
            </a:rPr>
            <a:t>今後も障害者福祉費や医療費などの社会福祉関連経費の増加が見込まれるため，</a:t>
          </a:r>
          <a:r>
            <a:rPr lang="ja-JP" altLang="en-US" sz="1100" b="0" i="0" baseline="0">
              <a:solidFill>
                <a:schemeClr val="dk1"/>
              </a:solidFill>
              <a:effectLst/>
              <a:latin typeface="ＭＳ 明朝" panose="02020609040205080304" pitchFamily="17" charset="-128"/>
              <a:ea typeface="ＭＳ 明朝" panose="02020609040205080304" pitchFamily="17" charset="-128"/>
              <a:cs typeface="+mn-cs"/>
            </a:rPr>
            <a:t>引き続き</a:t>
          </a:r>
          <a:r>
            <a:rPr lang="ja-JP" altLang="ja-JP" sz="1100" b="0" i="0" baseline="0">
              <a:solidFill>
                <a:schemeClr val="dk1"/>
              </a:solidFill>
              <a:effectLst/>
              <a:latin typeface="ＭＳ 明朝" panose="02020609040205080304" pitchFamily="17" charset="-128"/>
              <a:ea typeface="ＭＳ 明朝" panose="02020609040205080304" pitchFamily="17" charset="-128"/>
              <a:cs typeface="+mn-cs"/>
            </a:rPr>
            <a:t>自主財源の確保や総人件費の削減など，財政構造の転換を図る取組を進めていく。</a:t>
          </a:r>
          <a:endParaRPr lang="ja-JP" altLang="ja-JP" sz="1100">
            <a:effectLst/>
            <a:latin typeface="ＭＳ 明朝" panose="02020609040205080304" pitchFamily="17" charset="-128"/>
            <a:ea typeface="ＭＳ 明朝" panose="02020609040205080304" pitchFamily="17" charset="-128"/>
          </a:endParaRPr>
        </a:p>
        <a:p>
          <a:pPr rtl="0"/>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19755</xdr:rowOff>
    </xdr:from>
    <xdr:to>
      <xdr:col>23</xdr:col>
      <xdr:colOff>133350</xdr:colOff>
      <xdr:row>65</xdr:row>
      <xdr:rowOff>160161</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63855"/>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132238</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7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160161</xdr:rowOff>
    </xdr:from>
    <xdr:to>
      <xdr:col>24</xdr:col>
      <xdr:colOff>12700</xdr:colOff>
      <xdr:row>65</xdr:row>
      <xdr:rowOff>160161</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0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106132</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0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19755</xdr:rowOff>
    </xdr:from>
    <xdr:to>
      <xdr:col>24</xdr:col>
      <xdr:colOff>12700</xdr:colOff>
      <xdr:row>58</xdr:row>
      <xdr:rowOff>19755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6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50095</xdr:rowOff>
    </xdr:from>
    <xdr:to>
      <xdr:col>23</xdr:col>
      <xdr:colOff>133350</xdr:colOff>
      <xdr:row>64</xdr:row>
      <xdr:rowOff>143933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022895"/>
          <a:ext cx="8382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53216</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8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36689</xdr:rowOff>
    </xdr:from>
    <xdr:to>
      <xdr:col>23</xdr:col>
      <xdr:colOff>184150</xdr:colOff>
      <xdr:row>63</xdr:row>
      <xdr:rowOff>138289</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143933</xdr:rowOff>
    </xdr:from>
    <xdr:to>
      <xdr:col>19</xdr:col>
      <xdr:colOff>133350</xdr:colOff>
      <xdr:row>66</xdr:row>
      <xdr:rowOff>82550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116733"/>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52917</xdr:rowOff>
    </xdr:from>
    <xdr:to>
      <xdr:col>15</xdr:col>
      <xdr:colOff>82550</xdr:colOff>
      <xdr:row>66</xdr:row>
      <xdr:rowOff>82550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19716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157339</xdr:rowOff>
    </xdr:from>
    <xdr:to>
      <xdr:col>15</xdr:col>
      <xdr:colOff>133350</xdr:colOff>
      <xdr:row>64</xdr:row>
      <xdr:rowOff>87489</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97666</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52917</xdr:rowOff>
    </xdr:from>
    <xdr:to>
      <xdr:col>11</xdr:col>
      <xdr:colOff>31750</xdr:colOff>
      <xdr:row>65</xdr:row>
      <xdr:rowOff>160161</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197167"/>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170745</xdr:rowOff>
    </xdr:from>
    <xdr:to>
      <xdr:col>23</xdr:col>
      <xdr:colOff>184150</xdr:colOff>
      <xdr:row>64</xdr:row>
      <xdr:rowOff>100895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7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142822</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4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93133</xdr:rowOff>
    </xdr:from>
    <xdr:to>
      <xdr:col>19</xdr:col>
      <xdr:colOff>184150</xdr:colOff>
      <xdr:row>65</xdr:row>
      <xdr:rowOff>23283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8060</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15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31750</xdr:rowOff>
    </xdr:from>
    <xdr:to>
      <xdr:col>15</xdr:col>
      <xdr:colOff>133350</xdr:colOff>
      <xdr:row>66</xdr:row>
      <xdr:rowOff>133350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118127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2117</xdr:rowOff>
    </xdr:from>
    <xdr:to>
      <xdr:col>11</xdr:col>
      <xdr:colOff>82550</xdr:colOff>
      <xdr:row>65</xdr:row>
      <xdr:rowOff>103717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88494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109361</xdr:rowOff>
    </xdr:from>
    <xdr:to>
      <xdr:col>7</xdr:col>
      <xdr:colOff>31750</xdr:colOff>
      <xdr:row>66</xdr:row>
      <xdr:rowOff>39511</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24288</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33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[153,262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　これまで「はばたけ未来へ</a:t>
          </a:r>
          <a:r>
            <a:rPr kumimoji="0" lang="ja-JP" altLang="en-US" sz="1100" i="1">
              <a:solidFill>
                <a:schemeClr val="dk1"/>
              </a:solidFill>
              <a:effectLst/>
              <a:latin typeface="ＭＳ 明朝" panose="02020609040205080304" pitchFamily="17" charset="-128"/>
              <a:ea typeface="ＭＳ 明朝" panose="02020609040205080304" pitchFamily="17" charset="-128"/>
              <a:cs typeface="+mn-cs"/>
            </a:rPr>
            <a:t>！</a:t>
          </a:r>
          <a:r>
            <a:rPr kumimoji="0" lang="ja-JP" altLang="en-US" sz="1100" i="0">
              <a:solidFill>
                <a:schemeClr val="dk1"/>
              </a:solidFill>
              <a:effectLst/>
              <a:latin typeface="ＭＳ 明朝" panose="02020609040205080304" pitchFamily="17" charset="-128"/>
              <a:ea typeface="ＭＳ 明朝" panose="02020609040205080304" pitchFamily="17" charset="-128"/>
              <a:cs typeface="+mn-cs"/>
            </a:rPr>
            <a:t>京プラン」実施計画（平成</a:t>
          </a:r>
          <a:r>
            <a:rPr kumimoji="0" lang="en-US" altLang="ja-JP" sz="1100" i="0">
              <a:solidFill>
                <a:schemeClr val="dk1"/>
              </a:solidFill>
              <a:effectLst/>
              <a:latin typeface="ＭＳ 明朝" panose="02020609040205080304" pitchFamily="17" charset="-128"/>
              <a:ea typeface="ＭＳ 明朝" panose="02020609040205080304" pitchFamily="17" charset="-128"/>
              <a:cs typeface="+mn-cs"/>
            </a:rPr>
            <a:t>24</a:t>
          </a:r>
          <a:r>
            <a:rPr kumimoji="0" lang="ja-JP" altLang="en-US" sz="1100" i="0">
              <a:solidFill>
                <a:schemeClr val="dk1"/>
              </a:solidFill>
              <a:effectLst/>
              <a:latin typeface="ＭＳ 明朝" panose="02020609040205080304" pitchFamily="17" charset="-128"/>
              <a:ea typeface="ＭＳ 明朝" panose="02020609040205080304" pitchFamily="17" charset="-128"/>
              <a:cs typeface="+mn-cs"/>
            </a:rPr>
            <a:t>年度～</a:t>
          </a:r>
          <a:r>
            <a:rPr kumimoji="0" lang="en-US" altLang="ja-JP" sz="1100" i="0">
              <a:solidFill>
                <a:schemeClr val="dk1"/>
              </a:solidFill>
              <a:effectLst/>
              <a:latin typeface="ＭＳ 明朝" panose="02020609040205080304" pitchFamily="17" charset="-128"/>
              <a:ea typeface="ＭＳ 明朝" panose="02020609040205080304" pitchFamily="17" charset="-128"/>
              <a:cs typeface="+mn-cs"/>
            </a:rPr>
            <a:t>27</a:t>
          </a:r>
          <a:r>
            <a:rPr kumimoji="0" lang="ja-JP" altLang="en-US" sz="1100" i="0">
              <a:solidFill>
                <a:schemeClr val="dk1"/>
              </a:solidFill>
              <a:effectLst/>
              <a:latin typeface="ＭＳ 明朝" panose="02020609040205080304" pitchFamily="17" charset="-128"/>
              <a:ea typeface="ＭＳ 明朝" panose="02020609040205080304" pitchFamily="17" charset="-128"/>
              <a:cs typeface="+mn-cs"/>
            </a:rPr>
            <a:t>年度）及び</a:t>
          </a:r>
          <a:r>
            <a:rPr kumimoji="1" lang="ja-JP" altLang="en-US" sz="1100" i="0">
              <a:solidFill>
                <a:schemeClr val="dk1"/>
              </a:solidFill>
              <a:effectLst/>
              <a:latin typeface="ＭＳ 明朝" panose="02020609040205080304" pitchFamily="17" charset="-128"/>
              <a:ea typeface="ＭＳ 明朝" panose="02020609040205080304" pitchFamily="17" charset="-128"/>
              <a:cs typeface="+mn-cs"/>
            </a:rPr>
            <a:t>「はばたけ未来へ</a:t>
          </a:r>
          <a:r>
            <a:rPr kumimoji="1" lang="ja-JP" altLang="en-US" sz="1100" i="1">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100" i="0">
              <a:solidFill>
                <a:schemeClr val="dk1"/>
              </a:solidFill>
              <a:effectLst/>
              <a:latin typeface="ＭＳ 明朝" panose="02020609040205080304" pitchFamily="17" charset="-128"/>
              <a:ea typeface="ＭＳ 明朝" panose="02020609040205080304" pitchFamily="17" charset="-128"/>
              <a:cs typeface="+mn-cs"/>
            </a:rPr>
            <a:t>京プラン」実施計画第</a:t>
          </a:r>
          <a:r>
            <a:rPr kumimoji="1" lang="en-US" altLang="ja-JP" sz="1100" i="0">
              <a:solidFill>
                <a:schemeClr val="dk1"/>
              </a:solidFill>
              <a:effectLst/>
              <a:latin typeface="ＭＳ 明朝" panose="02020609040205080304" pitchFamily="17" charset="-128"/>
              <a:ea typeface="ＭＳ 明朝" panose="02020609040205080304" pitchFamily="17" charset="-128"/>
              <a:cs typeface="+mn-cs"/>
            </a:rPr>
            <a:t>2</a:t>
          </a:r>
          <a:r>
            <a:rPr kumimoji="1" lang="ja-JP" altLang="en-US" sz="1100" i="0">
              <a:solidFill>
                <a:schemeClr val="dk1"/>
              </a:solidFill>
              <a:effectLst/>
              <a:latin typeface="ＭＳ 明朝" panose="02020609040205080304" pitchFamily="17" charset="-128"/>
              <a:ea typeface="ＭＳ 明朝" panose="02020609040205080304" pitchFamily="17" charset="-128"/>
              <a:cs typeface="+mn-cs"/>
            </a:rPr>
            <a:t>ステージ（平成</a:t>
          </a:r>
          <a:r>
            <a:rPr kumimoji="1" lang="en-US" altLang="ja-JP" sz="1100" i="0">
              <a:solidFill>
                <a:schemeClr val="dk1"/>
              </a:solidFill>
              <a:effectLst/>
              <a:latin typeface="ＭＳ 明朝" panose="02020609040205080304" pitchFamily="17" charset="-128"/>
              <a:ea typeface="ＭＳ 明朝" panose="02020609040205080304" pitchFamily="17" charset="-128"/>
              <a:cs typeface="+mn-cs"/>
            </a:rPr>
            <a:t>28</a:t>
          </a:r>
          <a:r>
            <a:rPr kumimoji="1" lang="ja-JP" altLang="en-US" sz="1100" i="0">
              <a:solidFill>
                <a:schemeClr val="dk1"/>
              </a:solidFill>
              <a:effectLst/>
              <a:latin typeface="ＭＳ 明朝" panose="02020609040205080304" pitchFamily="17" charset="-128"/>
              <a:ea typeface="ＭＳ 明朝" panose="02020609040205080304" pitchFamily="17" charset="-128"/>
              <a:cs typeface="+mn-cs"/>
            </a:rPr>
            <a:t>年度～令和</a:t>
          </a:r>
          <a:r>
            <a:rPr kumimoji="1" lang="en-US" altLang="ja-JP" sz="1100" i="0">
              <a:solidFill>
                <a:schemeClr val="dk1"/>
              </a:solidFill>
              <a:effectLst/>
              <a:latin typeface="ＭＳ 明朝" panose="02020609040205080304" pitchFamily="17" charset="-128"/>
              <a:ea typeface="ＭＳ 明朝" panose="02020609040205080304" pitchFamily="17" charset="-128"/>
              <a:cs typeface="+mn-cs"/>
            </a:rPr>
            <a:t>2</a:t>
          </a:r>
          <a:r>
            <a:rPr kumimoji="1" lang="ja-JP" altLang="en-US" sz="1100" i="0">
              <a:solidFill>
                <a:schemeClr val="dk1"/>
              </a:solidFill>
              <a:effectLst/>
              <a:latin typeface="ＭＳ 明朝" panose="02020609040205080304" pitchFamily="17" charset="-128"/>
              <a:ea typeface="ＭＳ 明朝" panose="02020609040205080304" pitchFamily="17" charset="-128"/>
              <a:cs typeface="+mn-cs"/>
            </a:rPr>
            <a:t>年度）に基づいた職員数の削減などにより人件費，物件費等の節減に取り組んでいるが，依然として類似団体平均値を上回る状況にある。</a:t>
          </a:r>
          <a:endParaRPr kumimoji="1" lang="en-US" altLang="ja-JP" sz="1100" i="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100" i="0">
              <a:solidFill>
                <a:schemeClr val="dk1"/>
              </a:solidFill>
              <a:effectLst/>
              <a:latin typeface="ＭＳ 明朝" panose="02020609040205080304" pitchFamily="17" charset="-128"/>
              <a:ea typeface="ＭＳ 明朝" panose="02020609040205080304" pitchFamily="17" charset="-128"/>
              <a:cs typeface="+mn-cs"/>
            </a:rPr>
            <a:t>　京都府から移管された教職員給与費により平成</a:t>
          </a:r>
          <a:r>
            <a:rPr kumimoji="1" lang="en-US" altLang="ja-JP" sz="1100" i="0">
              <a:solidFill>
                <a:schemeClr val="dk1"/>
              </a:solidFill>
              <a:effectLst/>
              <a:latin typeface="ＭＳ 明朝" panose="02020609040205080304" pitchFamily="17" charset="-128"/>
              <a:ea typeface="ＭＳ 明朝" panose="02020609040205080304" pitchFamily="17" charset="-128"/>
              <a:cs typeface="+mn-cs"/>
            </a:rPr>
            <a:t>29</a:t>
          </a:r>
          <a:r>
            <a:rPr kumimoji="1" lang="ja-JP" altLang="en-US" sz="1100" i="0">
              <a:solidFill>
                <a:schemeClr val="dk1"/>
              </a:solidFill>
              <a:effectLst/>
              <a:latin typeface="ＭＳ 明朝" panose="02020609040205080304" pitchFamily="17" charset="-128"/>
              <a:ea typeface="ＭＳ 明朝" panose="02020609040205080304" pitchFamily="17" charset="-128"/>
              <a:cs typeface="+mn-cs"/>
            </a:rPr>
            <a:t>年度以降，大幅に増加している。</a:t>
          </a:r>
          <a:endParaRPr kumimoji="1" lang="en-US" altLang="ja-JP" sz="1100" i="1">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今後も</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効率的で効果的な人員配置による職員数の削減，時間外勤務の縮減等を行い，更なる総人件費の削減に努めていくとともに，物件費等についても引き続き抑制に努めていく。</a:t>
          </a:r>
          <a:endParaRPr lang="ja-JP" altLang="ja-JP" sz="1400">
            <a:effectLst/>
            <a:latin typeface="ＭＳ 明朝" panose="02020609040205080304" pitchFamily="17" charset="-128"/>
            <a:ea typeface="ＭＳ 明朝" panose="02020609040205080304" pitchFamily="17"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89849</xdr:rowOff>
    </xdr:from>
    <xdr:to>
      <xdr:col>23</xdr:col>
      <xdr:colOff>133350</xdr:colOff>
      <xdr:row>88</xdr:row>
      <xdr:rowOff>114799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491649"/>
          <a:ext cx="0" cy="7107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86876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7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114799</xdr:rowOff>
    </xdr:from>
    <xdr:to>
      <xdr:col>24</xdr:col>
      <xdr:colOff>12700</xdr:colOff>
      <xdr:row>88</xdr:row>
      <xdr:rowOff>114799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0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4776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423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89849</xdr:rowOff>
    </xdr:from>
    <xdr:to>
      <xdr:col>24</xdr:col>
      <xdr:colOff>12700</xdr:colOff>
      <xdr:row>84</xdr:row>
      <xdr:rowOff>89849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491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121326</xdr:rowOff>
    </xdr:from>
    <xdr:to>
      <xdr:col>23</xdr:col>
      <xdr:colOff>133350</xdr:colOff>
      <xdr:row>86</xdr:row>
      <xdr:rowOff>126977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866026"/>
          <a:ext cx="8382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41246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614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24719</xdr:rowOff>
    </xdr:from>
    <xdr:to>
      <xdr:col>23</xdr:col>
      <xdr:colOff>184150</xdr:colOff>
      <xdr:row>86</xdr:row>
      <xdr:rowOff>126319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76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46065</xdr:rowOff>
    </xdr:from>
    <xdr:to>
      <xdr:col>19</xdr:col>
      <xdr:colOff>133350</xdr:colOff>
      <xdr:row>86</xdr:row>
      <xdr:rowOff>121326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04965"/>
          <a:ext cx="889000" cy="76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23915</xdr:rowOff>
    </xdr:from>
    <xdr:to>
      <xdr:col>19</xdr:col>
      <xdr:colOff>184150</xdr:colOff>
      <xdr:row>86</xdr:row>
      <xdr:rowOff>125515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7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135692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537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46065</xdr:rowOff>
    </xdr:from>
    <xdr:to>
      <xdr:col>15</xdr:col>
      <xdr:colOff>82550</xdr:colOff>
      <xdr:row>82</xdr:row>
      <xdr:rowOff>78460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104965"/>
          <a:ext cx="889000" cy="3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116726</xdr:rowOff>
    </xdr:from>
    <xdr:to>
      <xdr:col>15</xdr:col>
      <xdr:colOff>133350</xdr:colOff>
      <xdr:row>82</xdr:row>
      <xdr:rowOff>46876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0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57053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77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47574</xdr:rowOff>
    </xdr:from>
    <xdr:to>
      <xdr:col>11</xdr:col>
      <xdr:colOff>31750</xdr:colOff>
      <xdr:row>82</xdr:row>
      <xdr:rowOff>78460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06474"/>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86624</xdr:rowOff>
    </xdr:from>
    <xdr:to>
      <xdr:col>11</xdr:col>
      <xdr:colOff>82550</xdr:colOff>
      <xdr:row>82</xdr:row>
      <xdr:rowOff>16774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26951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4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77958</xdr:rowOff>
    </xdr:from>
    <xdr:to>
      <xdr:col>7</xdr:col>
      <xdr:colOff>31750</xdr:colOff>
      <xdr:row>82</xdr:row>
      <xdr:rowOff>8108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18285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3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76177</xdr:rowOff>
    </xdr:from>
    <xdr:to>
      <xdr:col>23</xdr:col>
      <xdr:colOff>184150</xdr:colOff>
      <xdr:row>87</xdr:row>
      <xdr:rowOff>6327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82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48254</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79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70526</xdr:rowOff>
    </xdr:from>
    <xdr:to>
      <xdr:col>19</xdr:col>
      <xdr:colOff>184150</xdr:colOff>
      <xdr:row>87</xdr:row>
      <xdr:rowOff>676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8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156903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901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166715</xdr:rowOff>
    </xdr:from>
    <xdr:to>
      <xdr:col>15</xdr:col>
      <xdr:colOff>133350</xdr:colOff>
      <xdr:row>82</xdr:row>
      <xdr:rowOff>96865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81642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140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27660</xdr:rowOff>
    </xdr:from>
    <xdr:to>
      <xdr:col>11</xdr:col>
      <xdr:colOff>82550</xdr:colOff>
      <xdr:row>82</xdr:row>
      <xdr:rowOff>129260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8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114037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17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168224</xdr:rowOff>
    </xdr:from>
    <xdr:to>
      <xdr:col>7</xdr:col>
      <xdr:colOff>31750</xdr:colOff>
      <xdr:row>82</xdr:row>
      <xdr:rowOff>98374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5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83151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142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31</a:t>
          </a:r>
          <a:r>
            <a:rPr lang="ja-JP" altLang="en-US" sz="1100">
              <a:solidFill>
                <a:schemeClr val="dk1"/>
              </a:solidFill>
              <a:effectLst/>
              <a:latin typeface="ＭＳ 明朝" panose="02020609040205080304" pitchFamily="17" charset="-128"/>
              <a:ea typeface="ＭＳ 明朝" panose="02020609040205080304" pitchFamily="17" charset="-128"/>
              <a:cs typeface="+mn-cs"/>
            </a:rPr>
            <a:t>年</a:t>
          </a:r>
          <a:r>
            <a:rPr lang="en-US" altLang="ja-JP" sz="1100">
              <a:solidFill>
                <a:schemeClr val="dk1"/>
              </a:solidFill>
              <a:effectLst/>
              <a:latin typeface="ＭＳ 明朝" panose="02020609040205080304" pitchFamily="17" charset="-128"/>
              <a:ea typeface="ＭＳ 明朝" panose="02020609040205080304" pitchFamily="17" charset="-128"/>
              <a:cs typeface="+mn-cs"/>
            </a:rPr>
            <a:t>4</a:t>
          </a:r>
          <a:r>
            <a:rPr lang="ja-JP" altLang="en-US" sz="1100">
              <a:solidFill>
                <a:schemeClr val="dk1"/>
              </a:solidFill>
              <a:effectLst/>
              <a:latin typeface="ＭＳ 明朝" panose="02020609040205080304" pitchFamily="17" charset="-128"/>
              <a:ea typeface="ＭＳ 明朝" panose="02020609040205080304" pitchFamily="17" charset="-128"/>
              <a:cs typeface="+mn-cs"/>
            </a:rPr>
            <a:t>月</a:t>
          </a:r>
          <a:r>
            <a:rPr lang="en-US" altLang="ja-JP" sz="1100">
              <a:solidFill>
                <a:schemeClr val="dk1"/>
              </a:solidFill>
              <a:effectLst/>
              <a:latin typeface="ＭＳ 明朝" panose="02020609040205080304" pitchFamily="17" charset="-128"/>
              <a:ea typeface="ＭＳ 明朝" panose="02020609040205080304" pitchFamily="17" charset="-128"/>
              <a:cs typeface="+mn-cs"/>
            </a:rPr>
            <a:t>1</a:t>
          </a:r>
          <a:r>
            <a:rPr lang="ja-JP" altLang="en-US" sz="1100">
              <a:solidFill>
                <a:schemeClr val="dk1"/>
              </a:solidFill>
              <a:effectLst/>
              <a:latin typeface="ＭＳ 明朝" panose="02020609040205080304" pitchFamily="17" charset="-128"/>
              <a:ea typeface="ＭＳ 明朝" panose="02020609040205080304" pitchFamily="17" charset="-128"/>
              <a:cs typeface="+mn-cs"/>
            </a:rPr>
            <a:t>日時点の指数は，本市における給与制度の総合的見直しの現給保障を廃止した</a:t>
          </a:r>
          <a:r>
            <a:rPr lang="ja-JP" altLang="ja-JP" sz="1100">
              <a:solidFill>
                <a:schemeClr val="dk1"/>
              </a:solidFill>
              <a:effectLst/>
              <a:latin typeface="ＭＳ 明朝" panose="02020609040205080304" pitchFamily="17" charset="-128"/>
              <a:ea typeface="ＭＳ 明朝" panose="02020609040205080304" pitchFamily="17" charset="-128"/>
              <a:cs typeface="+mn-cs"/>
            </a:rPr>
            <a:t>影響等により，前年度の値を下回った。</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　今後も引き続き，本市の人事委員会からの勧告及び報告を踏まえて，適宜給与の改定を行い，市内民間企業における給与水準との均衡を図っていく。</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01209"/>
          <a:ext cx="0" cy="1226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88</xdr:row>
      <xdr:rowOff>20109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966950"/>
          <a:ext cx="8382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20109</xdr:rowOff>
    </xdr:from>
    <xdr:to>
      <xdr:col>77</xdr:col>
      <xdr:colOff>44450</xdr:colOff>
      <xdr:row>88</xdr:row>
      <xdr:rowOff>40216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10770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41275</xdr:rowOff>
    </xdr:from>
    <xdr:to>
      <xdr:col>77</xdr:col>
      <xdr:colOff>95250</xdr:colOff>
      <xdr:row>85</xdr:row>
      <xdr:rowOff>142875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153052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8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40216</xdr:rowOff>
    </xdr:from>
    <xdr:to>
      <xdr:col>72</xdr:col>
      <xdr:colOff>203200</xdr:colOff>
      <xdr:row>89</xdr:row>
      <xdr:rowOff>9525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5127816"/>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20109</xdr:rowOff>
    </xdr:from>
    <xdr:to>
      <xdr:col>68</xdr:col>
      <xdr:colOff>152400</xdr:colOff>
      <xdr:row>89</xdr:row>
      <xdr:rowOff>9525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510770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140759</xdr:rowOff>
    </xdr:from>
    <xdr:to>
      <xdr:col>77</xdr:col>
      <xdr:colOff>95250</xdr:colOff>
      <xdr:row>88</xdr:row>
      <xdr:rowOff>70909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55686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143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160866</xdr:rowOff>
    </xdr:from>
    <xdr:to>
      <xdr:col>73</xdr:col>
      <xdr:colOff>44450</xdr:colOff>
      <xdr:row>88</xdr:row>
      <xdr:rowOff>91016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75793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130175</xdr:rowOff>
    </xdr:from>
    <xdr:to>
      <xdr:col>68</xdr:col>
      <xdr:colOff>203200</xdr:colOff>
      <xdr:row>89</xdr:row>
      <xdr:rowOff>60325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45102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140759</xdr:rowOff>
    </xdr:from>
    <xdr:to>
      <xdr:col>64</xdr:col>
      <xdr:colOff>152400</xdr:colOff>
      <xdr:row>88</xdr:row>
      <xdr:rowOff>70909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55686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14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市域が広大である，</a:t>
          </a:r>
          <a:r>
            <a:rPr lang="ja-JP" altLang="en-US" sz="1100">
              <a:solidFill>
                <a:schemeClr val="dk1"/>
              </a:solidFill>
              <a:effectLst/>
              <a:latin typeface="ＭＳ 明朝" panose="02020609040205080304" pitchFamily="17" charset="-128"/>
              <a:ea typeface="ＭＳ 明朝" panose="02020609040205080304" pitchFamily="17" charset="-128"/>
              <a:cs typeface="+mn-cs"/>
            </a:rPr>
            <a:t>文化財</a:t>
          </a:r>
          <a:r>
            <a:rPr lang="ja-JP" altLang="ja-JP" sz="1100">
              <a:solidFill>
                <a:schemeClr val="dk1"/>
              </a:solidFill>
              <a:effectLst/>
              <a:latin typeface="ＭＳ 明朝" panose="02020609040205080304" pitchFamily="17" charset="-128"/>
              <a:ea typeface="ＭＳ 明朝" panose="02020609040205080304" pitchFamily="17" charset="-128"/>
              <a:cs typeface="+mn-cs"/>
            </a:rPr>
            <a:t>が多いといった都市特性を有すること，これまで福祉，教育，消防等の分野において，京都市独自の重要政策の推進に取り組んできたことなどにより類似団体平均に比べ高くなっているが，平成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23</a:t>
          </a:r>
          <a:r>
            <a:rPr lang="ja-JP" altLang="ja-JP" sz="1100">
              <a:solidFill>
                <a:schemeClr val="dk1"/>
              </a:solidFill>
              <a:effectLst/>
              <a:latin typeface="ＭＳ 明朝" panose="02020609040205080304" pitchFamily="17" charset="-128"/>
              <a:ea typeface="ＭＳ 明朝" panose="02020609040205080304" pitchFamily="17" charset="-128"/>
              <a:cs typeface="+mn-cs"/>
            </a:rPr>
            <a:t>年度に策定した部門別定員管理計画に基づき，都市特性を踏まえた職員の</a:t>
          </a:r>
          <a:r>
            <a:rPr lang="ja-JP" altLang="en-US" sz="1100">
              <a:solidFill>
                <a:schemeClr val="dk1"/>
              </a:solidFill>
              <a:effectLst/>
              <a:latin typeface="ＭＳ 明朝" panose="02020609040205080304" pitchFamily="17" charset="-128"/>
              <a:ea typeface="ＭＳ 明朝" panose="02020609040205080304" pitchFamily="17" charset="-128"/>
              <a:cs typeface="+mn-cs"/>
            </a:rPr>
            <a:t>適正</a:t>
          </a:r>
          <a:r>
            <a:rPr lang="ja-JP" altLang="ja-JP" sz="1100">
              <a:solidFill>
                <a:schemeClr val="dk1"/>
              </a:solidFill>
              <a:effectLst/>
              <a:latin typeface="ＭＳ 明朝" panose="02020609040205080304" pitchFamily="17" charset="-128"/>
              <a:ea typeface="ＭＳ 明朝" panose="02020609040205080304" pitchFamily="17" charset="-128"/>
              <a:cs typeface="+mn-cs"/>
            </a:rPr>
            <a:t>配置など</a:t>
          </a:r>
          <a:r>
            <a:rPr lang="ja-JP" altLang="en-US" sz="1100">
              <a:solidFill>
                <a:schemeClr val="dk1"/>
              </a:solidFill>
              <a:effectLst/>
              <a:latin typeface="ＭＳ 明朝" panose="02020609040205080304" pitchFamily="17" charset="-128"/>
              <a:ea typeface="ＭＳ 明朝" panose="02020609040205080304" pitchFamily="17" charset="-128"/>
              <a:cs typeface="+mn-cs"/>
            </a:rPr>
            <a:t>職員数の削減を進めている。</a:t>
          </a:r>
          <a:endParaRPr lang="ja-JP"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ja-JP" sz="1100">
              <a:solidFill>
                <a:schemeClr val="dk1"/>
              </a:solidFill>
              <a:effectLst/>
              <a:latin typeface="ＭＳ 明朝" panose="02020609040205080304" pitchFamily="17" charset="-128"/>
              <a:ea typeface="ＭＳ 明朝" panose="02020609040205080304" pitchFamily="17" charset="-128"/>
              <a:cs typeface="+mn-cs"/>
            </a:rPr>
            <a:t>　</a:t>
          </a:r>
          <a:r>
            <a:rPr lang="ja-JP" altLang="en-US" sz="1100">
              <a:solidFill>
                <a:schemeClr val="dk1"/>
              </a:solidFill>
              <a:effectLst/>
              <a:latin typeface="ＭＳ 明朝" panose="02020609040205080304" pitchFamily="17" charset="-128"/>
              <a:ea typeface="ＭＳ 明朝" panose="02020609040205080304" pitchFamily="17" charset="-128"/>
              <a:cs typeface="+mn-cs"/>
            </a:rPr>
            <a:t>現在は，</a:t>
          </a:r>
          <a:r>
            <a:rPr lang="ja-JP" altLang="ja-JP" sz="1100">
              <a:solidFill>
                <a:schemeClr val="dk1"/>
              </a:solidFill>
              <a:effectLst/>
              <a:latin typeface="ＭＳ 明朝" panose="02020609040205080304" pitchFamily="17" charset="-128"/>
              <a:ea typeface="ＭＳ 明朝" panose="02020609040205080304" pitchFamily="17" charset="-128"/>
              <a:cs typeface="+mn-cs"/>
            </a:rPr>
            <a:t>「はばたけ未来へ</a:t>
          </a:r>
          <a:r>
            <a:rPr lang="ja-JP" altLang="en-US" sz="1100" i="1">
              <a:solidFill>
                <a:schemeClr val="dk1"/>
              </a:solidFill>
              <a:effectLst/>
              <a:latin typeface="ＭＳ 明朝" panose="02020609040205080304" pitchFamily="17" charset="-128"/>
              <a:ea typeface="ＭＳ 明朝" panose="02020609040205080304" pitchFamily="17" charset="-128"/>
              <a:cs typeface="+mn-cs"/>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京プラン」実施計画第</a:t>
          </a:r>
          <a:r>
            <a:rPr lang="en-US" altLang="ja-JP" sz="1100">
              <a:solidFill>
                <a:schemeClr val="dk1"/>
              </a:solidFill>
              <a:effectLst/>
              <a:latin typeface="ＭＳ 明朝" panose="02020609040205080304" pitchFamily="17" charset="-128"/>
              <a:ea typeface="ＭＳ 明朝" panose="02020609040205080304" pitchFamily="17" charset="-128"/>
              <a:cs typeface="+mn-cs"/>
            </a:rPr>
            <a:t>2</a:t>
          </a:r>
          <a:r>
            <a:rPr lang="ja-JP" altLang="ja-JP" sz="1100">
              <a:solidFill>
                <a:schemeClr val="dk1"/>
              </a:solidFill>
              <a:effectLst/>
              <a:latin typeface="ＭＳ 明朝" panose="02020609040205080304" pitchFamily="17" charset="-128"/>
              <a:ea typeface="ＭＳ 明朝" panose="02020609040205080304" pitchFamily="17" charset="-128"/>
              <a:cs typeface="+mn-cs"/>
            </a:rPr>
            <a:t>ステージ（</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28</a:t>
          </a:r>
          <a:r>
            <a:rPr lang="ja-JP" altLang="ja-JP" sz="1100">
              <a:solidFill>
                <a:schemeClr val="dk1"/>
              </a:solidFill>
              <a:effectLst/>
              <a:latin typeface="ＭＳ 明朝" panose="02020609040205080304" pitchFamily="17" charset="-128"/>
              <a:ea typeface="ＭＳ 明朝" panose="02020609040205080304" pitchFamily="17" charset="-128"/>
              <a:cs typeface="+mn-cs"/>
            </a:rPr>
            <a:t>年度～</a:t>
          </a:r>
          <a:r>
            <a:rPr lang="ja-JP" altLang="en-US" sz="1100">
              <a:solidFill>
                <a:schemeClr val="dk1"/>
              </a:solidFill>
              <a:effectLst/>
              <a:latin typeface="ＭＳ 明朝" panose="02020609040205080304" pitchFamily="17" charset="-128"/>
              <a:ea typeface="ＭＳ 明朝" panose="02020609040205080304" pitchFamily="17" charset="-128"/>
              <a:cs typeface="+mn-cs"/>
            </a:rPr>
            <a:t>令和</a:t>
          </a:r>
          <a:r>
            <a:rPr lang="en-US" altLang="ja-JP" sz="1100">
              <a:solidFill>
                <a:schemeClr val="dk1"/>
              </a:solidFill>
              <a:effectLst/>
              <a:latin typeface="ＭＳ 明朝" panose="02020609040205080304" pitchFamily="17" charset="-128"/>
              <a:ea typeface="ＭＳ 明朝" panose="02020609040205080304" pitchFamily="17" charset="-128"/>
              <a:cs typeface="+mn-cs"/>
            </a:rPr>
            <a:t>2</a:t>
          </a:r>
          <a:r>
            <a:rPr lang="ja-JP" altLang="ja-JP" sz="1100">
              <a:solidFill>
                <a:schemeClr val="dk1"/>
              </a:solidFill>
              <a:effectLst/>
              <a:latin typeface="ＭＳ 明朝" panose="02020609040205080304" pitchFamily="17" charset="-128"/>
              <a:ea typeface="ＭＳ 明朝" panose="02020609040205080304" pitchFamily="17" charset="-128"/>
              <a:cs typeface="+mn-cs"/>
            </a:rPr>
            <a:t>年度）に基づき，新たに策定した部門別定員管理計画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に沿って</a:t>
          </a:r>
          <a:r>
            <a:rPr lang="ja-JP" altLang="ja-JP" sz="1100">
              <a:solidFill>
                <a:schemeClr val="dk1"/>
              </a:solidFill>
              <a:effectLst/>
              <a:latin typeface="ＭＳ 明朝" panose="02020609040205080304" pitchFamily="17" charset="-128"/>
              <a:ea typeface="ＭＳ 明朝" panose="02020609040205080304" pitchFamily="17" charset="-128"/>
              <a:cs typeface="+mn-cs"/>
            </a:rPr>
            <a:t>，特に他都市より突出して職員数の多い部門を中心に抜本的な業務執行体制の見直しを行うなど</a:t>
          </a:r>
          <a:r>
            <a:rPr lang="ja-JP" altLang="en-US" sz="1100">
              <a:solidFill>
                <a:schemeClr val="dk1"/>
              </a:solidFill>
              <a:effectLst/>
              <a:latin typeface="ＭＳ 明朝" panose="02020609040205080304" pitchFamily="17" charset="-128"/>
              <a:ea typeface="ＭＳ 明朝" panose="02020609040205080304" pitchFamily="17" charset="-128"/>
              <a:cs typeface="+mn-cs"/>
            </a:rPr>
            <a:t>計画期間内に</a:t>
          </a:r>
          <a:r>
            <a:rPr lang="ja-JP" altLang="ja-JP" sz="1100">
              <a:solidFill>
                <a:schemeClr val="dk1"/>
              </a:solidFill>
              <a:effectLst/>
              <a:latin typeface="ＭＳ 明朝" panose="02020609040205080304" pitchFamily="17" charset="-128"/>
              <a:ea typeface="ＭＳ 明朝" panose="02020609040205080304" pitchFamily="17" charset="-128"/>
              <a:cs typeface="+mn-cs"/>
            </a:rPr>
            <a:t>一般会計等で当初の目標を上回る</a:t>
          </a:r>
          <a:r>
            <a:rPr lang="en-US" altLang="ja-JP" sz="1100">
              <a:solidFill>
                <a:schemeClr val="dk1"/>
              </a:solidFill>
              <a:effectLst/>
              <a:latin typeface="ＭＳ 明朝" panose="02020609040205080304" pitchFamily="17" charset="-128"/>
              <a:ea typeface="ＭＳ 明朝" panose="02020609040205080304" pitchFamily="17" charset="-128"/>
              <a:cs typeface="+mn-cs"/>
            </a:rPr>
            <a:t>800</a:t>
          </a:r>
          <a:r>
            <a:rPr lang="ja-JP" altLang="ja-JP" sz="1100">
              <a:solidFill>
                <a:schemeClr val="dk1"/>
              </a:solidFill>
              <a:effectLst/>
              <a:latin typeface="ＭＳ 明朝" panose="02020609040205080304" pitchFamily="17" charset="-128"/>
              <a:ea typeface="ＭＳ 明朝" panose="02020609040205080304" pitchFamily="17" charset="-128"/>
              <a:cs typeface="+mn-cs"/>
            </a:rPr>
            <a:t>人以上の削減を目指</a:t>
          </a:r>
          <a:r>
            <a:rPr lang="ja-JP" altLang="en-US" sz="1100">
              <a:solidFill>
                <a:schemeClr val="dk1"/>
              </a:solidFill>
              <a:effectLst/>
              <a:latin typeface="ＭＳ 明朝" panose="02020609040205080304" pitchFamily="17" charset="-128"/>
              <a:ea typeface="ＭＳ 明朝" panose="02020609040205080304" pitchFamily="17" charset="-128"/>
              <a:cs typeface="+mn-cs"/>
            </a:rPr>
            <a:t>している。</a:t>
          </a:r>
          <a:endParaRPr lang="ja-JP" altLang="ja-JP" sz="1100">
            <a:solidFill>
              <a:schemeClr val="dk1"/>
            </a:solidFill>
            <a:effectLst/>
            <a:latin typeface="ＭＳ 明朝" panose="02020609040205080304" pitchFamily="17" charset="-128"/>
            <a:ea typeface="ＭＳ 明朝" panose="02020609040205080304" pitchFamily="17"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131191</xdr:rowOff>
    </xdr:from>
    <xdr:to>
      <xdr:col>81</xdr:col>
      <xdr:colOff>44450</xdr:colOff>
      <xdr:row>66</xdr:row>
      <xdr:rowOff>164592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932541"/>
          <a:ext cx="0" cy="547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136669</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164592</xdr:rowOff>
    </xdr:from>
    <xdr:to>
      <xdr:col>81</xdr:col>
      <xdr:colOff>133350</xdr:colOff>
      <xdr:row>66</xdr:row>
      <xdr:rowOff>164592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46118</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10676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131191</xdr:rowOff>
    </xdr:from>
    <xdr:to>
      <xdr:col>81</xdr:col>
      <xdr:colOff>133350</xdr:colOff>
      <xdr:row>63</xdr:row>
      <xdr:rowOff>131191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932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135636</xdr:rowOff>
    </xdr:from>
    <xdr:to>
      <xdr:col>81</xdr:col>
      <xdr:colOff>44450</xdr:colOff>
      <xdr:row>66</xdr:row>
      <xdr:rowOff>147701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6179800" y="11451336"/>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36339</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1009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19812</xdr:rowOff>
    </xdr:from>
    <xdr:to>
      <xdr:col>81</xdr:col>
      <xdr:colOff>95250</xdr:colOff>
      <xdr:row>65</xdr:row>
      <xdr:rowOff>121412</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147701</xdr:rowOff>
    </xdr:from>
    <xdr:to>
      <xdr:col>77</xdr:col>
      <xdr:colOff>44450</xdr:colOff>
      <xdr:row>66</xdr:row>
      <xdr:rowOff>157353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290800" y="11463401"/>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14986</xdr:rowOff>
    </xdr:from>
    <xdr:to>
      <xdr:col>77</xdr:col>
      <xdr:colOff>95250</xdr:colOff>
      <xdr:row>65</xdr:row>
      <xdr:rowOff>116586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126763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92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8382</xdr:rowOff>
    </xdr:from>
    <xdr:to>
      <xdr:col>72</xdr:col>
      <xdr:colOff>203200</xdr:colOff>
      <xdr:row>66</xdr:row>
      <xdr:rowOff>157353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466832"/>
          <a:ext cx="889000" cy="100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22225</xdr:rowOff>
    </xdr:from>
    <xdr:to>
      <xdr:col>73</xdr:col>
      <xdr:colOff>44450</xdr:colOff>
      <xdr:row>65</xdr:row>
      <xdr:rowOff>123825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134002</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93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8382</xdr:rowOff>
    </xdr:from>
    <xdr:to>
      <xdr:col>68</xdr:col>
      <xdr:colOff>152400</xdr:colOff>
      <xdr:row>61</xdr:row>
      <xdr:rowOff>8382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4668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35052</xdr:rowOff>
    </xdr:from>
    <xdr:to>
      <xdr:col>68</xdr:col>
      <xdr:colOff>203200</xdr:colOff>
      <xdr:row>59</xdr:row>
      <xdr:rowOff>136652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146829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37465</xdr:rowOff>
    </xdr:from>
    <xdr:to>
      <xdr:col>64</xdr:col>
      <xdr:colOff>152400</xdr:colOff>
      <xdr:row>59</xdr:row>
      <xdr:rowOff>139065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149242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84836</xdr:rowOff>
    </xdr:from>
    <xdr:to>
      <xdr:col>81</xdr:col>
      <xdr:colOff>95250</xdr:colOff>
      <xdr:row>67</xdr:row>
      <xdr:rowOff>14986</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14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152163</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129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96901</xdr:rowOff>
    </xdr:from>
    <xdr:to>
      <xdr:col>77</xdr:col>
      <xdr:colOff>95250</xdr:colOff>
      <xdr:row>67</xdr:row>
      <xdr:rowOff>27051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141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11828</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1498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106553</xdr:rowOff>
    </xdr:from>
    <xdr:to>
      <xdr:col>73</xdr:col>
      <xdr:colOff>44450</xdr:colOff>
      <xdr:row>67</xdr:row>
      <xdr:rowOff>36703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142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21480</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150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129032</xdr:rowOff>
    </xdr:from>
    <xdr:to>
      <xdr:col>68</xdr:col>
      <xdr:colOff>203200</xdr:colOff>
      <xdr:row>61</xdr:row>
      <xdr:rowOff>59182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43959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50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129032</xdr:rowOff>
    </xdr:from>
    <xdr:to>
      <xdr:col>64</xdr:col>
      <xdr:colOff>152400</xdr:colOff>
      <xdr:row>61</xdr:row>
      <xdr:rowOff>59182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43959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50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償還を迎える満期一括債の減少により元利償還金が減少したため，実質公債費比率は減少したものの，地下鉄事業への経営健全化出資債，退職手当債，行政改革推進債など地方交付税措置のない特例的な市債の発行や公債償還基金の取崩しにより，類似団体平均値を上回っている。</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　「はばたけ未来へ</a:t>
          </a:r>
          <a:r>
            <a:rPr lang="ja-JP" altLang="en-US" sz="1100" i="1">
              <a:solidFill>
                <a:schemeClr val="dk1"/>
              </a:solidFill>
              <a:effectLst/>
              <a:latin typeface="ＭＳ 明朝" panose="02020609040205080304" pitchFamily="17" charset="-128"/>
              <a:ea typeface="ＭＳ 明朝" panose="02020609040205080304" pitchFamily="17" charset="-128"/>
              <a:cs typeface="+mn-cs"/>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京プラン」実施計画第</a:t>
          </a:r>
          <a:r>
            <a:rPr lang="en-US" altLang="ja-JP" sz="1100">
              <a:solidFill>
                <a:schemeClr val="dk1"/>
              </a:solidFill>
              <a:effectLst/>
              <a:latin typeface="ＭＳ 明朝" panose="02020609040205080304" pitchFamily="17" charset="-128"/>
              <a:ea typeface="ＭＳ 明朝" panose="02020609040205080304" pitchFamily="17" charset="-128"/>
              <a:cs typeface="+mn-cs"/>
            </a:rPr>
            <a:t>2</a:t>
          </a:r>
          <a:r>
            <a:rPr lang="ja-JP" altLang="ja-JP" sz="1100">
              <a:solidFill>
                <a:schemeClr val="dk1"/>
              </a:solidFill>
              <a:effectLst/>
              <a:latin typeface="ＭＳ 明朝" panose="02020609040205080304" pitchFamily="17" charset="-128"/>
              <a:ea typeface="ＭＳ 明朝" panose="02020609040205080304" pitchFamily="17" charset="-128"/>
              <a:cs typeface="+mn-cs"/>
            </a:rPr>
            <a:t>ステージ（</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28</a:t>
          </a:r>
          <a:r>
            <a:rPr lang="ja-JP" altLang="ja-JP" sz="1100">
              <a:solidFill>
                <a:schemeClr val="dk1"/>
              </a:solidFill>
              <a:effectLst/>
              <a:latin typeface="ＭＳ 明朝" panose="02020609040205080304" pitchFamily="17" charset="-128"/>
              <a:ea typeface="ＭＳ 明朝" panose="02020609040205080304" pitchFamily="17" charset="-128"/>
              <a:cs typeface="+mn-cs"/>
            </a:rPr>
            <a:t>年度～</a:t>
          </a:r>
          <a:r>
            <a:rPr lang="ja-JP" altLang="en-US" sz="1100">
              <a:solidFill>
                <a:schemeClr val="dk1"/>
              </a:solidFill>
              <a:effectLst/>
              <a:latin typeface="ＭＳ 明朝" panose="02020609040205080304" pitchFamily="17" charset="-128"/>
              <a:ea typeface="ＭＳ 明朝" panose="02020609040205080304" pitchFamily="17" charset="-128"/>
              <a:cs typeface="+mn-cs"/>
            </a:rPr>
            <a:t>令和</a:t>
          </a:r>
          <a:r>
            <a:rPr lang="en-US" altLang="ja-JP" sz="1100">
              <a:solidFill>
                <a:schemeClr val="dk1"/>
              </a:solidFill>
              <a:effectLst/>
              <a:latin typeface="ＭＳ 明朝" panose="02020609040205080304" pitchFamily="17" charset="-128"/>
              <a:ea typeface="ＭＳ 明朝" panose="02020609040205080304" pitchFamily="17" charset="-128"/>
              <a:cs typeface="+mn-cs"/>
            </a:rPr>
            <a:t>2</a:t>
          </a:r>
          <a:r>
            <a:rPr lang="ja-JP" altLang="ja-JP" sz="1100">
              <a:solidFill>
                <a:schemeClr val="dk1"/>
              </a:solidFill>
              <a:effectLst/>
              <a:latin typeface="ＭＳ 明朝" panose="02020609040205080304" pitchFamily="17" charset="-128"/>
              <a:ea typeface="ＭＳ 明朝" panose="02020609040205080304" pitchFamily="17" charset="-128"/>
              <a:cs typeface="+mn-cs"/>
            </a:rPr>
            <a:t>年度）に基づき，市債残高の適切なコントロールに取り組んでおり，引き続き比率の改善に努めていく。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72672</xdr:rowOff>
    </xdr:from>
    <xdr:to>
      <xdr:col>81</xdr:col>
      <xdr:colOff>44450</xdr:colOff>
      <xdr:row>44</xdr:row>
      <xdr:rowOff>84667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073422"/>
          <a:ext cx="0" cy="1555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159049</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72672</xdr:rowOff>
    </xdr:from>
    <xdr:to>
      <xdr:col>81</xdr:col>
      <xdr:colOff>133350</xdr:colOff>
      <xdr:row>35</xdr:row>
      <xdr:rowOff>72672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105833</xdr:rowOff>
    </xdr:from>
    <xdr:to>
      <xdr:col>81</xdr:col>
      <xdr:colOff>44450</xdr:colOff>
      <xdr:row>43</xdr:row>
      <xdr:rowOff>122061</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306733"/>
          <a:ext cx="8382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130122</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64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113595</xdr:rowOff>
    </xdr:from>
    <xdr:to>
      <xdr:col>81</xdr:col>
      <xdr:colOff>95250</xdr:colOff>
      <xdr:row>40</xdr:row>
      <xdr:rowOff>43745</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122061</xdr:rowOff>
    </xdr:from>
    <xdr:to>
      <xdr:col>77</xdr:col>
      <xdr:colOff>44450</xdr:colOff>
      <xdr:row>45</xdr:row>
      <xdr:rowOff>100895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494411"/>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100895</xdr:rowOff>
    </xdr:from>
    <xdr:to>
      <xdr:col>72</xdr:col>
      <xdr:colOff>203200</xdr:colOff>
      <xdr:row>45</xdr:row>
      <xdr:rowOff>100895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8161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19349</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74083</xdr:rowOff>
    </xdr:from>
    <xdr:to>
      <xdr:col>68</xdr:col>
      <xdr:colOff>152400</xdr:colOff>
      <xdr:row>45</xdr:row>
      <xdr:rowOff>100895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7893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159455</xdr:rowOff>
    </xdr:from>
    <xdr:to>
      <xdr:col>68</xdr:col>
      <xdr:colOff>203200</xdr:colOff>
      <xdr:row>42</xdr:row>
      <xdr:rowOff>89605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99782</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139999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55033</xdr:rowOff>
    </xdr:from>
    <xdr:to>
      <xdr:col>81</xdr:col>
      <xdr:colOff>95250</xdr:colOff>
      <xdr:row>42</xdr:row>
      <xdr:rowOff>156633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27110</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71261</xdr:rowOff>
    </xdr:from>
    <xdr:to>
      <xdr:col>77</xdr:col>
      <xdr:colOff>95250</xdr:colOff>
      <xdr:row>44</xdr:row>
      <xdr:rowOff>1411</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157638</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5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45</xdr:row>
      <xdr:rowOff>50095</xdr:rowOff>
    </xdr:from>
    <xdr:to>
      <xdr:col>73</xdr:col>
      <xdr:colOff>44450</xdr:colOff>
      <xdr:row>45</xdr:row>
      <xdr:rowOff>151695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76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136472</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85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50095</xdr:rowOff>
    </xdr:from>
    <xdr:to>
      <xdr:col>68</xdr:col>
      <xdr:colOff>203200</xdr:colOff>
      <xdr:row>45</xdr:row>
      <xdr:rowOff>151695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76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136472</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85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23283</xdr:rowOff>
    </xdr:from>
    <xdr:to>
      <xdr:col>64</xdr:col>
      <xdr:colOff>152400</xdr:colOff>
      <xdr:row>45</xdr:row>
      <xdr:rowOff>124883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109660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公営企業を含む市債残高の縮減，職員数の減に伴う退職手当の将来負担見込額の減などにより，将来負担額が減少したものの，地下鉄事業への経営健全化出資債，退職手当債，行政改革推進債など地方交付税措置のない特例的な市債の発行や公債償還基金の取崩しにより，類似団体平均値を上回っている。</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　「はばたけ未来へ</a:t>
          </a:r>
          <a:r>
            <a:rPr lang="ja-JP" altLang="en-US" sz="1100" i="1">
              <a:solidFill>
                <a:schemeClr val="dk1"/>
              </a:solidFill>
              <a:effectLst/>
              <a:latin typeface="ＭＳ 明朝" panose="02020609040205080304" pitchFamily="17" charset="-128"/>
              <a:ea typeface="ＭＳ 明朝" panose="02020609040205080304" pitchFamily="17" charset="-128"/>
              <a:cs typeface="+mn-cs"/>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京プラン」実施計画第</a:t>
          </a:r>
          <a:r>
            <a:rPr lang="en-US" altLang="ja-JP" sz="1100">
              <a:solidFill>
                <a:schemeClr val="dk1"/>
              </a:solidFill>
              <a:effectLst/>
              <a:latin typeface="ＭＳ 明朝" panose="02020609040205080304" pitchFamily="17" charset="-128"/>
              <a:ea typeface="ＭＳ 明朝" panose="02020609040205080304" pitchFamily="17" charset="-128"/>
              <a:cs typeface="+mn-cs"/>
            </a:rPr>
            <a:t>2</a:t>
          </a:r>
          <a:r>
            <a:rPr lang="ja-JP" altLang="ja-JP" sz="1100">
              <a:solidFill>
                <a:schemeClr val="dk1"/>
              </a:solidFill>
              <a:effectLst/>
              <a:latin typeface="ＭＳ 明朝" panose="02020609040205080304" pitchFamily="17" charset="-128"/>
              <a:ea typeface="ＭＳ 明朝" panose="02020609040205080304" pitchFamily="17" charset="-128"/>
              <a:cs typeface="+mn-cs"/>
            </a:rPr>
            <a:t>ステージ（</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28</a:t>
          </a:r>
          <a:r>
            <a:rPr lang="ja-JP" altLang="ja-JP" sz="1100">
              <a:solidFill>
                <a:schemeClr val="dk1"/>
              </a:solidFill>
              <a:effectLst/>
              <a:latin typeface="ＭＳ 明朝" panose="02020609040205080304" pitchFamily="17" charset="-128"/>
              <a:ea typeface="ＭＳ 明朝" panose="02020609040205080304" pitchFamily="17" charset="-128"/>
              <a:cs typeface="+mn-cs"/>
            </a:rPr>
            <a:t>年度～</a:t>
          </a:r>
          <a:r>
            <a:rPr lang="ja-JP" altLang="en-US" sz="1100">
              <a:solidFill>
                <a:schemeClr val="dk1"/>
              </a:solidFill>
              <a:effectLst/>
              <a:latin typeface="ＭＳ 明朝" panose="02020609040205080304" pitchFamily="17" charset="-128"/>
              <a:ea typeface="ＭＳ 明朝" panose="02020609040205080304" pitchFamily="17" charset="-128"/>
              <a:cs typeface="+mn-cs"/>
            </a:rPr>
            <a:t>令和</a:t>
          </a:r>
          <a:r>
            <a:rPr lang="en-US" altLang="ja-JP" sz="1100">
              <a:solidFill>
                <a:schemeClr val="dk1"/>
              </a:solidFill>
              <a:effectLst/>
              <a:latin typeface="ＭＳ 明朝" panose="02020609040205080304" pitchFamily="17" charset="-128"/>
              <a:ea typeface="ＭＳ 明朝" panose="02020609040205080304" pitchFamily="17" charset="-128"/>
              <a:cs typeface="+mn-cs"/>
            </a:rPr>
            <a:t>2</a:t>
          </a:r>
          <a:r>
            <a:rPr lang="ja-JP" altLang="ja-JP" sz="1100">
              <a:solidFill>
                <a:schemeClr val="dk1"/>
              </a:solidFill>
              <a:effectLst/>
              <a:latin typeface="ＭＳ 明朝" panose="02020609040205080304" pitchFamily="17" charset="-128"/>
              <a:ea typeface="ＭＳ 明朝" panose="02020609040205080304" pitchFamily="17" charset="-128"/>
              <a:cs typeface="+mn-cs"/>
            </a:rPr>
            <a:t>年度）に基づき，市債残高の適切なコントロールや職員数の更なる適正化などに取り組んでおり，引き続き比率の改善に努めていく。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19</xdr:row>
      <xdr:rowOff>116281</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922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88358</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34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19</xdr:row>
      <xdr:rowOff>116281</xdr:rowOff>
    </xdr:from>
    <xdr:to>
      <xdr:col>81</xdr:col>
      <xdr:colOff>133350</xdr:colOff>
      <xdr:row>19</xdr:row>
      <xdr:rowOff>116281</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3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116281</xdr:rowOff>
    </xdr:from>
    <xdr:to>
      <xdr:col>81</xdr:col>
      <xdr:colOff>44450</xdr:colOff>
      <xdr:row>19</xdr:row>
      <xdr:rowOff>146202</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6179800" y="3373831"/>
          <a:ext cx="8382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144645</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7163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128118</xdr:rowOff>
    </xdr:from>
    <xdr:to>
      <xdr:col>81</xdr:col>
      <xdr:colOff>95250</xdr:colOff>
      <xdr:row>17</xdr:row>
      <xdr:rowOff>58268</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87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146202</xdr:rowOff>
    </xdr:from>
    <xdr:to>
      <xdr:col>77</xdr:col>
      <xdr:colOff>44450</xdr:colOff>
      <xdr:row>20</xdr:row>
      <xdr:rowOff>113741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5290800" y="3403752"/>
          <a:ext cx="889000" cy="1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168656</xdr:rowOff>
    </xdr:from>
    <xdr:to>
      <xdr:col>77</xdr:col>
      <xdr:colOff>95250</xdr:colOff>
      <xdr:row>17</xdr:row>
      <xdr:rowOff>98806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91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108983</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68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113741</xdr:rowOff>
    </xdr:from>
    <xdr:to>
      <xdr:col>72</xdr:col>
      <xdr:colOff>203200</xdr:colOff>
      <xdr:row>20</xdr:row>
      <xdr:rowOff>130149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3542741"/>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44018</xdr:rowOff>
    </xdr:from>
    <xdr:to>
      <xdr:col>73</xdr:col>
      <xdr:colOff>44450</xdr:colOff>
      <xdr:row>17</xdr:row>
      <xdr:rowOff>145618</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95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155795</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72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126771</xdr:rowOff>
    </xdr:from>
    <xdr:to>
      <xdr:col>68</xdr:col>
      <xdr:colOff>152400</xdr:colOff>
      <xdr:row>20</xdr:row>
      <xdr:rowOff>130149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3512800" y="3555771"/>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85039</xdr:rowOff>
    </xdr:from>
    <xdr:to>
      <xdr:col>68</xdr:col>
      <xdr:colOff>203200</xdr:colOff>
      <xdr:row>18</xdr:row>
      <xdr:rowOff>15189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25366</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76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124612</xdr:rowOff>
    </xdr:from>
    <xdr:to>
      <xdr:col>64</xdr:col>
      <xdr:colOff>152400</xdr:colOff>
      <xdr:row>18</xdr:row>
      <xdr:rowOff>54762</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64939</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80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65481</xdr:rowOff>
    </xdr:from>
    <xdr:to>
      <xdr:col>81</xdr:col>
      <xdr:colOff>95250</xdr:colOff>
      <xdr:row>19</xdr:row>
      <xdr:rowOff>167081</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332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132808</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321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95402</xdr:rowOff>
    </xdr:from>
    <xdr:to>
      <xdr:col>77</xdr:col>
      <xdr:colOff>95250</xdr:colOff>
      <xdr:row>20</xdr:row>
      <xdr:rowOff>25552</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33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10329</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343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62941</xdr:rowOff>
    </xdr:from>
    <xdr:to>
      <xdr:col>73</xdr:col>
      <xdr:colOff>44450</xdr:colOff>
      <xdr:row>20</xdr:row>
      <xdr:rowOff>164541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349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149318</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357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79349</xdr:rowOff>
    </xdr:from>
    <xdr:to>
      <xdr:col>68</xdr:col>
      <xdr:colOff>203200</xdr:colOff>
      <xdr:row>21</xdr:row>
      <xdr:rowOff>9499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350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165726</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3594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75971</xdr:rowOff>
    </xdr:from>
    <xdr:to>
      <xdr:col>64</xdr:col>
      <xdr:colOff>152400</xdr:colOff>
      <xdr:row>21</xdr:row>
      <xdr:rowOff>6121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350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162348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359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1,412,570
1,366,119
827.83
769,548,180
765,910,124
346,480
401,859,108
1,344,696,176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人件費の</a:t>
          </a:r>
          <a:r>
            <a:rPr lang="ja-JP" altLang="en-US" sz="1100">
              <a:solidFill>
                <a:schemeClr val="dk1"/>
              </a:solidFill>
              <a:effectLst/>
              <a:latin typeface="ＭＳ 明朝" panose="02020609040205080304" pitchFamily="17" charset="-128"/>
              <a:ea typeface="ＭＳ 明朝" panose="02020609040205080304" pitchFamily="17" charset="-128"/>
              <a:cs typeface="+mn-cs"/>
            </a:rPr>
            <a:t>削減を</a:t>
          </a:r>
          <a:r>
            <a:rPr lang="ja-JP" altLang="ja-JP" sz="1100">
              <a:solidFill>
                <a:schemeClr val="dk1"/>
              </a:solidFill>
              <a:effectLst/>
              <a:latin typeface="ＭＳ 明朝" panose="02020609040205080304" pitchFamily="17" charset="-128"/>
              <a:ea typeface="ＭＳ 明朝" panose="02020609040205080304" pitchFamily="17" charset="-128"/>
              <a:cs typeface="+mn-cs"/>
            </a:rPr>
            <a:t>図っているが，依然として類似団体平均を上回っている。これは，市域が広大である，文化財が多いといった都市特性を有すること，これまで福祉，教育，消防等の分野において，京都市独自の重要政策の推進に取り組んできたことなどに</a:t>
          </a:r>
          <a:r>
            <a:rPr lang="ja-JP" altLang="en-US" sz="1100">
              <a:solidFill>
                <a:schemeClr val="dk1"/>
              </a:solidFill>
              <a:effectLst/>
              <a:latin typeface="ＭＳ 明朝" panose="02020609040205080304" pitchFamily="17" charset="-128"/>
              <a:ea typeface="ＭＳ 明朝" panose="02020609040205080304" pitchFamily="17" charset="-128"/>
              <a:cs typeface="+mn-cs"/>
            </a:rPr>
            <a:t>より市民１人当たりの職員数が多いことによる。</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29</a:t>
          </a:r>
          <a:r>
            <a:rPr lang="ja-JP" altLang="ja-JP" sz="1100">
              <a:solidFill>
                <a:schemeClr val="dk1"/>
              </a:solidFill>
              <a:effectLst/>
              <a:latin typeface="ＭＳ 明朝" panose="02020609040205080304" pitchFamily="17" charset="-128"/>
              <a:ea typeface="ＭＳ 明朝" panose="02020609040205080304" pitchFamily="17" charset="-128"/>
              <a:cs typeface="+mn-cs"/>
            </a:rPr>
            <a:t>年度</a:t>
          </a:r>
          <a:r>
            <a:rPr lang="ja-JP" altLang="en-US" sz="1100">
              <a:solidFill>
                <a:schemeClr val="dk1"/>
              </a:solidFill>
              <a:effectLst/>
              <a:latin typeface="ＭＳ 明朝" panose="02020609040205080304" pitchFamily="17" charset="-128"/>
              <a:ea typeface="ＭＳ 明朝" panose="02020609040205080304" pitchFamily="17" charset="-128"/>
              <a:cs typeface="+mn-cs"/>
            </a:rPr>
            <a:t>以降，京都府からの</a:t>
          </a:r>
          <a:r>
            <a:rPr lang="ja-JP" altLang="ja-JP" sz="1100">
              <a:solidFill>
                <a:schemeClr val="dk1"/>
              </a:solidFill>
              <a:effectLst/>
              <a:latin typeface="ＭＳ 明朝" panose="02020609040205080304" pitchFamily="17" charset="-128"/>
              <a:ea typeface="ＭＳ 明朝" panose="02020609040205080304" pitchFamily="17" charset="-128"/>
              <a:cs typeface="+mn-cs"/>
            </a:rPr>
            <a:t>教職員給与費移管の影響により，占有率が大きく上昇している。（他の費目はその影響で減少）</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　今後も，</a:t>
          </a:r>
          <a:r>
            <a:rPr lang="ja-JP" altLang="en-US" sz="1100">
              <a:solidFill>
                <a:schemeClr val="dk1"/>
              </a:solidFill>
              <a:effectLst/>
              <a:latin typeface="ＭＳ 明朝" panose="02020609040205080304" pitchFamily="17" charset="-128"/>
              <a:ea typeface="ＭＳ 明朝" panose="02020609040205080304" pitchFamily="17" charset="-128"/>
              <a:cs typeface="+mn-cs"/>
            </a:rPr>
            <a:t>効率</a:t>
          </a:r>
          <a:r>
            <a:rPr lang="ja-JP" altLang="ja-JP" sz="1100">
              <a:solidFill>
                <a:schemeClr val="dk1"/>
              </a:solidFill>
              <a:effectLst/>
              <a:latin typeface="ＭＳ 明朝" panose="02020609040205080304" pitchFamily="17" charset="-128"/>
              <a:ea typeface="ＭＳ 明朝" panose="02020609040205080304" pitchFamily="17" charset="-128"/>
              <a:cs typeface="+mn-cs"/>
            </a:rPr>
            <a:t>的で効果的な人員配置による職員数の削減，時間外勤務の縮減等を行い，更なる総人件費の削減に努めていく。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50800</xdr:rowOff>
    </xdr:from>
    <xdr:to>
      <xdr:col>24</xdr:col>
      <xdr:colOff>25400</xdr:colOff>
      <xdr:row>41</xdr:row>
      <xdr:rowOff>82550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80100"/>
          <a:ext cx="0" cy="1231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54627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82550</xdr:rowOff>
    </xdr:from>
    <xdr:to>
      <xdr:col>24</xdr:col>
      <xdr:colOff>114300</xdr:colOff>
      <xdr:row>41</xdr:row>
      <xdr:rowOff>82550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50800</xdr:rowOff>
    </xdr:from>
    <xdr:to>
      <xdr:col>24</xdr:col>
      <xdr:colOff>114300</xdr:colOff>
      <xdr:row>34</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82550</xdr:rowOff>
    </xdr:from>
    <xdr:to>
      <xdr:col>24</xdr:col>
      <xdr:colOff>25400</xdr:colOff>
      <xdr:row>41</xdr:row>
      <xdr:rowOff>133350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7112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41927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8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25400</xdr:rowOff>
    </xdr:from>
    <xdr:to>
      <xdr:col>24</xdr:col>
      <xdr:colOff>76200</xdr:colOff>
      <xdr:row>38</xdr:row>
      <xdr:rowOff>127000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139700</xdr:rowOff>
    </xdr:from>
    <xdr:to>
      <xdr:col>19</xdr:col>
      <xdr:colOff>187325</xdr:colOff>
      <xdr:row>41</xdr:row>
      <xdr:rowOff>133350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11900"/>
          <a:ext cx="889000" cy="85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50800</xdr:rowOff>
    </xdr:from>
    <xdr:to>
      <xdr:col>20</xdr:col>
      <xdr:colOff>38100</xdr:colOff>
      <xdr:row>38</xdr:row>
      <xdr:rowOff>152400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25400</xdr:rowOff>
    </xdr:from>
    <xdr:to>
      <xdr:col>15</xdr:col>
      <xdr:colOff>98425</xdr:colOff>
      <xdr:row>36</xdr:row>
      <xdr:rowOff>139700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97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32</xdr:row>
      <xdr:rowOff>63500</xdr:rowOff>
    </xdr:from>
    <xdr:to>
      <xdr:col>15</xdr:col>
      <xdr:colOff>149225</xdr:colOff>
      <xdr:row>32</xdr:row>
      <xdr:rowOff>165100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3827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25400</xdr:rowOff>
    </xdr:from>
    <xdr:to>
      <xdr:col>11</xdr:col>
      <xdr:colOff>9525</xdr:colOff>
      <xdr:row>36</xdr:row>
      <xdr:rowOff>38100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97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12700</xdr:rowOff>
    </xdr:from>
    <xdr:to>
      <xdr:col>11</xdr:col>
      <xdr:colOff>60325</xdr:colOff>
      <xdr:row>32</xdr:row>
      <xdr:rowOff>114300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30</xdr:row>
      <xdr:rowOff>124477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63500</xdr:rowOff>
    </xdr:from>
    <xdr:to>
      <xdr:col>6</xdr:col>
      <xdr:colOff>171450</xdr:colOff>
      <xdr:row>32</xdr:row>
      <xdr:rowOff>165100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3827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31750</xdr:rowOff>
    </xdr:from>
    <xdr:to>
      <xdr:col>24</xdr:col>
      <xdr:colOff>76200</xdr:colOff>
      <xdr:row>41</xdr:row>
      <xdr:rowOff>133350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111777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82550</xdr:rowOff>
    </xdr:from>
    <xdr:to>
      <xdr:col>20</xdr:col>
      <xdr:colOff>38100</xdr:colOff>
      <xdr:row>42</xdr:row>
      <xdr:rowOff>12700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168927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19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88900</xdr:rowOff>
    </xdr:from>
    <xdr:to>
      <xdr:col>15</xdr:col>
      <xdr:colOff>149225</xdr:colOff>
      <xdr:row>37</xdr:row>
      <xdr:rowOff>19050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146050</xdr:rowOff>
    </xdr:from>
    <xdr:to>
      <xdr:col>11</xdr:col>
      <xdr:colOff>60325</xdr:colOff>
      <xdr:row>36</xdr:row>
      <xdr:rowOff>76200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60977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158750</xdr:rowOff>
    </xdr:from>
    <xdr:to>
      <xdr:col>6</xdr:col>
      <xdr:colOff>171450</xdr:colOff>
      <xdr:row>36</xdr:row>
      <xdr:rowOff>88900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73677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本市では，</a:t>
          </a:r>
          <a:r>
            <a:rPr lang="ja-JP" altLang="en-US" sz="1100">
              <a:solidFill>
                <a:schemeClr val="dk1"/>
              </a:solidFill>
              <a:effectLst/>
              <a:latin typeface="ＭＳ 明朝" panose="02020609040205080304" pitchFamily="17" charset="-128"/>
              <a:ea typeface="ＭＳ 明朝" panose="02020609040205080304" pitchFamily="17" charset="-128"/>
              <a:cs typeface="+mn-cs"/>
            </a:rPr>
            <a:t>これまでから</a:t>
          </a:r>
          <a:r>
            <a:rPr lang="ja-JP" altLang="ja-JP" sz="1100">
              <a:solidFill>
                <a:schemeClr val="dk1"/>
              </a:solidFill>
              <a:effectLst/>
              <a:latin typeface="ＭＳ 明朝" panose="02020609040205080304" pitchFamily="17" charset="-128"/>
              <a:ea typeface="ＭＳ 明朝" panose="02020609040205080304" pitchFamily="17" charset="-128"/>
              <a:cs typeface="+mn-cs"/>
            </a:rPr>
            <a:t>保育所数に占める民間設置箇所数の割合が高く，保育所運営費にかかる所要額を扶助費で計上している</a:t>
          </a:r>
          <a:r>
            <a:rPr lang="ja-JP" altLang="en-US" sz="1100">
              <a:solidFill>
                <a:schemeClr val="dk1"/>
              </a:solidFill>
              <a:effectLst/>
              <a:latin typeface="ＭＳ 明朝" panose="02020609040205080304" pitchFamily="17" charset="-128"/>
              <a:ea typeface="ＭＳ 明朝" panose="02020609040205080304" pitchFamily="17" charset="-128"/>
              <a:cs typeface="+mn-cs"/>
            </a:rPr>
            <a:t>ため，物件費計上額が少ない特徴があり，</a:t>
          </a:r>
          <a:r>
            <a:rPr lang="ja-JP" altLang="ja-JP" sz="1100">
              <a:solidFill>
                <a:schemeClr val="dk1"/>
              </a:solidFill>
              <a:effectLst/>
              <a:latin typeface="ＭＳ 明朝" panose="02020609040205080304" pitchFamily="17" charset="-128"/>
              <a:ea typeface="ＭＳ 明朝" panose="02020609040205080304" pitchFamily="17" charset="-128"/>
              <a:cs typeface="+mn-cs"/>
            </a:rPr>
            <a:t>類似団体平均を下回っている。</a:t>
          </a:r>
          <a:endParaRPr lang="ja-JP" altLang="ja-JP" sz="1400">
            <a:effectLst/>
            <a:latin typeface="ＭＳ 明朝" panose="02020609040205080304" pitchFamily="17" charset="-128"/>
            <a:ea typeface="ＭＳ 明朝" panose="02020609040205080304" pitchFamily="17" charset="-128"/>
          </a:endParaRPr>
        </a:p>
        <a:p>
          <a:pPr rtl="0" eaLnBrk="1" fontAlgn="auto" latinLnBrk="0" hangingPunct="1"/>
          <a:r>
            <a:rPr lang="ja-JP" altLang="ja-JP" sz="1100">
              <a:solidFill>
                <a:schemeClr val="dk1"/>
              </a:solidFill>
              <a:effectLst/>
              <a:latin typeface="ＭＳ 明朝" panose="02020609040205080304" pitchFamily="17" charset="-128"/>
              <a:ea typeface="ＭＳ 明朝" panose="02020609040205080304" pitchFamily="17" charset="-128"/>
              <a:cs typeface="+mn-cs"/>
            </a:rPr>
            <a:t>　今後も「はばたけ未来へ</a:t>
          </a:r>
          <a:r>
            <a:rPr lang="ja-JP" altLang="ja-JP" sz="1100" i="1">
              <a:solidFill>
                <a:schemeClr val="dk1"/>
              </a:solidFill>
              <a:effectLst/>
              <a:latin typeface="ＭＳ 明朝" panose="02020609040205080304" pitchFamily="17" charset="-128"/>
              <a:ea typeface="ＭＳ 明朝" panose="02020609040205080304" pitchFamily="17" charset="-128"/>
              <a:cs typeface="+mn-cs"/>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京プラン」実施計画第</a:t>
          </a:r>
          <a:r>
            <a:rPr lang="en-US" altLang="ja-JP" sz="1100">
              <a:solidFill>
                <a:schemeClr val="dk1"/>
              </a:solidFill>
              <a:effectLst/>
              <a:latin typeface="ＭＳ 明朝" panose="02020609040205080304" pitchFamily="17" charset="-128"/>
              <a:ea typeface="ＭＳ 明朝" panose="02020609040205080304" pitchFamily="17" charset="-128"/>
              <a:cs typeface="+mn-cs"/>
            </a:rPr>
            <a:t>2</a:t>
          </a:r>
          <a:r>
            <a:rPr lang="ja-JP" altLang="ja-JP" sz="1100">
              <a:solidFill>
                <a:schemeClr val="dk1"/>
              </a:solidFill>
              <a:effectLst/>
              <a:latin typeface="ＭＳ 明朝" panose="02020609040205080304" pitchFamily="17" charset="-128"/>
              <a:ea typeface="ＭＳ 明朝" panose="02020609040205080304" pitchFamily="17" charset="-128"/>
              <a:cs typeface="+mn-cs"/>
            </a:rPr>
            <a:t>ステージに掲げる改革を徹底することで，</a:t>
          </a:r>
          <a:r>
            <a:rPr lang="ja-JP" altLang="en-US" sz="1100">
              <a:solidFill>
                <a:schemeClr val="dk1"/>
              </a:solidFill>
              <a:effectLst/>
              <a:latin typeface="ＭＳ 明朝" panose="02020609040205080304" pitchFamily="17" charset="-128"/>
              <a:ea typeface="ＭＳ 明朝" panose="02020609040205080304" pitchFamily="17" charset="-128"/>
              <a:cs typeface="+mn-cs"/>
            </a:rPr>
            <a:t>物件費の節減</a:t>
          </a:r>
          <a:r>
            <a:rPr lang="ja-JP" altLang="ja-JP" sz="1100">
              <a:solidFill>
                <a:schemeClr val="dk1"/>
              </a:solidFill>
              <a:effectLst/>
              <a:latin typeface="ＭＳ 明朝" panose="02020609040205080304" pitchFamily="17" charset="-128"/>
              <a:ea typeface="ＭＳ 明朝" panose="02020609040205080304" pitchFamily="17" charset="-128"/>
              <a:cs typeface="+mn-cs"/>
            </a:rPr>
            <a:t>に努めていく。</a:t>
          </a:r>
          <a:endParaRPr lang="ja-JP" altLang="ja-JP" sz="1400">
            <a:effectLst/>
            <a:latin typeface="ＭＳ 明朝" panose="02020609040205080304" pitchFamily="17" charset="-128"/>
            <a:ea typeface="ＭＳ 明朝" panose="02020609040205080304" pitchFamily="17"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63500</xdr:rowOff>
    </xdr:from>
    <xdr:to>
      <xdr:col>82</xdr:col>
      <xdr:colOff>107950</xdr:colOff>
      <xdr:row>22</xdr:row>
      <xdr:rowOff>50800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638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63500</xdr:rowOff>
    </xdr:from>
    <xdr:to>
      <xdr:col>82</xdr:col>
      <xdr:colOff>196850</xdr:colOff>
      <xdr:row>14</xdr:row>
      <xdr:rowOff>63500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38100</xdr:rowOff>
    </xdr:from>
    <xdr:to>
      <xdr:col>82</xdr:col>
      <xdr:colOff>107950</xdr:colOff>
      <xdr:row>14</xdr:row>
      <xdr:rowOff>63500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438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165100</xdr:rowOff>
    </xdr:from>
    <xdr:to>
      <xdr:col>82</xdr:col>
      <xdr:colOff>158750</xdr:colOff>
      <xdr:row>17</xdr:row>
      <xdr:rowOff>95250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38100</xdr:rowOff>
    </xdr:from>
    <xdr:to>
      <xdr:col>78</xdr:col>
      <xdr:colOff>69850</xdr:colOff>
      <xdr:row>15</xdr:row>
      <xdr:rowOff>107950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4384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6350</xdr:rowOff>
    </xdr:from>
    <xdr:to>
      <xdr:col>73</xdr:col>
      <xdr:colOff>180975</xdr:colOff>
      <xdr:row>15</xdr:row>
      <xdr:rowOff>107950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578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0</xdr:rowOff>
    </xdr:from>
    <xdr:to>
      <xdr:col>74</xdr:col>
      <xdr:colOff>31750</xdr:colOff>
      <xdr:row>18</xdr:row>
      <xdr:rowOff>101600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139700</xdr:rowOff>
    </xdr:from>
    <xdr:to>
      <xdr:col>69</xdr:col>
      <xdr:colOff>92075</xdr:colOff>
      <xdr:row>15</xdr:row>
      <xdr:rowOff>6350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540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35577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12700</xdr:rowOff>
    </xdr:from>
    <xdr:to>
      <xdr:col>82</xdr:col>
      <xdr:colOff>158750</xdr:colOff>
      <xdr:row>14</xdr:row>
      <xdr:rowOff>114300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158750</xdr:rowOff>
    </xdr:from>
    <xdr:to>
      <xdr:col>78</xdr:col>
      <xdr:colOff>120650</xdr:colOff>
      <xdr:row>14</xdr:row>
      <xdr:rowOff>88900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99077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15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127000</xdr:rowOff>
    </xdr:from>
    <xdr:to>
      <xdr:col>69</xdr:col>
      <xdr:colOff>142875</xdr:colOff>
      <xdr:row>15</xdr:row>
      <xdr:rowOff>57150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67327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88900</xdr:rowOff>
    </xdr:from>
    <xdr:to>
      <xdr:col>65</xdr:col>
      <xdr:colOff>53975</xdr:colOff>
      <xdr:row>15</xdr:row>
      <xdr:rowOff>19050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29227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平成</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29</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年度以降，</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京都府からの</a:t>
          </a:r>
          <a:r>
            <a:rPr lang="ja-JP" altLang="ja-JP" sz="1100">
              <a:solidFill>
                <a:schemeClr val="dk1"/>
              </a:solidFill>
              <a:effectLst/>
              <a:latin typeface="ＭＳ 明朝" panose="02020609040205080304" pitchFamily="17" charset="-128"/>
              <a:ea typeface="ＭＳ 明朝" panose="02020609040205080304" pitchFamily="17" charset="-128"/>
              <a:cs typeface="+mn-cs"/>
            </a:rPr>
            <a:t>教職員給与費移管</a:t>
          </a:r>
          <a:r>
            <a:rPr lang="ja-JP" altLang="en-US" sz="1100">
              <a:solidFill>
                <a:schemeClr val="dk1"/>
              </a:solidFill>
              <a:effectLst/>
              <a:latin typeface="ＭＳ 明朝" panose="02020609040205080304" pitchFamily="17" charset="-128"/>
              <a:ea typeface="ＭＳ 明朝" panose="02020609040205080304" pitchFamily="17" charset="-128"/>
              <a:cs typeface="+mn-cs"/>
            </a:rPr>
            <a:t>に伴う財源移管</a:t>
          </a:r>
          <a:r>
            <a:rPr lang="ja-JP" altLang="ja-JP" sz="1100">
              <a:solidFill>
                <a:schemeClr val="dk1"/>
              </a:solidFill>
              <a:effectLst/>
              <a:latin typeface="ＭＳ 明朝" panose="02020609040205080304" pitchFamily="17" charset="-128"/>
              <a:ea typeface="ＭＳ 明朝" panose="02020609040205080304" pitchFamily="17" charset="-128"/>
              <a:cs typeface="+mn-cs"/>
            </a:rPr>
            <a:t>，税収増等により経常一般財源が増加したことで比率が低下している</a:t>
          </a:r>
          <a:r>
            <a:rPr lang="ja-JP" altLang="en-US" sz="1100">
              <a:solidFill>
                <a:schemeClr val="dk1"/>
              </a:solidFill>
              <a:effectLst/>
              <a:latin typeface="ＭＳ 明朝" panose="02020609040205080304" pitchFamily="17" charset="-128"/>
              <a:ea typeface="ＭＳ 明朝" panose="02020609040205080304" pitchFamily="17" charset="-128"/>
              <a:cs typeface="+mn-cs"/>
            </a:rPr>
            <a:t>が，そうした要因を除くと</a:t>
          </a:r>
          <a:r>
            <a:rPr lang="ja-JP" altLang="ja-JP" sz="1100">
              <a:solidFill>
                <a:schemeClr val="dk1"/>
              </a:solidFill>
              <a:effectLst/>
              <a:latin typeface="ＭＳ 明朝" panose="02020609040205080304" pitchFamily="17" charset="-128"/>
              <a:ea typeface="ＭＳ 明朝" panose="02020609040205080304" pitchFamily="17" charset="-128"/>
              <a:cs typeface="+mn-cs"/>
            </a:rPr>
            <a:t>障害者福祉費に</a:t>
          </a:r>
          <a:r>
            <a:rPr lang="ja-JP" altLang="en-US" sz="1100">
              <a:solidFill>
                <a:schemeClr val="dk1"/>
              </a:solidFill>
              <a:effectLst/>
              <a:latin typeface="ＭＳ 明朝" panose="02020609040205080304" pitchFamily="17" charset="-128"/>
              <a:ea typeface="ＭＳ 明朝" panose="02020609040205080304" pitchFamily="17" charset="-128"/>
              <a:cs typeface="+mn-cs"/>
            </a:rPr>
            <a:t>係る</a:t>
          </a:r>
          <a:r>
            <a:rPr lang="ja-JP" altLang="ja-JP" sz="1100">
              <a:solidFill>
                <a:schemeClr val="dk1"/>
              </a:solidFill>
              <a:effectLst/>
              <a:latin typeface="ＭＳ 明朝" panose="02020609040205080304" pitchFamily="17" charset="-128"/>
              <a:ea typeface="ＭＳ 明朝" panose="02020609040205080304" pitchFamily="17" charset="-128"/>
              <a:cs typeface="+mn-cs"/>
            </a:rPr>
            <a:t>扶助費が多いこと及び保育所数に占める民間設置箇所数の割合が高く保育所運営費にかかる扶助費が多いことなどから</a:t>
          </a:r>
          <a:r>
            <a:rPr lang="ja-JP" altLang="en-US" sz="1100">
              <a:solidFill>
                <a:schemeClr val="dk1"/>
              </a:solidFill>
              <a:effectLst/>
              <a:latin typeface="ＭＳ 明朝" panose="02020609040205080304" pitchFamily="17" charset="-128"/>
              <a:ea typeface="ＭＳ 明朝" panose="02020609040205080304" pitchFamily="17" charset="-128"/>
              <a:cs typeface="+mn-cs"/>
            </a:rPr>
            <a:t>高止まりしている。</a:t>
          </a:r>
          <a:r>
            <a:rPr lang="ja-JP" altLang="ja-JP" sz="1100">
              <a:solidFill>
                <a:schemeClr val="dk1"/>
              </a:solidFill>
              <a:effectLst/>
              <a:latin typeface="ＭＳ 明朝" panose="02020609040205080304" pitchFamily="17" charset="-128"/>
              <a:ea typeface="ＭＳ 明朝" panose="02020609040205080304" pitchFamily="17" charset="-128"/>
              <a:cs typeface="+mn-cs"/>
            </a:rPr>
            <a:t>類似団体平均</a:t>
          </a:r>
          <a:r>
            <a:rPr lang="ja-JP" altLang="en-US" sz="1100">
              <a:solidFill>
                <a:schemeClr val="dk1"/>
              </a:solidFill>
              <a:effectLst/>
              <a:latin typeface="ＭＳ 明朝" panose="02020609040205080304" pitchFamily="17" charset="-128"/>
              <a:ea typeface="ＭＳ 明朝" panose="02020609040205080304" pitchFamily="17" charset="-128"/>
              <a:cs typeface="+mn-cs"/>
            </a:rPr>
            <a:t>と比較すると概ね同水準となっている。</a:t>
          </a:r>
          <a:endParaRPr lang="ja-JP" altLang="ja-JP" sz="1400">
            <a:effectLst/>
            <a:latin typeface="ＭＳ 明朝" panose="02020609040205080304" pitchFamily="17" charset="-128"/>
            <a:ea typeface="ＭＳ 明朝" panose="02020609040205080304" pitchFamily="17" charset="-128"/>
          </a:endParaRPr>
        </a:p>
        <a:p>
          <a:r>
            <a:rPr lang="ja-JP" altLang="ja-JP" sz="1100">
              <a:solidFill>
                <a:schemeClr val="dk1"/>
              </a:solidFill>
              <a:effectLst/>
              <a:latin typeface="ＭＳ 明朝" panose="02020609040205080304" pitchFamily="17" charset="-128"/>
              <a:ea typeface="ＭＳ 明朝" panose="02020609040205080304" pitchFamily="17" charset="-128"/>
              <a:cs typeface="+mn-cs"/>
            </a:rPr>
            <a:t>　主に国制度に基づく事業が多いため，見直しには限界があるが，今後も，運用面における課題がないか点検を行っていく。</a:t>
          </a:r>
          <a:endParaRPr lang="ja-JP" altLang="ja-JP" sz="1400">
            <a:effectLst/>
            <a:latin typeface="ＭＳ 明朝" panose="02020609040205080304" pitchFamily="17" charset="-128"/>
            <a:ea typeface="ＭＳ 明朝" panose="02020609040205080304" pitchFamily="17"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45357</xdr:rowOff>
    </xdr:from>
    <xdr:to>
      <xdr:col>24</xdr:col>
      <xdr:colOff>25400</xdr:colOff>
      <xdr:row>58</xdr:row>
      <xdr:rowOff>61685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9894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166205</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61685</xdr:rowOff>
    </xdr:from>
    <xdr:to>
      <xdr:col>19</xdr:col>
      <xdr:colOff>187325</xdr:colOff>
      <xdr:row>59</xdr:row>
      <xdr:rowOff>151493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005785"/>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84365</xdr:rowOff>
    </xdr:from>
    <xdr:to>
      <xdr:col>20</xdr:col>
      <xdr:colOff>38100</xdr:colOff>
      <xdr:row>58</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24692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86178</xdr:rowOff>
    </xdr:from>
    <xdr:to>
      <xdr:col>15</xdr:col>
      <xdr:colOff>98425</xdr:colOff>
      <xdr:row>59</xdr:row>
      <xdr:rowOff>151493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201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86178</xdr:rowOff>
    </xdr:from>
    <xdr:to>
      <xdr:col>11</xdr:col>
      <xdr:colOff>9525</xdr:colOff>
      <xdr:row>60</xdr:row>
      <xdr:rowOff>12700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102017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59872</xdr:rowOff>
    </xdr:from>
    <xdr:to>
      <xdr:col>11</xdr:col>
      <xdr:colOff>60325</xdr:colOff>
      <xdr:row>58</xdr:row>
      <xdr:rowOff>161472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199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7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125185</xdr:rowOff>
    </xdr:from>
    <xdr:to>
      <xdr:col>6</xdr:col>
      <xdr:colOff>171450</xdr:colOff>
      <xdr:row>59</xdr:row>
      <xdr:rowOff>55335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65512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3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166007</xdr:rowOff>
    </xdr:from>
    <xdr:to>
      <xdr:col>24</xdr:col>
      <xdr:colOff>76200</xdr:colOff>
      <xdr:row>58</xdr:row>
      <xdr:rowOff>96157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138084</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10885</xdr:rowOff>
    </xdr:from>
    <xdr:to>
      <xdr:col>20</xdr:col>
      <xdr:colOff>38100</xdr:colOff>
      <xdr:row>58</xdr:row>
      <xdr:rowOff>112485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97262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100693</xdr:rowOff>
    </xdr:from>
    <xdr:to>
      <xdr:col>15</xdr:col>
      <xdr:colOff>149225</xdr:colOff>
      <xdr:row>60</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15620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35378</xdr:rowOff>
    </xdr:from>
    <xdr:to>
      <xdr:col>11</xdr:col>
      <xdr:colOff>60325</xdr:colOff>
      <xdr:row>59</xdr:row>
      <xdr:rowOff>136978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121755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133350</xdr:rowOff>
    </xdr:from>
    <xdr:to>
      <xdr:col>6</xdr:col>
      <xdr:colOff>171450</xdr:colOff>
      <xdr:row>60</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48277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　本市の「その他」のうち最も大きいのは繰出金である。繰出金については，</a:t>
          </a:r>
          <a:endParaRPr kumimoji="1"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高齢化率が</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26.7</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％（平成</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27</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年度国勢調査時点</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と進展しており，後期高齢者医療特別会計や介護保険事業特別会計への繰出金</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により多くなっている。</a:t>
          </a:r>
          <a:endParaRPr kumimoji="1"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類似団体平均値</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と比較すると概ね同水準となっている。</a:t>
          </a:r>
          <a:endParaRPr kumimoji="1"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　</a:t>
          </a:r>
          <a:endParaRPr kumimoji="1" lang="ja-JP" altLang="en-US" sz="1300">
            <a:latin typeface="ＭＳ 明朝" panose="02020609040205080304" pitchFamily="17" charset="-128"/>
            <a:ea typeface="ＭＳ 明朝" panose="02020609040205080304" pitchFamily="17"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61</xdr:row>
      <xdr:rowOff>31750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95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69850</xdr:rowOff>
    </xdr:from>
    <xdr:to>
      <xdr:col>82</xdr:col>
      <xdr:colOff>107950</xdr:colOff>
      <xdr:row>56</xdr:row>
      <xdr:rowOff>127000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71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149877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58</xdr:row>
      <xdr:rowOff>12700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28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58</xdr:row>
      <xdr:rowOff>12700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42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12700</xdr:rowOff>
    </xdr:from>
    <xdr:to>
      <xdr:col>69</xdr:col>
      <xdr:colOff>92075</xdr:colOff>
      <xdr:row>57</xdr:row>
      <xdr:rowOff>69850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85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35577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19050</xdr:rowOff>
    </xdr:from>
    <xdr:to>
      <xdr:col>82</xdr:col>
      <xdr:colOff>158750</xdr:colOff>
      <xdr:row>56</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162577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本市では，平成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21</a:t>
          </a:r>
          <a:r>
            <a:rPr lang="ja-JP" altLang="ja-JP" sz="1100">
              <a:solidFill>
                <a:schemeClr val="dk1"/>
              </a:solidFill>
              <a:effectLst/>
              <a:latin typeface="ＭＳ 明朝" panose="02020609040205080304" pitchFamily="17" charset="-128"/>
              <a:ea typeface="ＭＳ 明朝" panose="02020609040205080304" pitchFamily="17" charset="-128"/>
              <a:cs typeface="+mn-cs"/>
            </a:rPr>
            <a:t>年度決算から「京都市補助金等の交付等に関する条例」に基づき，</a:t>
          </a:r>
          <a:r>
            <a:rPr lang="ja-JP" altLang="en-US" sz="1100">
              <a:solidFill>
                <a:schemeClr val="dk1"/>
              </a:solidFill>
              <a:effectLst/>
              <a:latin typeface="ＭＳ 明朝" panose="02020609040205080304" pitchFamily="17" charset="-128"/>
              <a:ea typeface="ＭＳ 明朝" panose="02020609040205080304" pitchFamily="17" charset="-128"/>
              <a:cs typeface="+mn-cs"/>
            </a:rPr>
            <a:t>補助金等の</a:t>
          </a:r>
          <a:r>
            <a:rPr lang="ja-JP" altLang="ja-JP" sz="1100">
              <a:solidFill>
                <a:schemeClr val="dk1"/>
              </a:solidFill>
              <a:effectLst/>
              <a:latin typeface="ＭＳ 明朝" panose="02020609040205080304" pitchFamily="17" charset="-128"/>
              <a:ea typeface="ＭＳ 明朝" panose="02020609040205080304" pitchFamily="17" charset="-128"/>
              <a:cs typeface="+mn-cs"/>
            </a:rPr>
            <a:t>交付状況を公開するなど市民目線に立った適正化の取組を進めていることに加え，事務事業評価を活用した見直しや外郭団体のあり方を検討する中で，補助費等は減少傾向にある。</a:t>
          </a:r>
          <a:r>
            <a:rPr lang="ja-JP" altLang="en-US" sz="1100">
              <a:solidFill>
                <a:schemeClr val="dk1"/>
              </a:solidFill>
              <a:effectLst/>
              <a:latin typeface="ＭＳ 明朝" panose="02020609040205080304" pitchFamily="17" charset="-128"/>
              <a:ea typeface="ＭＳ 明朝" panose="02020609040205080304" pitchFamily="17" charset="-128"/>
              <a:cs typeface="+mn-cs"/>
            </a:rPr>
            <a:t>類似団体平均と比較するとほぼ同水準で推移している。</a:t>
          </a:r>
          <a:r>
            <a:rPr lang="ja-JP" altLang="ja-JP" sz="1100">
              <a:solidFill>
                <a:schemeClr val="dk1"/>
              </a:solidFill>
              <a:effectLst/>
              <a:latin typeface="ＭＳ 明朝" panose="02020609040205080304" pitchFamily="17" charset="-128"/>
              <a:ea typeface="ＭＳ 明朝" panose="02020609040205080304" pitchFamily="17" charset="-128"/>
              <a:cs typeface="+mn-cs"/>
            </a:rPr>
            <a:t>　</a:t>
          </a:r>
          <a:endParaRPr lang="ja-JP" altLang="ja-JP" sz="1400">
            <a:effectLst/>
            <a:latin typeface="ＭＳ 明朝" panose="02020609040205080304" pitchFamily="17" charset="-128"/>
            <a:ea typeface="ＭＳ 明朝" panose="02020609040205080304" pitchFamily="17" charset="-128"/>
          </a:endParaRPr>
        </a:p>
        <a:p>
          <a:pPr rtl="0" eaLnBrk="1" fontAlgn="auto" latinLnBrk="0" hangingPunct="1"/>
          <a:r>
            <a:rPr lang="ja-JP" altLang="ja-JP" sz="1100">
              <a:solidFill>
                <a:schemeClr val="dk1"/>
              </a:solidFill>
              <a:effectLst/>
              <a:latin typeface="ＭＳ 明朝" panose="02020609040205080304" pitchFamily="17" charset="-128"/>
              <a:ea typeface="ＭＳ 明朝" panose="02020609040205080304" pitchFamily="17" charset="-128"/>
              <a:cs typeface="+mn-cs"/>
            </a:rPr>
            <a:t>　今後も「はばたけ未来へ</a:t>
          </a:r>
          <a:r>
            <a:rPr lang="ja-JP" altLang="ja-JP" sz="1100" i="1">
              <a:solidFill>
                <a:schemeClr val="dk1"/>
              </a:solidFill>
              <a:effectLst/>
              <a:latin typeface="ＭＳ 明朝" panose="02020609040205080304" pitchFamily="17" charset="-128"/>
              <a:ea typeface="ＭＳ 明朝" panose="02020609040205080304" pitchFamily="17" charset="-128"/>
              <a:cs typeface="+mn-cs"/>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京プラン」実施計画第</a:t>
          </a:r>
          <a:r>
            <a:rPr lang="en-US" altLang="ja-JP" sz="1100">
              <a:solidFill>
                <a:schemeClr val="dk1"/>
              </a:solidFill>
              <a:effectLst/>
              <a:latin typeface="ＭＳ 明朝" panose="02020609040205080304" pitchFamily="17" charset="-128"/>
              <a:ea typeface="ＭＳ 明朝" panose="02020609040205080304" pitchFamily="17" charset="-128"/>
              <a:cs typeface="+mn-cs"/>
            </a:rPr>
            <a:t>2</a:t>
          </a:r>
          <a:r>
            <a:rPr lang="ja-JP" altLang="ja-JP" sz="1100">
              <a:solidFill>
                <a:schemeClr val="dk1"/>
              </a:solidFill>
              <a:effectLst/>
              <a:latin typeface="ＭＳ 明朝" panose="02020609040205080304" pitchFamily="17" charset="-128"/>
              <a:ea typeface="ＭＳ 明朝" panose="02020609040205080304" pitchFamily="17" charset="-128"/>
              <a:cs typeface="+mn-cs"/>
            </a:rPr>
            <a:t>ステージに掲げる本市外郭団体の改革等を行うなど，補助金等の見直し</a:t>
          </a:r>
          <a:r>
            <a:rPr lang="ja-JP" altLang="en-US" sz="1100">
              <a:solidFill>
                <a:schemeClr val="dk1"/>
              </a:solidFill>
              <a:effectLst/>
              <a:latin typeface="ＭＳ 明朝" panose="02020609040205080304" pitchFamily="17" charset="-128"/>
              <a:ea typeface="ＭＳ 明朝" panose="02020609040205080304" pitchFamily="17" charset="-128"/>
              <a:cs typeface="+mn-cs"/>
            </a:rPr>
            <a:t>，適正化</a:t>
          </a:r>
          <a:r>
            <a:rPr lang="ja-JP" altLang="ja-JP" sz="1100">
              <a:solidFill>
                <a:schemeClr val="dk1"/>
              </a:solidFill>
              <a:effectLst/>
              <a:latin typeface="ＭＳ 明朝" panose="02020609040205080304" pitchFamily="17" charset="-128"/>
              <a:ea typeface="ＭＳ 明朝" panose="02020609040205080304" pitchFamily="17" charset="-128"/>
              <a:cs typeface="+mn-cs"/>
            </a:rPr>
            <a:t>に引き続き取り組んでいく。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50800</xdr:rowOff>
    </xdr:from>
    <xdr:to>
      <xdr:col>82</xdr:col>
      <xdr:colOff>107950</xdr:colOff>
      <xdr:row>41</xdr:row>
      <xdr:rowOff>107950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08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137177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50800</xdr:rowOff>
    </xdr:from>
    <xdr:to>
      <xdr:col>82</xdr:col>
      <xdr:colOff>196850</xdr:colOff>
      <xdr:row>33</xdr:row>
      <xdr:rowOff>50800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0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146050</xdr:rowOff>
    </xdr:from>
    <xdr:to>
      <xdr:col>82</xdr:col>
      <xdr:colOff>107950</xdr:colOff>
      <xdr:row>38</xdr:row>
      <xdr:rowOff>31750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4897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92727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264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76200</xdr:rowOff>
    </xdr:from>
    <xdr:to>
      <xdr:col>82</xdr:col>
      <xdr:colOff>158750</xdr:colOff>
      <xdr:row>38</xdr:row>
      <xdr:rowOff>6350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31750</xdr:rowOff>
    </xdr:from>
    <xdr:to>
      <xdr:col>78</xdr:col>
      <xdr:colOff>69850</xdr:colOff>
      <xdr:row>39</xdr:row>
      <xdr:rowOff>127000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5468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114300</xdr:rowOff>
    </xdr:from>
    <xdr:to>
      <xdr:col>78</xdr:col>
      <xdr:colOff>120650</xdr:colOff>
      <xdr:row>38</xdr:row>
      <xdr:rowOff>44450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54627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226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127000</xdr:rowOff>
    </xdr:from>
    <xdr:to>
      <xdr:col>73</xdr:col>
      <xdr:colOff>180975</xdr:colOff>
      <xdr:row>40</xdr:row>
      <xdr:rowOff>31750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813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39</xdr:row>
      <xdr:rowOff>0</xdr:rowOff>
    </xdr:from>
    <xdr:to>
      <xdr:col>74</xdr:col>
      <xdr:colOff>31750</xdr:colOff>
      <xdr:row>39</xdr:row>
      <xdr:rowOff>101600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111777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45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31750</xdr:rowOff>
    </xdr:from>
    <xdr:to>
      <xdr:col>69</xdr:col>
      <xdr:colOff>92075</xdr:colOff>
      <xdr:row>40</xdr:row>
      <xdr:rowOff>88900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889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152400</xdr:rowOff>
    </xdr:from>
    <xdr:to>
      <xdr:col>69</xdr:col>
      <xdr:colOff>142875</xdr:colOff>
      <xdr:row>39</xdr:row>
      <xdr:rowOff>82550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92727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38100</xdr:rowOff>
    </xdr:from>
    <xdr:to>
      <xdr:col>65</xdr:col>
      <xdr:colOff>53975</xdr:colOff>
      <xdr:row>39</xdr:row>
      <xdr:rowOff>139700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49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67327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152400</xdr:rowOff>
    </xdr:from>
    <xdr:to>
      <xdr:col>78</xdr:col>
      <xdr:colOff>120650</xdr:colOff>
      <xdr:row>38</xdr:row>
      <xdr:rowOff>82550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67327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76200</xdr:rowOff>
    </xdr:from>
    <xdr:to>
      <xdr:col>74</xdr:col>
      <xdr:colOff>31750</xdr:colOff>
      <xdr:row>40</xdr:row>
      <xdr:rowOff>6350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162577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152400</xdr:rowOff>
    </xdr:from>
    <xdr:to>
      <xdr:col>69</xdr:col>
      <xdr:colOff>142875</xdr:colOff>
      <xdr:row>40</xdr:row>
      <xdr:rowOff>82550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67327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92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38100</xdr:rowOff>
    </xdr:from>
    <xdr:to>
      <xdr:col>65</xdr:col>
      <xdr:colOff>53975</xdr:colOff>
      <xdr:row>40</xdr:row>
      <xdr:rowOff>139700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124477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　平成</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29</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年度</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以降，</a:t>
          </a:r>
          <a:r>
            <a:rPr lang="ja-JP" altLang="ja-JP" sz="1100">
              <a:solidFill>
                <a:schemeClr val="dk1"/>
              </a:solidFill>
              <a:effectLst/>
              <a:latin typeface="ＭＳ 明朝" panose="02020609040205080304" pitchFamily="17" charset="-128"/>
              <a:ea typeface="ＭＳ 明朝" panose="02020609040205080304" pitchFamily="17" charset="-128"/>
              <a:cs typeface="+mn-cs"/>
            </a:rPr>
            <a:t>教職員給与費移管</a:t>
          </a:r>
          <a:r>
            <a:rPr lang="ja-JP" altLang="en-US" sz="1100">
              <a:solidFill>
                <a:schemeClr val="dk1"/>
              </a:solidFill>
              <a:effectLst/>
              <a:latin typeface="ＭＳ 明朝" panose="02020609040205080304" pitchFamily="17" charset="-128"/>
              <a:ea typeface="ＭＳ 明朝" panose="02020609040205080304" pitchFamily="17" charset="-128"/>
              <a:cs typeface="+mn-cs"/>
            </a:rPr>
            <a:t>，税収増等により経常一般財源が増加したことで比率が低下している。</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類似団体平均値</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と比較すると概ね同水準で推移している。</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a:t>
          </a:r>
          <a:endParaRPr lang="ja-JP" altLang="ja-JP" sz="1400">
            <a:effectLst/>
            <a:latin typeface="ＭＳ 明朝" panose="02020609040205080304" pitchFamily="17" charset="-128"/>
            <a:ea typeface="ＭＳ 明朝" panose="02020609040205080304" pitchFamily="17" charset="-128"/>
          </a:endParaRPr>
        </a:p>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今後も，「はばたけ未来へ</a:t>
          </a:r>
          <a:r>
            <a:rPr kumimoji="1" lang="ja-JP" altLang="ja-JP" sz="1100" i="1">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京プラン」</a:t>
          </a:r>
          <a:r>
            <a:rPr lang="ja-JP" altLang="ja-JP" sz="1100">
              <a:solidFill>
                <a:schemeClr val="dk1"/>
              </a:solidFill>
              <a:effectLst/>
              <a:latin typeface="ＭＳ 明朝" panose="02020609040205080304" pitchFamily="17" charset="-128"/>
              <a:ea typeface="ＭＳ 明朝" panose="02020609040205080304" pitchFamily="17" charset="-128"/>
              <a:cs typeface="+mn-cs"/>
            </a:rPr>
            <a:t>実施計画第</a:t>
          </a:r>
          <a:r>
            <a:rPr lang="en-US" altLang="ja-JP" sz="1100">
              <a:solidFill>
                <a:schemeClr val="dk1"/>
              </a:solidFill>
              <a:effectLst/>
              <a:latin typeface="ＭＳ 明朝" panose="02020609040205080304" pitchFamily="17" charset="-128"/>
              <a:ea typeface="ＭＳ 明朝" panose="02020609040205080304" pitchFamily="17" charset="-128"/>
              <a:cs typeface="+mn-cs"/>
            </a:rPr>
            <a:t>2</a:t>
          </a:r>
          <a:r>
            <a:rPr lang="ja-JP" altLang="ja-JP" sz="1100">
              <a:solidFill>
                <a:schemeClr val="dk1"/>
              </a:solidFill>
              <a:effectLst/>
              <a:latin typeface="ＭＳ 明朝" panose="02020609040205080304" pitchFamily="17" charset="-128"/>
              <a:ea typeface="ＭＳ 明朝" panose="02020609040205080304" pitchFamily="17" charset="-128"/>
              <a:cs typeface="+mn-cs"/>
            </a:rPr>
            <a:t>ステージ</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に基づき，</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市債残高の適切なコントロール</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及び縮減に取り組んでいく。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4535</xdr:rowOff>
    </xdr:from>
    <xdr:to>
      <xdr:col>24</xdr:col>
      <xdr:colOff>25400</xdr:colOff>
      <xdr:row>81</xdr:row>
      <xdr:rowOff>135164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20385"/>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107241</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99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135164</xdr:rowOff>
    </xdr:from>
    <xdr:to>
      <xdr:col>24</xdr:col>
      <xdr:colOff>114300</xdr:colOff>
      <xdr:row>81</xdr:row>
      <xdr:rowOff>135164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402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90912</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4535</xdr:rowOff>
    </xdr:from>
    <xdr:to>
      <xdr:col>24</xdr:col>
      <xdr:colOff>114300</xdr:colOff>
      <xdr:row>73</xdr:row>
      <xdr:rowOff>4535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20864</xdr:rowOff>
    </xdr:from>
    <xdr:to>
      <xdr:col>24</xdr:col>
      <xdr:colOff>25400</xdr:colOff>
      <xdr:row>77</xdr:row>
      <xdr:rowOff>53521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32225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141713</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00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20864</xdr:rowOff>
    </xdr:from>
    <xdr:to>
      <xdr:col>19</xdr:col>
      <xdr:colOff>187325</xdr:colOff>
      <xdr:row>79</xdr:row>
      <xdr:rowOff>118836</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222514"/>
          <a:ext cx="889000" cy="44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35379</xdr:rowOff>
    </xdr:from>
    <xdr:to>
      <xdr:col>20</xdr:col>
      <xdr:colOff>38100</xdr:colOff>
      <xdr:row>77</xdr:row>
      <xdr:rowOff>136979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121756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23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118836</xdr:rowOff>
    </xdr:from>
    <xdr:to>
      <xdr:col>15</xdr:col>
      <xdr:colOff>98425</xdr:colOff>
      <xdr:row>80</xdr:row>
      <xdr:rowOff>78014</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2209800" y="136633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80</xdr:row>
      <xdr:rowOff>10886</xdr:rowOff>
    </xdr:from>
    <xdr:to>
      <xdr:col>15</xdr:col>
      <xdr:colOff>149225</xdr:colOff>
      <xdr:row>80</xdr:row>
      <xdr:rowOff>112486</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97263</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81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78014</xdr:rowOff>
    </xdr:from>
    <xdr:to>
      <xdr:col>11</xdr:col>
      <xdr:colOff>9525</xdr:colOff>
      <xdr:row>80</xdr:row>
      <xdr:rowOff>143329</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7940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166007</xdr:rowOff>
    </xdr:from>
    <xdr:to>
      <xdr:col>11</xdr:col>
      <xdr:colOff>60325</xdr:colOff>
      <xdr:row>80</xdr:row>
      <xdr:rowOff>96157</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7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106334</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4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43543</xdr:rowOff>
    </xdr:from>
    <xdr:to>
      <xdr:col>6</xdr:col>
      <xdr:colOff>171450</xdr:colOff>
      <xdr:row>80</xdr:row>
      <xdr:rowOff>145143</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75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155320</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52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2721</xdr:rowOff>
    </xdr:from>
    <xdr:to>
      <xdr:col>24</xdr:col>
      <xdr:colOff>76200</xdr:colOff>
      <xdr:row>77</xdr:row>
      <xdr:rowOff>104321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2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146248</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141514</xdr:rowOff>
    </xdr:from>
    <xdr:to>
      <xdr:col>20</xdr:col>
      <xdr:colOff>38100</xdr:colOff>
      <xdr:row>77</xdr:row>
      <xdr:rowOff>71664</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81841</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94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68036</xdr:rowOff>
    </xdr:from>
    <xdr:to>
      <xdr:col>15</xdr:col>
      <xdr:colOff>149225</xdr:colOff>
      <xdr:row>79</xdr:row>
      <xdr:rowOff>169636</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8363</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3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27214</xdr:rowOff>
    </xdr:from>
    <xdr:to>
      <xdr:col>11</xdr:col>
      <xdr:colOff>60325</xdr:colOff>
      <xdr:row>80</xdr:row>
      <xdr:rowOff>128814</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113591</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92529</xdr:rowOff>
    </xdr:from>
    <xdr:to>
      <xdr:col>6</xdr:col>
      <xdr:colOff>171450</xdr:colOff>
      <xdr:row>81</xdr:row>
      <xdr:rowOff>22679</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7456</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89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総人件費を削減しているものの，依然として民間保育所運営措置費をはじめとした社会福祉関連経費等は</a:t>
          </a:r>
          <a:r>
            <a:rPr kumimoji="0"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増加</a:t>
          </a:r>
          <a:r>
            <a:rPr kumimoji="0"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しており，義務的経費である人件費及び扶助費の比率が他都市を上回って</a:t>
          </a:r>
          <a:r>
            <a:rPr kumimoji="0"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おり，</a:t>
          </a:r>
          <a:r>
            <a:rPr kumimoji="0"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類似団体平均値を上回る</a:t>
          </a:r>
          <a:r>
            <a:rPr kumimoji="0"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数値で推移しており，硬直化した財政状況が続いている。</a:t>
          </a:r>
          <a:endParaRPr kumimoji="0"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r>
            <a:rPr kumimoji="0"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引き続きコストの削減に取り組むとともに，都市の成長戦略を推進し，経済を活性化させることで，市民所得の向上や中小企業活性化につなげるなど，歳入の増加を図っていく必要がある。</a:t>
          </a:r>
          <a:endParaRPr kumimoji="1" lang="ja-JP" altLang="en-US" sz="1300">
            <a:latin typeface="ＭＳ 明朝" panose="02020609040205080304" pitchFamily="17" charset="-128"/>
            <a:ea typeface="ＭＳ 明朝" panose="02020609040205080304" pitchFamily="17"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124278</xdr:rowOff>
    </xdr:from>
    <xdr:to>
      <xdr:col>82</xdr:col>
      <xdr:colOff>107950</xdr:colOff>
      <xdr:row>82</xdr:row>
      <xdr:rowOff>50800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6401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39205</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38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124278</xdr:rowOff>
    </xdr:from>
    <xdr:to>
      <xdr:col>82</xdr:col>
      <xdr:colOff>196850</xdr:colOff>
      <xdr:row>73</xdr:row>
      <xdr:rowOff>124278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6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148771</xdr:rowOff>
    </xdr:from>
    <xdr:to>
      <xdr:col>82</xdr:col>
      <xdr:colOff>107950</xdr:colOff>
      <xdr:row>79</xdr:row>
      <xdr:rowOff>75293</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5671800" y="13521871"/>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38298</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239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21771</xdr:rowOff>
    </xdr:from>
    <xdr:to>
      <xdr:col>82</xdr:col>
      <xdr:colOff>158750</xdr:colOff>
      <xdr:row>78</xdr:row>
      <xdr:rowOff>123371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9979</xdr:rowOff>
    </xdr:from>
    <xdr:to>
      <xdr:col>78</xdr:col>
      <xdr:colOff>69850</xdr:colOff>
      <xdr:row>79</xdr:row>
      <xdr:rowOff>75293</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4782800" y="135545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160564</xdr:rowOff>
    </xdr:from>
    <xdr:to>
      <xdr:col>78</xdr:col>
      <xdr:colOff>120650</xdr:colOff>
      <xdr:row>78</xdr:row>
      <xdr:rowOff>90714</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100891</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131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102507</xdr:rowOff>
    </xdr:from>
    <xdr:to>
      <xdr:col>73</xdr:col>
      <xdr:colOff>180975</xdr:colOff>
      <xdr:row>79</xdr:row>
      <xdr:rowOff>9979</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304157"/>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81643</xdr:rowOff>
    </xdr:from>
    <xdr:to>
      <xdr:col>74</xdr:col>
      <xdr:colOff>31750</xdr:colOff>
      <xdr:row>77</xdr:row>
      <xdr:rowOff>11793</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21970</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102507</xdr:rowOff>
    </xdr:from>
    <xdr:to>
      <xdr:col>69</xdr:col>
      <xdr:colOff>92075</xdr:colOff>
      <xdr:row>77</xdr:row>
      <xdr:rowOff>146050</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flipV="1">
          <a:off x="13004800" y="13304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24493</xdr:rowOff>
    </xdr:from>
    <xdr:to>
      <xdr:col>69</xdr:col>
      <xdr:colOff>142875</xdr:colOff>
      <xdr:row>75</xdr:row>
      <xdr:rowOff>126093</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288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136270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65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122465</xdr:rowOff>
    </xdr:from>
    <xdr:to>
      <xdr:col>65</xdr:col>
      <xdr:colOff>53975</xdr:colOff>
      <xdr:row>76</xdr:row>
      <xdr:rowOff>52614</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29812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62792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97971</xdr:rowOff>
    </xdr:from>
    <xdr:to>
      <xdr:col>82</xdr:col>
      <xdr:colOff>158750</xdr:colOff>
      <xdr:row>79</xdr:row>
      <xdr:rowOff>28121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70048</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44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24493</xdr:rowOff>
    </xdr:from>
    <xdr:to>
      <xdr:col>78</xdr:col>
      <xdr:colOff>120650</xdr:colOff>
      <xdr:row>79</xdr:row>
      <xdr:rowOff>126093</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110870</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65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130629</xdr:rowOff>
    </xdr:from>
    <xdr:to>
      <xdr:col>74</xdr:col>
      <xdr:colOff>31750</xdr:colOff>
      <xdr:row>79</xdr:row>
      <xdr:rowOff>60779</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5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45556</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51707</xdr:rowOff>
    </xdr:from>
    <xdr:to>
      <xdr:col>69</xdr:col>
      <xdr:colOff>142875</xdr:colOff>
      <xdr:row>77</xdr:row>
      <xdr:rowOff>153307</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138084</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95250</xdr:rowOff>
    </xdr:from>
    <xdr:to>
      <xdr:col>65</xdr:col>
      <xdr:colOff>53975</xdr:colOff>
      <xdr:row>78</xdr:row>
      <xdr:rowOff>25400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10177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京都府京都市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59296</xdr:rowOff>
    </xdr:from>
    <xdr:to>
      <xdr:col>29</xdr:col>
      <xdr:colOff>127000</xdr:colOff>
      <xdr:row>17</xdr:row>
      <xdr:rowOff>3975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64321"/>
          <a:ext cx="0" cy="8019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147502</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293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3975</xdr:rowOff>
    </xdr:from>
    <xdr:to>
      <xdr:col>30</xdr:col>
      <xdr:colOff>25400</xdr:colOff>
      <xdr:row>17</xdr:row>
      <xdr:rowOff>3975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9662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145673</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0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59296</xdr:rowOff>
    </xdr:from>
    <xdr:to>
      <xdr:col>30</xdr:col>
      <xdr:colOff>25400</xdr:colOff>
      <xdr:row>12</xdr:row>
      <xdr:rowOff>59296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64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106113</xdr:rowOff>
    </xdr:from>
    <xdr:to>
      <xdr:col>29</xdr:col>
      <xdr:colOff>127000</xdr:colOff>
      <xdr:row>12</xdr:row>
      <xdr:rowOff>107462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211138"/>
          <a:ext cx="647700" cy="1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11069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458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38992</xdr:rowOff>
    </xdr:from>
    <xdr:to>
      <xdr:col>29</xdr:col>
      <xdr:colOff>177800</xdr:colOff>
      <xdr:row>14</xdr:row>
      <xdr:rowOff>140592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106113</xdr:rowOff>
    </xdr:from>
    <xdr:to>
      <xdr:col>26</xdr:col>
      <xdr:colOff>50800</xdr:colOff>
      <xdr:row>17</xdr:row>
      <xdr:rowOff>117064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211138"/>
          <a:ext cx="698500" cy="868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43769</xdr:rowOff>
    </xdr:from>
    <xdr:to>
      <xdr:col>26</xdr:col>
      <xdr:colOff>101600</xdr:colOff>
      <xdr:row>14</xdr:row>
      <xdr:rowOff>145369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130146</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78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110114</xdr:rowOff>
    </xdr:from>
    <xdr:to>
      <xdr:col>22</xdr:col>
      <xdr:colOff>114300</xdr:colOff>
      <xdr:row>17</xdr:row>
      <xdr:rowOff>117064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072389"/>
          <a:ext cx="698500" cy="6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42763</xdr:rowOff>
    </xdr:from>
    <xdr:to>
      <xdr:col>22</xdr:col>
      <xdr:colOff>165100</xdr:colOff>
      <xdr:row>19</xdr:row>
      <xdr:rowOff>144363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129140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4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110114</xdr:rowOff>
    </xdr:from>
    <xdr:to>
      <xdr:col>18</xdr:col>
      <xdr:colOff>177800</xdr:colOff>
      <xdr:row>17</xdr:row>
      <xdr:rowOff>111920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72389"/>
          <a:ext cx="698500" cy="1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34877</xdr:rowOff>
    </xdr:from>
    <xdr:to>
      <xdr:col>19</xdr:col>
      <xdr:colOff>38100</xdr:colOff>
      <xdr:row>19</xdr:row>
      <xdr:rowOff>136477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121254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42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42604</xdr:rowOff>
    </xdr:from>
    <xdr:to>
      <xdr:col>15</xdr:col>
      <xdr:colOff>101600</xdr:colOff>
      <xdr:row>19</xdr:row>
      <xdr:rowOff>144204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47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128981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3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56662</xdr:rowOff>
    </xdr:from>
    <xdr:to>
      <xdr:col>29</xdr:col>
      <xdr:colOff>177800</xdr:colOff>
      <xdr:row>12</xdr:row>
      <xdr:rowOff>158262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161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136689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070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55313</xdr:rowOff>
    </xdr:from>
    <xdr:to>
      <xdr:col>26</xdr:col>
      <xdr:colOff>101600</xdr:colOff>
      <xdr:row>12</xdr:row>
      <xdr:rowOff>156913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160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167090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1929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66264</xdr:rowOff>
    </xdr:from>
    <xdr:to>
      <xdr:col>22</xdr:col>
      <xdr:colOff>165100</xdr:colOff>
      <xdr:row>17</xdr:row>
      <xdr:rowOff>167864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28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6591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79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59314</xdr:rowOff>
    </xdr:from>
    <xdr:to>
      <xdr:col>19</xdr:col>
      <xdr:colOff>38100</xdr:colOff>
      <xdr:row>17</xdr:row>
      <xdr:rowOff>160914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21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171091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79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61120</xdr:rowOff>
    </xdr:from>
    <xdr:to>
      <xdr:col>15</xdr:col>
      <xdr:colOff>101600</xdr:colOff>
      <xdr:row>17</xdr:row>
      <xdr:rowOff>162720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23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79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164757</xdr:rowOff>
    </xdr:from>
    <xdr:to>
      <xdr:col>29</xdr:col>
      <xdr:colOff>127000</xdr:colOff>
      <xdr:row>37</xdr:row>
      <xdr:rowOff>231051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432207"/>
          <a:ext cx="0" cy="923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203128</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2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231051</xdr:rowOff>
    </xdr:from>
    <xdr:to>
      <xdr:col>30</xdr:col>
      <xdr:colOff>25400</xdr:colOff>
      <xdr:row>37</xdr:row>
      <xdr:rowOff>231051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355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251134</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17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164757</xdr:rowOff>
    </xdr:from>
    <xdr:to>
      <xdr:col>30</xdr:col>
      <xdr:colOff>25400</xdr:colOff>
      <xdr:row>34</xdr:row>
      <xdr:rowOff>164757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432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261493</xdr:rowOff>
    </xdr:from>
    <xdr:to>
      <xdr:col>29</xdr:col>
      <xdr:colOff>127000</xdr:colOff>
      <xdr:row>35</xdr:row>
      <xdr:rowOff>108445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528943"/>
          <a:ext cx="647700" cy="189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198734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090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226657</xdr:rowOff>
    </xdr:from>
    <xdr:to>
      <xdr:col>29</xdr:col>
      <xdr:colOff>177800</xdr:colOff>
      <xdr:row>35</xdr:row>
      <xdr:rowOff>328257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37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157556</xdr:rowOff>
    </xdr:from>
    <xdr:to>
      <xdr:col>26</xdr:col>
      <xdr:colOff>50800</xdr:colOff>
      <xdr:row>35</xdr:row>
      <xdr:rowOff>108445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425006"/>
          <a:ext cx="698500" cy="293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252794</xdr:rowOff>
    </xdr:from>
    <xdr:to>
      <xdr:col>26</xdr:col>
      <xdr:colOff>101600</xdr:colOff>
      <xdr:row>36</xdr:row>
      <xdr:rowOff>11494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63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339171</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49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86004</xdr:rowOff>
    </xdr:from>
    <xdr:to>
      <xdr:col>22</xdr:col>
      <xdr:colOff>114300</xdr:colOff>
      <xdr:row>34</xdr:row>
      <xdr:rowOff>157556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353454"/>
          <a:ext cx="698500" cy="71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170574</xdr:rowOff>
    </xdr:from>
    <xdr:to>
      <xdr:col>22</xdr:col>
      <xdr:colOff>165100</xdr:colOff>
      <xdr:row>35</xdr:row>
      <xdr:rowOff>272174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80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256951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341084</xdr:rowOff>
    </xdr:from>
    <xdr:to>
      <xdr:col>18</xdr:col>
      <xdr:colOff>177800</xdr:colOff>
      <xdr:row>34</xdr:row>
      <xdr:rowOff>86004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265634"/>
          <a:ext cx="698500" cy="87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106032</xdr:rowOff>
    </xdr:from>
    <xdr:to>
      <xdr:col>19</xdr:col>
      <xdr:colOff>38100</xdr:colOff>
      <xdr:row>35</xdr:row>
      <xdr:rowOff>207632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16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192409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02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40501</xdr:rowOff>
    </xdr:from>
    <xdr:to>
      <xdr:col>15</xdr:col>
      <xdr:colOff>101600</xdr:colOff>
      <xdr:row>35</xdr:row>
      <xdr:rowOff>142101</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126878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3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210693</xdr:rowOff>
    </xdr:from>
    <xdr:to>
      <xdr:col>29</xdr:col>
      <xdr:colOff>177800</xdr:colOff>
      <xdr:row>34</xdr:row>
      <xdr:rowOff>312293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478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119270</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38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57645</xdr:rowOff>
    </xdr:from>
    <xdr:to>
      <xdr:col>26</xdr:col>
      <xdr:colOff>101600</xdr:colOff>
      <xdr:row>35</xdr:row>
      <xdr:rowOff>159245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667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169422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3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106756</xdr:rowOff>
    </xdr:from>
    <xdr:to>
      <xdr:col>22</xdr:col>
      <xdr:colOff>165100</xdr:colOff>
      <xdr:row>34</xdr:row>
      <xdr:rowOff>208356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374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218533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35204</xdr:rowOff>
    </xdr:from>
    <xdr:to>
      <xdr:col>19</xdr:col>
      <xdr:colOff>38100</xdr:colOff>
      <xdr:row>34</xdr:row>
      <xdr:rowOff>136804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302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146981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07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290284</xdr:rowOff>
    </xdr:from>
    <xdr:to>
      <xdr:col>15</xdr:col>
      <xdr:colOff>101600</xdr:colOff>
      <xdr:row>34</xdr:row>
      <xdr:rowOff>48984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214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59161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598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1,412,570
1,366,119
827.83
769,548,180
765,910,124
346,480
401,859,108
1,344,696,176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137163</xdr:rowOff>
    </xdr:from>
    <xdr:to>
      <xdr:col>24</xdr:col>
      <xdr:colOff>62865</xdr:colOff>
      <xdr:row>35</xdr:row>
      <xdr:rowOff>114508</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80663"/>
          <a:ext cx="1270" cy="83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118335</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11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114508</xdr:rowOff>
    </xdr:from>
    <xdr:to>
      <xdr:col>24</xdr:col>
      <xdr:colOff>152400</xdr:colOff>
      <xdr:row>35</xdr:row>
      <xdr:rowOff>114508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11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83840</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5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137163</xdr:rowOff>
    </xdr:from>
    <xdr:to>
      <xdr:col>24</xdr:col>
      <xdr:colOff>152400</xdr:colOff>
      <xdr:row>30</xdr:row>
      <xdr:rowOff>137163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8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155130</xdr:rowOff>
    </xdr:from>
    <xdr:to>
      <xdr:col>24</xdr:col>
      <xdr:colOff>63500</xdr:colOff>
      <xdr:row>30</xdr:row>
      <xdr:rowOff>155679</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298630"/>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110235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596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131808</xdr:rowOff>
    </xdr:from>
    <xdr:to>
      <xdr:col>24</xdr:col>
      <xdr:colOff>114300</xdr:colOff>
      <xdr:row>33</xdr:row>
      <xdr:rowOff>61958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155679</xdr:rowOff>
    </xdr:from>
    <xdr:to>
      <xdr:col>19</xdr:col>
      <xdr:colOff>177800</xdr:colOff>
      <xdr:row>36</xdr:row>
      <xdr:rowOff>75623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299179"/>
          <a:ext cx="889000" cy="94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129156</xdr:rowOff>
    </xdr:from>
    <xdr:to>
      <xdr:col>20</xdr:col>
      <xdr:colOff>38100</xdr:colOff>
      <xdr:row>33</xdr:row>
      <xdr:rowOff>59306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50433</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570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65542</xdr:rowOff>
    </xdr:from>
    <xdr:to>
      <xdr:col>15</xdr:col>
      <xdr:colOff>50800</xdr:colOff>
      <xdr:row>36</xdr:row>
      <xdr:rowOff>75623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237742"/>
          <a:ext cx="889000" cy="1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32848</xdr:rowOff>
    </xdr:from>
    <xdr:to>
      <xdr:col>15</xdr:col>
      <xdr:colOff>101600</xdr:colOff>
      <xdr:row>38</xdr:row>
      <xdr:rowOff>134448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125575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65542</xdr:rowOff>
    </xdr:from>
    <xdr:to>
      <xdr:col>10</xdr:col>
      <xdr:colOff>114300</xdr:colOff>
      <xdr:row>36</xdr:row>
      <xdr:rowOff>71623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237742"/>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14560</xdr:rowOff>
    </xdr:from>
    <xdr:to>
      <xdr:col>10</xdr:col>
      <xdr:colOff>165100</xdr:colOff>
      <xdr:row>38</xdr:row>
      <xdr:rowOff>116160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107287</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6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17874</xdr:rowOff>
    </xdr:from>
    <xdr:to>
      <xdr:col>6</xdr:col>
      <xdr:colOff>38100</xdr:colOff>
      <xdr:row>38</xdr:row>
      <xdr:rowOff>119474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110601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62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104330</xdr:rowOff>
    </xdr:from>
    <xdr:to>
      <xdr:col>24</xdr:col>
      <xdr:colOff>114300</xdr:colOff>
      <xdr:row>31</xdr:row>
      <xdr:rowOff>34480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24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39389</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1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104879</xdr:rowOff>
    </xdr:from>
    <xdr:to>
      <xdr:col>20</xdr:col>
      <xdr:colOff>38100</xdr:colOff>
      <xdr:row>31</xdr:row>
      <xdr:rowOff>35029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24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51556</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02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24823</xdr:rowOff>
    </xdr:from>
    <xdr:to>
      <xdr:col>15</xdr:col>
      <xdr:colOff>101600</xdr:colOff>
      <xdr:row>36</xdr:row>
      <xdr:rowOff>126423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1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142950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9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14742</xdr:rowOff>
    </xdr:from>
    <xdr:to>
      <xdr:col>10</xdr:col>
      <xdr:colOff>165100</xdr:colOff>
      <xdr:row>36</xdr:row>
      <xdr:rowOff>116342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18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132869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96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20823</xdr:rowOff>
    </xdr:from>
    <xdr:to>
      <xdr:col>6</xdr:col>
      <xdr:colOff>38100</xdr:colOff>
      <xdr:row>36</xdr:row>
      <xdr:rowOff>122423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19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138950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96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34224</xdr:rowOff>
    </xdr:from>
    <xdr:to>
      <xdr:col>24</xdr:col>
      <xdr:colOff>62865</xdr:colOff>
      <xdr:row>56</xdr:row>
      <xdr:rowOff>153462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778174"/>
          <a:ext cx="1270" cy="97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157289</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75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153462</xdr:rowOff>
    </xdr:from>
    <xdr:to>
      <xdr:col>24</xdr:col>
      <xdr:colOff>152400</xdr:colOff>
      <xdr:row>56</xdr:row>
      <xdr:rowOff>153462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7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152351</xdr:rowOff>
    </xdr:from>
    <xdr:ext cx="534377"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5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34224</xdr:rowOff>
    </xdr:from>
    <xdr:to>
      <xdr:col>24</xdr:col>
      <xdr:colOff>152400</xdr:colOff>
      <xdr:row>51</xdr:row>
      <xdr:rowOff>34224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778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153462</xdr:rowOff>
    </xdr:from>
    <xdr:to>
      <xdr:col>24</xdr:col>
      <xdr:colOff>63500</xdr:colOff>
      <xdr:row>56</xdr:row>
      <xdr:rowOff>170195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754662"/>
          <a:ext cx="838200" cy="1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14302</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10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162875</xdr:rowOff>
    </xdr:from>
    <xdr:to>
      <xdr:col>24</xdr:col>
      <xdr:colOff>114300</xdr:colOff>
      <xdr:row>54</xdr:row>
      <xdr:rowOff>93025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24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143587</xdr:rowOff>
    </xdr:from>
    <xdr:to>
      <xdr:col>19</xdr:col>
      <xdr:colOff>177800</xdr:colOff>
      <xdr:row>56</xdr:row>
      <xdr:rowOff>170195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9744787"/>
          <a:ext cx="889000" cy="2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135260</xdr:rowOff>
    </xdr:from>
    <xdr:to>
      <xdr:col>20</xdr:col>
      <xdr:colOff>38100</xdr:colOff>
      <xdr:row>54</xdr:row>
      <xdr:rowOff>65410</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2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81937</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89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87122</xdr:rowOff>
    </xdr:from>
    <xdr:to>
      <xdr:col>15</xdr:col>
      <xdr:colOff>50800</xdr:colOff>
      <xdr:row>56</xdr:row>
      <xdr:rowOff>143587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019300" y="9688322"/>
          <a:ext cx="889000" cy="5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148016</xdr:rowOff>
    </xdr:from>
    <xdr:to>
      <xdr:col>15</xdr:col>
      <xdr:colOff>101600</xdr:colOff>
      <xdr:row>54</xdr:row>
      <xdr:rowOff>78166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23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94693</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01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87122</xdr:rowOff>
    </xdr:from>
    <xdr:to>
      <xdr:col>10</xdr:col>
      <xdr:colOff>114300</xdr:colOff>
      <xdr:row>56</xdr:row>
      <xdr:rowOff>164663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688322"/>
          <a:ext cx="889000" cy="7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52004</xdr:rowOff>
    </xdr:from>
    <xdr:to>
      <xdr:col>10</xdr:col>
      <xdr:colOff>165100</xdr:colOff>
      <xdr:row>54</xdr:row>
      <xdr:rowOff>153604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31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170131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08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75275</xdr:rowOff>
    </xdr:from>
    <xdr:to>
      <xdr:col>6</xdr:col>
      <xdr:colOff>38100</xdr:colOff>
      <xdr:row>55</xdr:row>
      <xdr:rowOff>5425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33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21952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10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102662</xdr:rowOff>
    </xdr:from>
    <xdr:to>
      <xdr:col>24</xdr:col>
      <xdr:colOff>114300</xdr:colOff>
      <xdr:row>57</xdr:row>
      <xdr:rowOff>32812</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70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17589</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61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119395</xdr:rowOff>
    </xdr:from>
    <xdr:to>
      <xdr:col>20</xdr:col>
      <xdr:colOff>38100</xdr:colOff>
      <xdr:row>57</xdr:row>
      <xdr:rowOff>49545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72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40672</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81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92787</xdr:rowOff>
    </xdr:from>
    <xdr:to>
      <xdr:col>15</xdr:col>
      <xdr:colOff>101600</xdr:colOff>
      <xdr:row>57</xdr:row>
      <xdr:rowOff>22937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69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14064</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78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36322</xdr:rowOff>
    </xdr:from>
    <xdr:to>
      <xdr:col>10</xdr:col>
      <xdr:colOff>165100</xdr:colOff>
      <xdr:row>56</xdr:row>
      <xdr:rowOff>137922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63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129049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73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113863</xdr:rowOff>
    </xdr:from>
    <xdr:to>
      <xdr:col>6</xdr:col>
      <xdr:colOff>38100</xdr:colOff>
      <xdr:row>57</xdr:row>
      <xdr:rowOff>44013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1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35140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80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43906</xdr:rowOff>
    </xdr:from>
    <xdr:to>
      <xdr:col>24</xdr:col>
      <xdr:colOff>62865</xdr:colOff>
      <xdr:row>79</xdr:row>
      <xdr:rowOff>125330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6856"/>
          <a:ext cx="1270" cy="1453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129157</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125330</xdr:rowOff>
    </xdr:from>
    <xdr:to>
      <xdr:col>24</xdr:col>
      <xdr:colOff>152400</xdr:colOff>
      <xdr:row>79</xdr:row>
      <xdr:rowOff>125330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162033</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43906</xdr:rowOff>
    </xdr:from>
    <xdr:to>
      <xdr:col>24</xdr:col>
      <xdr:colOff>152400</xdr:colOff>
      <xdr:row>71</xdr:row>
      <xdr:rowOff>43906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70576</xdr:rowOff>
    </xdr:from>
    <xdr:to>
      <xdr:col>24</xdr:col>
      <xdr:colOff>63500</xdr:colOff>
      <xdr:row>77</xdr:row>
      <xdr:rowOff>98008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27222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140733</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2999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117856</xdr:rowOff>
    </xdr:from>
    <xdr:to>
      <xdr:col>24</xdr:col>
      <xdr:colOff>114300</xdr:colOff>
      <xdr:row>77</xdr:row>
      <xdr:rowOff>48006</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98008</xdr:rowOff>
    </xdr:from>
    <xdr:to>
      <xdr:col>19</xdr:col>
      <xdr:colOff>177800</xdr:colOff>
      <xdr:row>77</xdr:row>
      <xdr:rowOff>112812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299658"/>
          <a:ext cx="889000" cy="1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158242</xdr:rowOff>
    </xdr:from>
    <xdr:to>
      <xdr:col>20</xdr:col>
      <xdr:colOff>38100</xdr:colOff>
      <xdr:row>77</xdr:row>
      <xdr:rowOff>88392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104919</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296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112812</xdr:rowOff>
    </xdr:from>
    <xdr:to>
      <xdr:col>15</xdr:col>
      <xdr:colOff>50800</xdr:colOff>
      <xdr:row>77</xdr:row>
      <xdr:rowOff>139700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314462"/>
          <a:ext cx="889000" cy="2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16619</xdr:rowOff>
    </xdr:from>
    <xdr:to>
      <xdr:col>15</xdr:col>
      <xdr:colOff>101600</xdr:colOff>
      <xdr:row>77</xdr:row>
      <xdr:rowOff>118219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134746</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29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111506</xdr:rowOff>
    </xdr:from>
    <xdr:to>
      <xdr:col>10</xdr:col>
      <xdr:colOff>114300</xdr:colOff>
      <xdr:row>77</xdr:row>
      <xdr:rowOff>139700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313156"/>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32403</xdr:rowOff>
    </xdr:from>
    <xdr:to>
      <xdr:col>10</xdr:col>
      <xdr:colOff>165100</xdr:colOff>
      <xdr:row>77</xdr:row>
      <xdr:rowOff>134003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3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150530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00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2685</xdr:rowOff>
    </xdr:from>
    <xdr:to>
      <xdr:col>6</xdr:col>
      <xdr:colOff>38100</xdr:colOff>
      <xdr:row>77</xdr:row>
      <xdr:rowOff>104285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120812</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297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19776</xdr:rowOff>
    </xdr:from>
    <xdr:to>
      <xdr:col>24</xdr:col>
      <xdr:colOff>114300</xdr:colOff>
      <xdr:row>77</xdr:row>
      <xdr:rowOff>121376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2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169653</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19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47208</xdr:rowOff>
    </xdr:from>
    <xdr:to>
      <xdr:col>20</xdr:col>
      <xdr:colOff>38100</xdr:colOff>
      <xdr:row>77</xdr:row>
      <xdr:rowOff>148808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24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139935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3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62012</xdr:rowOff>
    </xdr:from>
    <xdr:to>
      <xdr:col>15</xdr:col>
      <xdr:colOff>101600</xdr:colOff>
      <xdr:row>77</xdr:row>
      <xdr:rowOff>163612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26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154739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35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88900</xdr:rowOff>
    </xdr:from>
    <xdr:to>
      <xdr:col>10</xdr:col>
      <xdr:colOff>165100</xdr:colOff>
      <xdr:row>78</xdr:row>
      <xdr:rowOff>19050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29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10177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38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60706</xdr:rowOff>
    </xdr:from>
    <xdr:to>
      <xdr:col>6</xdr:col>
      <xdr:colOff>38100</xdr:colOff>
      <xdr:row>77</xdr:row>
      <xdr:rowOff>162306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26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153433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35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140715</xdr:rowOff>
    </xdr:from>
    <xdr:to>
      <xdr:col>24</xdr:col>
      <xdr:colOff>62865</xdr:colOff>
      <xdr:row>99</xdr:row>
      <xdr:rowOff>119838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71215"/>
          <a:ext cx="1270" cy="1522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123665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70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119838</xdr:rowOff>
    </xdr:from>
    <xdr:to>
      <xdr:col>24</xdr:col>
      <xdr:colOff>152400</xdr:colOff>
      <xdr:row>99</xdr:row>
      <xdr:rowOff>119838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7093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87392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4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140715</xdr:rowOff>
    </xdr:from>
    <xdr:to>
      <xdr:col>24</xdr:col>
      <xdr:colOff>152400</xdr:colOff>
      <xdr:row>90</xdr:row>
      <xdr:rowOff>140715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7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167120</xdr:rowOff>
    </xdr:from>
    <xdr:to>
      <xdr:col>24</xdr:col>
      <xdr:colOff>63500</xdr:colOff>
      <xdr:row>95</xdr:row>
      <xdr:rowOff>7035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283420"/>
          <a:ext cx="838200" cy="1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113098</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00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134671</xdr:rowOff>
    </xdr:from>
    <xdr:to>
      <xdr:col>24</xdr:col>
      <xdr:colOff>114300</xdr:colOff>
      <xdr:row>96</xdr:row>
      <xdr:rowOff>64821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7035</xdr:rowOff>
    </xdr:from>
    <xdr:to>
      <xdr:col>19</xdr:col>
      <xdr:colOff>177800</xdr:colOff>
      <xdr:row>95</xdr:row>
      <xdr:rowOff>19202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294785"/>
          <a:ext cx="889000" cy="1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154978</xdr:rowOff>
    </xdr:from>
    <xdr:to>
      <xdr:col>20</xdr:col>
      <xdr:colOff>38100</xdr:colOff>
      <xdr:row>96</xdr:row>
      <xdr:rowOff>85128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76255</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53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19202</xdr:rowOff>
    </xdr:from>
    <xdr:to>
      <xdr:col>15</xdr:col>
      <xdr:colOff>50800</xdr:colOff>
      <xdr:row>95</xdr:row>
      <xdr:rowOff>95148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306952"/>
          <a:ext cx="889000" cy="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15811</xdr:rowOff>
    </xdr:from>
    <xdr:to>
      <xdr:col>15</xdr:col>
      <xdr:colOff>101600</xdr:colOff>
      <xdr:row>96</xdr:row>
      <xdr:rowOff>117411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108538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56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95148</xdr:rowOff>
    </xdr:from>
    <xdr:to>
      <xdr:col>10</xdr:col>
      <xdr:colOff>114300</xdr:colOff>
      <xdr:row>95</xdr:row>
      <xdr:rowOff>130594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382898"/>
          <a:ext cx="889000" cy="3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82677</xdr:rowOff>
    </xdr:from>
    <xdr:to>
      <xdr:col>10</xdr:col>
      <xdr:colOff>165100</xdr:colOff>
      <xdr:row>97</xdr:row>
      <xdr:rowOff>12827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3954</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19795" y="1663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130670</xdr:rowOff>
    </xdr:from>
    <xdr:to>
      <xdr:col>6</xdr:col>
      <xdr:colOff>38100</xdr:colOff>
      <xdr:row>97</xdr:row>
      <xdr:rowOff>60820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51947</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30795" y="1668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116320</xdr:rowOff>
    </xdr:from>
    <xdr:to>
      <xdr:col>24</xdr:col>
      <xdr:colOff>114300</xdr:colOff>
      <xdr:row>95</xdr:row>
      <xdr:rowOff>46470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139197</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08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127685</xdr:rowOff>
    </xdr:from>
    <xdr:to>
      <xdr:col>20</xdr:col>
      <xdr:colOff>38100</xdr:colOff>
      <xdr:row>95</xdr:row>
      <xdr:rowOff>57835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24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74362</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601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139852</xdr:rowOff>
    </xdr:from>
    <xdr:to>
      <xdr:col>15</xdr:col>
      <xdr:colOff>101600</xdr:colOff>
      <xdr:row>95</xdr:row>
      <xdr:rowOff>70002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25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86529</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03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44348</xdr:rowOff>
    </xdr:from>
    <xdr:to>
      <xdr:col>10</xdr:col>
      <xdr:colOff>165100</xdr:colOff>
      <xdr:row>95</xdr:row>
      <xdr:rowOff>145948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33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162475</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6107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79794</xdr:rowOff>
    </xdr:from>
    <xdr:to>
      <xdr:col>6</xdr:col>
      <xdr:colOff>38100</xdr:colOff>
      <xdr:row>96</xdr:row>
      <xdr:rowOff>9944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6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26471</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614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13627</xdr:rowOff>
    </xdr:from>
    <xdr:to>
      <xdr:col>54</xdr:col>
      <xdr:colOff>189865</xdr:colOff>
      <xdr:row>37</xdr:row>
      <xdr:rowOff>127546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28577"/>
          <a:ext cx="1270" cy="114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131373</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127546</xdr:rowOff>
    </xdr:from>
    <xdr:to>
      <xdr:col>55</xdr:col>
      <xdr:colOff>88900</xdr:colOff>
      <xdr:row>37</xdr:row>
      <xdr:rowOff>127546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7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131754</xdr:rowOff>
    </xdr:from>
    <xdr:ext cx="534377"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0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13627</xdr:rowOff>
    </xdr:from>
    <xdr:to>
      <xdr:col>55</xdr:col>
      <xdr:colOff>88900</xdr:colOff>
      <xdr:row>31</xdr:row>
      <xdr:rowOff>13627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2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65938</xdr:rowOff>
    </xdr:from>
    <xdr:to>
      <xdr:col>55</xdr:col>
      <xdr:colOff>0</xdr:colOff>
      <xdr:row>32</xdr:row>
      <xdr:rowOff>163741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552338"/>
          <a:ext cx="838200" cy="9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34523</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692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56096</xdr:rowOff>
    </xdr:from>
    <xdr:to>
      <xdr:col>55</xdr:col>
      <xdr:colOff>50800</xdr:colOff>
      <xdr:row>33</xdr:row>
      <xdr:rowOff>157696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71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159436</xdr:rowOff>
    </xdr:from>
    <xdr:to>
      <xdr:col>50</xdr:col>
      <xdr:colOff>114300</xdr:colOff>
      <xdr:row>32</xdr:row>
      <xdr:rowOff>163741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645836"/>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70955</xdr:rowOff>
    </xdr:from>
    <xdr:to>
      <xdr:col>50</xdr:col>
      <xdr:colOff>165100</xdr:colOff>
      <xdr:row>34</xdr:row>
      <xdr:rowOff>1105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163682</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82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143358</xdr:rowOff>
    </xdr:from>
    <xdr:to>
      <xdr:col>45</xdr:col>
      <xdr:colOff>177800</xdr:colOff>
      <xdr:row>32</xdr:row>
      <xdr:rowOff>159436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5629758"/>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59068</xdr:rowOff>
    </xdr:from>
    <xdr:to>
      <xdr:col>46</xdr:col>
      <xdr:colOff>38100</xdr:colOff>
      <xdr:row>33</xdr:row>
      <xdr:rowOff>160668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151795</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580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136042</xdr:rowOff>
    </xdr:from>
    <xdr:to>
      <xdr:col>41</xdr:col>
      <xdr:colOff>50800</xdr:colOff>
      <xdr:row>32</xdr:row>
      <xdr:rowOff>143358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5622442"/>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36169</xdr:rowOff>
    </xdr:from>
    <xdr:to>
      <xdr:col>41</xdr:col>
      <xdr:colOff>101600</xdr:colOff>
      <xdr:row>33</xdr:row>
      <xdr:rowOff>137769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128896</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57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63335</xdr:rowOff>
    </xdr:from>
    <xdr:to>
      <xdr:col>36</xdr:col>
      <xdr:colOff>165100</xdr:colOff>
      <xdr:row>33</xdr:row>
      <xdr:rowOff>164935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156062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581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15138</xdr:rowOff>
    </xdr:from>
    <xdr:to>
      <xdr:col>55</xdr:col>
      <xdr:colOff>50800</xdr:colOff>
      <xdr:row>32</xdr:row>
      <xdr:rowOff>116738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50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38015</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35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112941</xdr:rowOff>
    </xdr:from>
    <xdr:to>
      <xdr:col>50</xdr:col>
      <xdr:colOff>165100</xdr:colOff>
      <xdr:row>33</xdr:row>
      <xdr:rowOff>43091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59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59618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37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108636</xdr:rowOff>
    </xdr:from>
    <xdr:to>
      <xdr:col>46</xdr:col>
      <xdr:colOff>38100</xdr:colOff>
      <xdr:row>33</xdr:row>
      <xdr:rowOff>38786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59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55313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37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92558</xdr:rowOff>
    </xdr:from>
    <xdr:to>
      <xdr:col>41</xdr:col>
      <xdr:colOff>101600</xdr:colOff>
      <xdr:row>33</xdr:row>
      <xdr:rowOff>22708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557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39235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35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85242</xdr:rowOff>
    </xdr:from>
    <xdr:to>
      <xdr:col>36</xdr:col>
      <xdr:colOff>165100</xdr:colOff>
      <xdr:row>33</xdr:row>
      <xdr:rowOff>15392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557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31919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34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86371</xdr:rowOff>
    </xdr:from>
    <xdr:to>
      <xdr:col>54</xdr:col>
      <xdr:colOff>189865</xdr:colOff>
      <xdr:row>59</xdr:row>
      <xdr:rowOff>43459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58871"/>
          <a:ext cx="1270" cy="1500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47286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6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43459</xdr:rowOff>
    </xdr:from>
    <xdr:to>
      <xdr:col>55</xdr:col>
      <xdr:colOff>88900</xdr:colOff>
      <xdr:row>59</xdr:row>
      <xdr:rowOff>43459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33048</xdr:rowOff>
    </xdr:from>
    <xdr:ext cx="534377"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3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86371</xdr:rowOff>
    </xdr:from>
    <xdr:to>
      <xdr:col>55</xdr:col>
      <xdr:colOff>88900</xdr:colOff>
      <xdr:row>50</xdr:row>
      <xdr:rowOff>86371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56457</xdr:rowOff>
    </xdr:from>
    <xdr:to>
      <xdr:col>55</xdr:col>
      <xdr:colOff>0</xdr:colOff>
      <xdr:row>57</xdr:row>
      <xdr:rowOff>6002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314757"/>
          <a:ext cx="838200" cy="46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69123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32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90696</xdr:rowOff>
    </xdr:from>
    <xdr:to>
      <xdr:col>55</xdr:col>
      <xdr:colOff>50800</xdr:colOff>
      <xdr:row>55</xdr:row>
      <xdr:rowOff>20846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34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6002</xdr:rowOff>
    </xdr:from>
    <xdr:to>
      <xdr:col>50</xdr:col>
      <xdr:colOff>114300</xdr:colOff>
      <xdr:row>57</xdr:row>
      <xdr:rowOff>50578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778652"/>
          <a:ext cx="889000" cy="4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157578</xdr:rowOff>
    </xdr:from>
    <xdr:to>
      <xdr:col>50</xdr:col>
      <xdr:colOff>165100</xdr:colOff>
      <xdr:row>55</xdr:row>
      <xdr:rowOff>87728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41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104255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19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69585</xdr:rowOff>
    </xdr:from>
    <xdr:to>
      <xdr:col>45</xdr:col>
      <xdr:colOff>177800</xdr:colOff>
      <xdr:row>57</xdr:row>
      <xdr:rowOff>50578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670785"/>
          <a:ext cx="889000" cy="15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25741</xdr:rowOff>
    </xdr:from>
    <xdr:to>
      <xdr:col>46</xdr:col>
      <xdr:colOff>38100</xdr:colOff>
      <xdr:row>55</xdr:row>
      <xdr:rowOff>127341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4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143868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2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69585</xdr:rowOff>
    </xdr:from>
    <xdr:to>
      <xdr:col>41</xdr:col>
      <xdr:colOff>50800</xdr:colOff>
      <xdr:row>57</xdr:row>
      <xdr:rowOff>59135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670785"/>
          <a:ext cx="889000" cy="16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18752</xdr:rowOff>
    </xdr:from>
    <xdr:to>
      <xdr:col>41</xdr:col>
      <xdr:colOff>101600</xdr:colOff>
      <xdr:row>55</xdr:row>
      <xdr:rowOff>120352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44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136879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22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135534</xdr:rowOff>
    </xdr:from>
    <xdr:to>
      <xdr:col>36</xdr:col>
      <xdr:colOff>165100</xdr:colOff>
      <xdr:row>55</xdr:row>
      <xdr:rowOff>65684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39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82211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1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5657</xdr:rowOff>
    </xdr:from>
    <xdr:to>
      <xdr:col>55</xdr:col>
      <xdr:colOff>50800</xdr:colOff>
      <xdr:row>54</xdr:row>
      <xdr:rowOff>107257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26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28534</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11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126652</xdr:rowOff>
    </xdr:from>
    <xdr:to>
      <xdr:col>50</xdr:col>
      <xdr:colOff>165100</xdr:colOff>
      <xdr:row>57</xdr:row>
      <xdr:rowOff>56802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72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47929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82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171228</xdr:rowOff>
    </xdr:from>
    <xdr:to>
      <xdr:col>46</xdr:col>
      <xdr:colOff>38100</xdr:colOff>
      <xdr:row>57</xdr:row>
      <xdr:rowOff>101378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7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92505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86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18785</xdr:rowOff>
    </xdr:from>
    <xdr:to>
      <xdr:col>41</xdr:col>
      <xdr:colOff>101600</xdr:colOff>
      <xdr:row>56</xdr:row>
      <xdr:rowOff>120385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61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111512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71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8335</xdr:rowOff>
    </xdr:from>
    <xdr:to>
      <xdr:col>36</xdr:col>
      <xdr:colOff>165100</xdr:colOff>
      <xdr:row>57</xdr:row>
      <xdr:rowOff>109935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78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101062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87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156007</xdr:rowOff>
    </xdr:from>
    <xdr:to>
      <xdr:col>54</xdr:col>
      <xdr:colOff>189865</xdr:colOff>
      <xdr:row>78</xdr:row>
      <xdr:rowOff>26924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57507"/>
          <a:ext cx="1270" cy="1242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30751</xdr:rowOff>
    </xdr:from>
    <xdr:ext cx="469744"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40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26924</xdr:rowOff>
    </xdr:from>
    <xdr:to>
      <xdr:col>55</xdr:col>
      <xdr:colOff>88900</xdr:colOff>
      <xdr:row>78</xdr:row>
      <xdr:rowOff>26924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40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102684</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156007</xdr:rowOff>
    </xdr:from>
    <xdr:to>
      <xdr:col>55</xdr:col>
      <xdr:colOff>88900</xdr:colOff>
      <xdr:row>70</xdr:row>
      <xdr:rowOff>156007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5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123507</xdr:rowOff>
    </xdr:from>
    <xdr:to>
      <xdr:col>55</xdr:col>
      <xdr:colOff>0</xdr:colOff>
      <xdr:row>77</xdr:row>
      <xdr:rowOff>59537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153707"/>
          <a:ext cx="838200" cy="10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5325</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2692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153898</xdr:rowOff>
    </xdr:from>
    <xdr:to>
      <xdr:col>55</xdr:col>
      <xdr:colOff>50800</xdr:colOff>
      <xdr:row>75</xdr:row>
      <xdr:rowOff>84048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28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59537</xdr:rowOff>
    </xdr:from>
    <xdr:to>
      <xdr:col>50</xdr:col>
      <xdr:colOff>114300</xdr:colOff>
      <xdr:row>77</xdr:row>
      <xdr:rowOff>87351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261187"/>
          <a:ext cx="889000" cy="2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29655</xdr:rowOff>
    </xdr:from>
    <xdr:to>
      <xdr:col>50</xdr:col>
      <xdr:colOff>165100</xdr:colOff>
      <xdr:row>75</xdr:row>
      <xdr:rowOff>131255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288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147782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266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117869</xdr:rowOff>
    </xdr:from>
    <xdr:to>
      <xdr:col>45</xdr:col>
      <xdr:colOff>177800</xdr:colOff>
      <xdr:row>77</xdr:row>
      <xdr:rowOff>87351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2805169"/>
          <a:ext cx="889000" cy="48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84861</xdr:rowOff>
    </xdr:from>
    <xdr:to>
      <xdr:col>46</xdr:col>
      <xdr:colOff>38100</xdr:colOff>
      <xdr:row>76</xdr:row>
      <xdr:rowOff>15011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29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31538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271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117869</xdr:rowOff>
    </xdr:from>
    <xdr:to>
      <xdr:col>41</xdr:col>
      <xdr:colOff>50800</xdr:colOff>
      <xdr:row>75</xdr:row>
      <xdr:rowOff>135013</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2805169"/>
          <a:ext cx="889000" cy="18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59144</xdr:rowOff>
    </xdr:from>
    <xdr:to>
      <xdr:col>41</xdr:col>
      <xdr:colOff>101600</xdr:colOff>
      <xdr:row>74</xdr:row>
      <xdr:rowOff>160744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274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5821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52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27940</xdr:rowOff>
    </xdr:from>
    <xdr:to>
      <xdr:col>36</xdr:col>
      <xdr:colOff>165100</xdr:colOff>
      <xdr:row>74</xdr:row>
      <xdr:rowOff>129540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146067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249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72707</xdr:rowOff>
    </xdr:from>
    <xdr:to>
      <xdr:col>55</xdr:col>
      <xdr:colOff>50800</xdr:colOff>
      <xdr:row>77</xdr:row>
      <xdr:rowOff>2857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10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51134</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08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8737</xdr:rowOff>
    </xdr:from>
    <xdr:to>
      <xdr:col>50</xdr:col>
      <xdr:colOff>165100</xdr:colOff>
      <xdr:row>77</xdr:row>
      <xdr:rowOff>110337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2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101464</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30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36551</xdr:rowOff>
    </xdr:from>
    <xdr:to>
      <xdr:col>46</xdr:col>
      <xdr:colOff>38100</xdr:colOff>
      <xdr:row>77</xdr:row>
      <xdr:rowOff>138151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23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129278</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33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67069</xdr:rowOff>
    </xdr:from>
    <xdr:to>
      <xdr:col>41</xdr:col>
      <xdr:colOff>101600</xdr:colOff>
      <xdr:row>74</xdr:row>
      <xdr:rowOff>168669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275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159796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284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84213</xdr:rowOff>
    </xdr:from>
    <xdr:to>
      <xdr:col>36</xdr:col>
      <xdr:colOff>165100</xdr:colOff>
      <xdr:row>76</xdr:row>
      <xdr:rowOff>14363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294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5490</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03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149805</xdr:rowOff>
    </xdr:from>
    <xdr:to>
      <xdr:col>54</xdr:col>
      <xdr:colOff>189865</xdr:colOff>
      <xdr:row>97</xdr:row>
      <xdr:rowOff>73543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80305"/>
          <a:ext cx="1270" cy="112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77370</xdr:rowOff>
    </xdr:from>
    <xdr:ext cx="534377"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70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73543</xdr:rowOff>
    </xdr:from>
    <xdr:to>
      <xdr:col>55</xdr:col>
      <xdr:colOff>88900</xdr:colOff>
      <xdr:row>97</xdr:row>
      <xdr:rowOff>73543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704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96482</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35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149805</xdr:rowOff>
    </xdr:from>
    <xdr:to>
      <xdr:col>55</xdr:col>
      <xdr:colOff>88900</xdr:colOff>
      <xdr:row>90</xdr:row>
      <xdr:rowOff>149805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8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149805</xdr:rowOff>
    </xdr:from>
    <xdr:to>
      <xdr:col>55</xdr:col>
      <xdr:colOff>0</xdr:colOff>
      <xdr:row>94</xdr:row>
      <xdr:rowOff>77201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5580305"/>
          <a:ext cx="838200" cy="61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56720</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173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78293</xdr:rowOff>
    </xdr:from>
    <xdr:to>
      <xdr:col>55</xdr:col>
      <xdr:colOff>50800</xdr:colOff>
      <xdr:row>95</xdr:row>
      <xdr:rowOff>8443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19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77201</xdr:rowOff>
    </xdr:from>
    <xdr:to>
      <xdr:col>50</xdr:col>
      <xdr:colOff>114300</xdr:colOff>
      <xdr:row>94</xdr:row>
      <xdr:rowOff>150856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193501"/>
          <a:ext cx="889000" cy="7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158761</xdr:rowOff>
    </xdr:from>
    <xdr:to>
      <xdr:col>50</xdr:col>
      <xdr:colOff>165100</xdr:colOff>
      <xdr:row>95</xdr:row>
      <xdr:rowOff>88911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2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80038</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3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150856</xdr:rowOff>
    </xdr:from>
    <xdr:to>
      <xdr:col>45</xdr:col>
      <xdr:colOff>177800</xdr:colOff>
      <xdr:row>97</xdr:row>
      <xdr:rowOff>7889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267156"/>
          <a:ext cx="889000" cy="37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26857</xdr:rowOff>
    </xdr:from>
    <xdr:to>
      <xdr:col>46</xdr:col>
      <xdr:colOff>38100</xdr:colOff>
      <xdr:row>95</xdr:row>
      <xdr:rowOff>128457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31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119584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40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131425</xdr:rowOff>
    </xdr:from>
    <xdr:to>
      <xdr:col>41</xdr:col>
      <xdr:colOff>50800</xdr:colOff>
      <xdr:row>97</xdr:row>
      <xdr:rowOff>7889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590625"/>
          <a:ext cx="889000" cy="4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38471</xdr:rowOff>
    </xdr:from>
    <xdr:to>
      <xdr:col>41</xdr:col>
      <xdr:colOff>101600</xdr:colOff>
      <xdr:row>96</xdr:row>
      <xdr:rowOff>140071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49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156598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27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24572</xdr:rowOff>
    </xdr:from>
    <xdr:to>
      <xdr:col>36</xdr:col>
      <xdr:colOff>165100</xdr:colOff>
      <xdr:row>96</xdr:row>
      <xdr:rowOff>126172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48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142699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25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99005</xdr:rowOff>
    </xdr:from>
    <xdr:to>
      <xdr:col>55</xdr:col>
      <xdr:colOff>50800</xdr:colOff>
      <xdr:row>91</xdr:row>
      <xdr:rowOff>29155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55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52032</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548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26401</xdr:rowOff>
    </xdr:from>
    <xdr:to>
      <xdr:col>50</xdr:col>
      <xdr:colOff>165100</xdr:colOff>
      <xdr:row>94</xdr:row>
      <xdr:rowOff>128001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14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144528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591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100056</xdr:rowOff>
    </xdr:from>
    <xdr:to>
      <xdr:col>46</xdr:col>
      <xdr:colOff>38100</xdr:colOff>
      <xdr:row>95</xdr:row>
      <xdr:rowOff>30206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21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46733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599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128539</xdr:rowOff>
    </xdr:from>
    <xdr:to>
      <xdr:col>41</xdr:col>
      <xdr:colOff>101600</xdr:colOff>
      <xdr:row>97</xdr:row>
      <xdr:rowOff>58689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58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49816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68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80625</xdr:rowOff>
    </xdr:from>
    <xdr:to>
      <xdr:col>36</xdr:col>
      <xdr:colOff>165100</xdr:colOff>
      <xdr:row>97</xdr:row>
      <xdr:rowOff>10775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53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1902</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63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56794</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371744"/>
          <a:ext cx="1269" cy="13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3471</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1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56794</xdr:rowOff>
    </xdr:from>
    <xdr:to>
      <xdr:col>86</xdr:col>
      <xdr:colOff>25400</xdr:colOff>
      <xdr:row>31</xdr:row>
      <xdr:rowOff>56794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3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121412</xdr:rowOff>
    </xdr:from>
    <xdr:to>
      <xdr:col>85</xdr:col>
      <xdr:colOff>127000</xdr:colOff>
      <xdr:row>39</xdr:row>
      <xdr:rowOff>32486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636512"/>
          <a:ext cx="838200" cy="8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77640</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21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54763</xdr:rowOff>
    </xdr:from>
    <xdr:to>
      <xdr:col>85</xdr:col>
      <xdr:colOff>177800</xdr:colOff>
      <xdr:row>38</xdr:row>
      <xdr:rowOff>156363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56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27305</xdr:rowOff>
    </xdr:from>
    <xdr:to>
      <xdr:col>81</xdr:col>
      <xdr:colOff>50800</xdr:colOff>
      <xdr:row>39</xdr:row>
      <xdr:rowOff>32486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713855"/>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103150</xdr:rowOff>
    </xdr:from>
    <xdr:to>
      <xdr:col>81</xdr:col>
      <xdr:colOff>101600</xdr:colOff>
      <xdr:row>39</xdr:row>
      <xdr:rowOff>33300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49827</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2017" y="6393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115545</xdr:rowOff>
    </xdr:from>
    <xdr:to>
      <xdr:col>76</xdr:col>
      <xdr:colOff>114300</xdr:colOff>
      <xdr:row>39</xdr:row>
      <xdr:rowOff>27305</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630645"/>
          <a:ext cx="8890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103454</xdr:rowOff>
    </xdr:from>
    <xdr:to>
      <xdr:col>76</xdr:col>
      <xdr:colOff>165100</xdr:colOff>
      <xdr:row>39</xdr:row>
      <xdr:rowOff>33604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1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50131</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3017" y="639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115545</xdr:rowOff>
    </xdr:from>
    <xdr:to>
      <xdr:col>71</xdr:col>
      <xdr:colOff>177800</xdr:colOff>
      <xdr:row>38</xdr:row>
      <xdr:rowOff>124384</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630645"/>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120218</xdr:rowOff>
    </xdr:from>
    <xdr:to>
      <xdr:col>72</xdr:col>
      <xdr:colOff>38100</xdr:colOff>
      <xdr:row>39</xdr:row>
      <xdr:rowOff>50368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41495</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728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111760</xdr:rowOff>
    </xdr:from>
    <xdr:to>
      <xdr:col>67</xdr:col>
      <xdr:colOff>101600</xdr:colOff>
      <xdr:row>39</xdr:row>
      <xdr:rowOff>41910</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33037</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719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70612</xdr:rowOff>
    </xdr:from>
    <xdr:to>
      <xdr:col>85</xdr:col>
      <xdr:colOff>177800</xdr:colOff>
      <xdr:row>39</xdr:row>
      <xdr:rowOff>762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33189</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4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153136</xdr:rowOff>
    </xdr:from>
    <xdr:to>
      <xdr:col>81</xdr:col>
      <xdr:colOff>101600</xdr:colOff>
      <xdr:row>39</xdr:row>
      <xdr:rowOff>83286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6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74413</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2017" y="6760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147955</xdr:rowOff>
    </xdr:from>
    <xdr:to>
      <xdr:col>76</xdr:col>
      <xdr:colOff>165100</xdr:colOff>
      <xdr:row>39</xdr:row>
      <xdr:rowOff>78105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69232</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3017" y="6755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64745</xdr:rowOff>
    </xdr:from>
    <xdr:to>
      <xdr:col>72</xdr:col>
      <xdr:colOff>38100</xdr:colOff>
      <xdr:row>38</xdr:row>
      <xdr:rowOff>166345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5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11421</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635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73584</xdr:rowOff>
    </xdr:from>
    <xdr:to>
      <xdr:col>67</xdr:col>
      <xdr:colOff>101600</xdr:colOff>
      <xdr:row>39</xdr:row>
      <xdr:rowOff>3734</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58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20261</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79428" y="63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126918</xdr:rowOff>
    </xdr:from>
    <xdr:to>
      <xdr:col>85</xdr:col>
      <xdr:colOff>126364</xdr:colOff>
      <xdr:row>79</xdr:row>
      <xdr:rowOff>131147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99868"/>
          <a:ext cx="1269" cy="1375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134974</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7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131147</xdr:rowOff>
    </xdr:from>
    <xdr:to>
      <xdr:col>86</xdr:col>
      <xdr:colOff>25400</xdr:colOff>
      <xdr:row>79</xdr:row>
      <xdr:rowOff>131147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75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73595</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75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126918</xdr:rowOff>
    </xdr:from>
    <xdr:to>
      <xdr:col>86</xdr:col>
      <xdr:colOff>25400</xdr:colOff>
      <xdr:row>71</xdr:row>
      <xdr:rowOff>126918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9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81750</xdr:rowOff>
    </xdr:from>
    <xdr:to>
      <xdr:col>85</xdr:col>
      <xdr:colOff>127000</xdr:colOff>
      <xdr:row>77</xdr:row>
      <xdr:rowOff>35668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111950"/>
          <a:ext cx="838200" cy="12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5783</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35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154356</xdr:rowOff>
    </xdr:from>
    <xdr:to>
      <xdr:col>85</xdr:col>
      <xdr:colOff>177800</xdr:colOff>
      <xdr:row>77</xdr:row>
      <xdr:rowOff>84506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18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81750</xdr:rowOff>
    </xdr:from>
    <xdr:to>
      <xdr:col>81</xdr:col>
      <xdr:colOff>50800</xdr:colOff>
      <xdr:row>77</xdr:row>
      <xdr:rowOff>56928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111950"/>
          <a:ext cx="889000" cy="14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165328</xdr:rowOff>
    </xdr:from>
    <xdr:to>
      <xdr:col>81</xdr:col>
      <xdr:colOff>101600</xdr:colOff>
      <xdr:row>77</xdr:row>
      <xdr:rowOff>95478</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19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86605</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28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158674</xdr:rowOff>
    </xdr:from>
    <xdr:to>
      <xdr:col>76</xdr:col>
      <xdr:colOff>114300</xdr:colOff>
      <xdr:row>77</xdr:row>
      <xdr:rowOff>56928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188874"/>
          <a:ext cx="889000" cy="6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153079</xdr:rowOff>
    </xdr:from>
    <xdr:to>
      <xdr:col>76</xdr:col>
      <xdr:colOff>165100</xdr:colOff>
      <xdr:row>77</xdr:row>
      <xdr:rowOff>83229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18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99757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95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158674</xdr:rowOff>
    </xdr:from>
    <xdr:to>
      <xdr:col>71</xdr:col>
      <xdr:colOff>177800</xdr:colOff>
      <xdr:row>76</xdr:row>
      <xdr:rowOff>166846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188874"/>
          <a:ext cx="889000" cy="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142563</xdr:rowOff>
    </xdr:from>
    <xdr:to>
      <xdr:col>72</xdr:col>
      <xdr:colOff>38100</xdr:colOff>
      <xdr:row>77</xdr:row>
      <xdr:rowOff>72713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17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63840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26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149098</xdr:rowOff>
    </xdr:from>
    <xdr:to>
      <xdr:col>67</xdr:col>
      <xdr:colOff>101600</xdr:colOff>
      <xdr:row>77</xdr:row>
      <xdr:rowOff>79248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7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70375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27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156318</xdr:rowOff>
    </xdr:from>
    <xdr:to>
      <xdr:col>85</xdr:col>
      <xdr:colOff>177800</xdr:colOff>
      <xdr:row>77</xdr:row>
      <xdr:rowOff>86468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8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134745</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16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30950</xdr:rowOff>
    </xdr:from>
    <xdr:to>
      <xdr:col>81</xdr:col>
      <xdr:colOff>101600</xdr:colOff>
      <xdr:row>76</xdr:row>
      <xdr:rowOff>132550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0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149077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83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6128</xdr:rowOff>
    </xdr:from>
    <xdr:to>
      <xdr:col>76</xdr:col>
      <xdr:colOff>165100</xdr:colOff>
      <xdr:row>77</xdr:row>
      <xdr:rowOff>107728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0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98855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30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107874</xdr:rowOff>
    </xdr:from>
    <xdr:to>
      <xdr:col>72</xdr:col>
      <xdr:colOff>38100</xdr:colOff>
      <xdr:row>77</xdr:row>
      <xdr:rowOff>38024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3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54551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91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116046</xdr:rowOff>
    </xdr:from>
    <xdr:to>
      <xdr:col>67</xdr:col>
      <xdr:colOff>101600</xdr:colOff>
      <xdr:row>77</xdr:row>
      <xdr:rowOff>46196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4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62723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92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139954</xdr:rowOff>
    </xdr:from>
    <xdr:to>
      <xdr:col>85</xdr:col>
      <xdr:colOff>126364</xdr:colOff>
      <xdr:row>98</xdr:row>
      <xdr:rowOff>164846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70454"/>
          <a:ext cx="1269" cy="13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168673</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97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164846</xdr:rowOff>
    </xdr:from>
    <xdr:to>
      <xdr:col>86</xdr:col>
      <xdr:colOff>25400</xdr:colOff>
      <xdr:row>98</xdr:row>
      <xdr:rowOff>164846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96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86631</xdr:rowOff>
    </xdr:from>
    <xdr:ext cx="534377"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139954</xdr:rowOff>
    </xdr:from>
    <xdr:to>
      <xdr:col>86</xdr:col>
      <xdr:colOff>25400</xdr:colOff>
      <xdr:row>90</xdr:row>
      <xdr:rowOff>139954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70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13208</xdr:rowOff>
    </xdr:from>
    <xdr:to>
      <xdr:col>85</xdr:col>
      <xdr:colOff>127000</xdr:colOff>
      <xdr:row>96</xdr:row>
      <xdr:rowOff>10540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300958"/>
          <a:ext cx="838200" cy="16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147717</xdr:rowOff>
    </xdr:from>
    <xdr:ext cx="469744"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264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124840</xdr:rowOff>
    </xdr:from>
    <xdr:to>
      <xdr:col>85</xdr:col>
      <xdr:colOff>177800</xdr:colOff>
      <xdr:row>96</xdr:row>
      <xdr:rowOff>54990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4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13208</xdr:rowOff>
    </xdr:from>
    <xdr:to>
      <xdr:col>81</xdr:col>
      <xdr:colOff>50800</xdr:colOff>
      <xdr:row>98</xdr:row>
      <xdr:rowOff>22733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300958"/>
          <a:ext cx="889000" cy="52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119762</xdr:rowOff>
    </xdr:from>
    <xdr:to>
      <xdr:col>81</xdr:col>
      <xdr:colOff>101600</xdr:colOff>
      <xdr:row>95</xdr:row>
      <xdr:rowOff>49912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23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66439</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46428" y="1601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150876</xdr:rowOff>
    </xdr:from>
    <xdr:to>
      <xdr:col>76</xdr:col>
      <xdr:colOff>114300</xdr:colOff>
      <xdr:row>98</xdr:row>
      <xdr:rowOff>22733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438626"/>
          <a:ext cx="889000" cy="38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5842</xdr:rowOff>
    </xdr:from>
    <xdr:to>
      <xdr:col>76</xdr:col>
      <xdr:colOff>165100</xdr:colOff>
      <xdr:row>96</xdr:row>
      <xdr:rowOff>107442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46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123969</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57428" y="1624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150876</xdr:rowOff>
    </xdr:from>
    <xdr:to>
      <xdr:col>71</xdr:col>
      <xdr:colOff>177800</xdr:colOff>
      <xdr:row>98</xdr:row>
      <xdr:rowOff>35052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438626"/>
          <a:ext cx="889000" cy="39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72389</xdr:rowOff>
    </xdr:from>
    <xdr:to>
      <xdr:col>72</xdr:col>
      <xdr:colOff>38100</xdr:colOff>
      <xdr:row>96</xdr:row>
      <xdr:rowOff>2539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36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19066</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428" y="1613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31369</xdr:rowOff>
    </xdr:from>
    <xdr:to>
      <xdr:col>67</xdr:col>
      <xdr:colOff>101600</xdr:colOff>
      <xdr:row>95</xdr:row>
      <xdr:rowOff>132969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31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149496</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79428" y="1609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131190</xdr:rowOff>
    </xdr:from>
    <xdr:to>
      <xdr:col>85</xdr:col>
      <xdr:colOff>177800</xdr:colOff>
      <xdr:row>96</xdr:row>
      <xdr:rowOff>61340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41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109617</xdr:rowOff>
    </xdr:from>
    <xdr:ext cx="469744"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39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133858</xdr:rowOff>
    </xdr:from>
    <xdr:to>
      <xdr:col>81</xdr:col>
      <xdr:colOff>101600</xdr:colOff>
      <xdr:row>95</xdr:row>
      <xdr:rowOff>64008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25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55135</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46428" y="1634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143383</xdr:rowOff>
    </xdr:from>
    <xdr:to>
      <xdr:col>76</xdr:col>
      <xdr:colOff>165100</xdr:colOff>
      <xdr:row>98</xdr:row>
      <xdr:rowOff>73533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77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64660</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686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100076</xdr:rowOff>
    </xdr:from>
    <xdr:to>
      <xdr:col>72</xdr:col>
      <xdr:colOff>38100</xdr:colOff>
      <xdr:row>96</xdr:row>
      <xdr:rowOff>30226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38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21353</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648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155702</xdr:rowOff>
    </xdr:from>
    <xdr:to>
      <xdr:col>67</xdr:col>
      <xdr:colOff>101600</xdr:colOff>
      <xdr:row>98</xdr:row>
      <xdr:rowOff>85852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78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76979</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6879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6459</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6007209"/>
          <a:ext cx="1269" cy="778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124586</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78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6459</xdr:rowOff>
    </xdr:from>
    <xdr:to>
      <xdr:col>116</xdr:col>
      <xdr:colOff>152400</xdr:colOff>
      <xdr:row>35</xdr:row>
      <xdr:rowOff>6459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007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68018</xdr:rowOff>
    </xdr:from>
    <xdr:to>
      <xdr:col>116</xdr:col>
      <xdr:colOff>63500</xdr:colOff>
      <xdr:row>35</xdr:row>
      <xdr:rowOff>137251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5554418"/>
          <a:ext cx="838200" cy="58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39242</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828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60815</xdr:rowOff>
    </xdr:from>
    <xdr:to>
      <xdr:col>116</xdr:col>
      <xdr:colOff>114300</xdr:colOff>
      <xdr:row>37</xdr:row>
      <xdr:rowOff>162415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0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68018</xdr:rowOff>
    </xdr:from>
    <xdr:to>
      <xdr:col>111</xdr:col>
      <xdr:colOff>177800</xdr:colOff>
      <xdr:row>32</xdr:row>
      <xdr:rowOff>101165</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5554418"/>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27015</xdr:rowOff>
    </xdr:from>
    <xdr:to>
      <xdr:col>112</xdr:col>
      <xdr:colOff>38100</xdr:colOff>
      <xdr:row>37</xdr:row>
      <xdr:rowOff>128615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37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119742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6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3520</xdr:rowOff>
    </xdr:from>
    <xdr:to>
      <xdr:col>107</xdr:col>
      <xdr:colOff>50800</xdr:colOff>
      <xdr:row>32</xdr:row>
      <xdr:rowOff>101165</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5318470"/>
          <a:ext cx="889000" cy="26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169237</xdr:rowOff>
    </xdr:from>
    <xdr:to>
      <xdr:col>107</xdr:col>
      <xdr:colOff>101600</xdr:colOff>
      <xdr:row>37</xdr:row>
      <xdr:rowOff>99387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341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90514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3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3520</xdr:rowOff>
    </xdr:from>
    <xdr:to>
      <xdr:col>102</xdr:col>
      <xdr:colOff>114300</xdr:colOff>
      <xdr:row>31</xdr:row>
      <xdr:rowOff>112921</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5318470"/>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99677</xdr:rowOff>
    </xdr:from>
    <xdr:to>
      <xdr:col>102</xdr:col>
      <xdr:colOff>165100</xdr:colOff>
      <xdr:row>37</xdr:row>
      <xdr:rowOff>29827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2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20954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6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135763</xdr:rowOff>
    </xdr:from>
    <xdr:to>
      <xdr:col>98</xdr:col>
      <xdr:colOff>38100</xdr:colOff>
      <xdr:row>36</xdr:row>
      <xdr:rowOff>65913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13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57040</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22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86451</xdr:rowOff>
    </xdr:from>
    <xdr:to>
      <xdr:col>116</xdr:col>
      <xdr:colOff>114300</xdr:colOff>
      <xdr:row>36</xdr:row>
      <xdr:rowOff>16601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08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109328</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59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17218</xdr:rowOff>
    </xdr:from>
    <xdr:to>
      <xdr:col>112</xdr:col>
      <xdr:colOff>38100</xdr:colOff>
      <xdr:row>32</xdr:row>
      <xdr:rowOff>118818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550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135345</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527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50365</xdr:rowOff>
    </xdr:from>
    <xdr:to>
      <xdr:col>107</xdr:col>
      <xdr:colOff>101600</xdr:colOff>
      <xdr:row>32</xdr:row>
      <xdr:rowOff>151965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55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168492</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531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124170</xdr:rowOff>
    </xdr:from>
    <xdr:to>
      <xdr:col>102</xdr:col>
      <xdr:colOff>165100</xdr:colOff>
      <xdr:row>31</xdr:row>
      <xdr:rowOff>54320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52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70847</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50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62121</xdr:rowOff>
    </xdr:from>
    <xdr:to>
      <xdr:col>98</xdr:col>
      <xdr:colOff>38100</xdr:colOff>
      <xdr:row>31</xdr:row>
      <xdr:rowOff>163721</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537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8798</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515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110530</xdr:rowOff>
    </xdr:from>
    <xdr:to>
      <xdr:col>116</xdr:col>
      <xdr:colOff>62864</xdr:colOff>
      <xdr:row>58</xdr:row>
      <xdr:rowOff>131013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854480"/>
          <a:ext cx="1269" cy="1220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134840</xdr:rowOff>
    </xdr:from>
    <xdr:ext cx="378565"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07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131013</xdr:rowOff>
    </xdr:from>
    <xdr:to>
      <xdr:col>116</xdr:col>
      <xdr:colOff>152400</xdr:colOff>
      <xdr:row>58</xdr:row>
      <xdr:rowOff>131013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7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57207</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62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110530</xdr:rowOff>
    </xdr:from>
    <xdr:to>
      <xdr:col>116</xdr:col>
      <xdr:colOff>152400</xdr:colOff>
      <xdr:row>51</xdr:row>
      <xdr:rowOff>110530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85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1512</xdr:rowOff>
    </xdr:from>
    <xdr:to>
      <xdr:col>116</xdr:col>
      <xdr:colOff>63500</xdr:colOff>
      <xdr:row>55</xdr:row>
      <xdr:rowOff>72058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9431262"/>
          <a:ext cx="838200" cy="7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104040</xdr:rowOff>
    </xdr:from>
    <xdr:ext cx="534377"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533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125613</xdr:rowOff>
    </xdr:from>
    <xdr:to>
      <xdr:col>116</xdr:col>
      <xdr:colOff>114300</xdr:colOff>
      <xdr:row>56</xdr:row>
      <xdr:rowOff>55763</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55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159908</xdr:rowOff>
    </xdr:from>
    <xdr:to>
      <xdr:col>111</xdr:col>
      <xdr:colOff>177800</xdr:colOff>
      <xdr:row>55</xdr:row>
      <xdr:rowOff>1512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9246758"/>
          <a:ext cx="889000" cy="18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74864</xdr:rowOff>
    </xdr:from>
    <xdr:to>
      <xdr:col>112</xdr:col>
      <xdr:colOff>38100</xdr:colOff>
      <xdr:row>56</xdr:row>
      <xdr:rowOff>5014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50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167591</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56111" y="959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76538</xdr:rowOff>
    </xdr:from>
    <xdr:to>
      <xdr:col>107</xdr:col>
      <xdr:colOff>50800</xdr:colOff>
      <xdr:row>53</xdr:row>
      <xdr:rowOff>159908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8991938"/>
          <a:ext cx="889000" cy="25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45238</xdr:rowOff>
    </xdr:from>
    <xdr:to>
      <xdr:col>107</xdr:col>
      <xdr:colOff>101600</xdr:colOff>
      <xdr:row>55</xdr:row>
      <xdr:rowOff>146838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137965</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67111" y="956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52146</xdr:rowOff>
    </xdr:from>
    <xdr:to>
      <xdr:col>102</xdr:col>
      <xdr:colOff>114300</xdr:colOff>
      <xdr:row>52</xdr:row>
      <xdr:rowOff>76538</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8796096"/>
          <a:ext cx="889000" cy="19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6947</xdr:rowOff>
    </xdr:from>
    <xdr:to>
      <xdr:col>102</xdr:col>
      <xdr:colOff>165100</xdr:colOff>
      <xdr:row>55</xdr:row>
      <xdr:rowOff>108547</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99674</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278111" y="952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117635</xdr:rowOff>
    </xdr:from>
    <xdr:to>
      <xdr:col>98</xdr:col>
      <xdr:colOff>38100</xdr:colOff>
      <xdr:row>55</xdr:row>
      <xdr:rowOff>47785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38912</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389111" y="946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21258</xdr:rowOff>
    </xdr:from>
    <xdr:to>
      <xdr:col>116</xdr:col>
      <xdr:colOff>114300</xdr:colOff>
      <xdr:row>55</xdr:row>
      <xdr:rowOff>122858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45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44135</xdr:rowOff>
    </xdr:from>
    <xdr:ext cx="534377"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30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122162</xdr:rowOff>
    </xdr:from>
    <xdr:to>
      <xdr:col>112</xdr:col>
      <xdr:colOff>38100</xdr:colOff>
      <xdr:row>55</xdr:row>
      <xdr:rowOff>52312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38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68839</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56111" y="915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109108</xdr:rowOff>
    </xdr:from>
    <xdr:to>
      <xdr:col>107</xdr:col>
      <xdr:colOff>101600</xdr:colOff>
      <xdr:row>54</xdr:row>
      <xdr:rowOff>39258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1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55785</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67111" y="8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25738</xdr:rowOff>
    </xdr:from>
    <xdr:to>
      <xdr:col>102</xdr:col>
      <xdr:colOff>165100</xdr:colOff>
      <xdr:row>52</xdr:row>
      <xdr:rowOff>127338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894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143865</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278111" y="871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1346</xdr:rowOff>
    </xdr:from>
    <xdr:to>
      <xdr:col>98</xdr:col>
      <xdr:colOff>38100</xdr:colOff>
      <xdr:row>51</xdr:row>
      <xdr:rowOff>102946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874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119473</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389111" y="852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76012</xdr:rowOff>
    </xdr:from>
    <xdr:to>
      <xdr:col>116</xdr:col>
      <xdr:colOff>62864</xdr:colOff>
      <xdr:row>77</xdr:row>
      <xdr:rowOff>111627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077512"/>
          <a:ext cx="1269" cy="1235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115454</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31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111627</xdr:rowOff>
    </xdr:from>
    <xdr:to>
      <xdr:col>116</xdr:col>
      <xdr:colOff>152400</xdr:colOff>
      <xdr:row>77</xdr:row>
      <xdr:rowOff>111627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313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22689</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85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76012</xdr:rowOff>
    </xdr:from>
    <xdr:to>
      <xdr:col>116</xdr:col>
      <xdr:colOff>152400</xdr:colOff>
      <xdr:row>70</xdr:row>
      <xdr:rowOff>76012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07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70982</xdr:rowOff>
    </xdr:from>
    <xdr:to>
      <xdr:col>116</xdr:col>
      <xdr:colOff>63500</xdr:colOff>
      <xdr:row>73</xdr:row>
      <xdr:rowOff>104998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1323300" y="12586832"/>
          <a:ext cx="838200" cy="3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63715</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751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85288</xdr:rowOff>
    </xdr:from>
    <xdr:to>
      <xdr:col>116</xdr:col>
      <xdr:colOff>114300</xdr:colOff>
      <xdr:row>75</xdr:row>
      <xdr:rowOff>15438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51003</xdr:rowOff>
    </xdr:from>
    <xdr:to>
      <xdr:col>111</xdr:col>
      <xdr:colOff>177800</xdr:colOff>
      <xdr:row>73</xdr:row>
      <xdr:rowOff>70982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2566853"/>
          <a:ext cx="889000" cy="1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100056</xdr:rowOff>
    </xdr:from>
    <xdr:to>
      <xdr:col>112</xdr:col>
      <xdr:colOff>38100</xdr:colOff>
      <xdr:row>75</xdr:row>
      <xdr:rowOff>30206</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21333</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88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51003</xdr:rowOff>
    </xdr:from>
    <xdr:to>
      <xdr:col>107</xdr:col>
      <xdr:colOff>50800</xdr:colOff>
      <xdr:row>73</xdr:row>
      <xdr:rowOff>68194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2566853"/>
          <a:ext cx="889000" cy="1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112217</xdr:rowOff>
    </xdr:from>
    <xdr:to>
      <xdr:col>107</xdr:col>
      <xdr:colOff>101600</xdr:colOff>
      <xdr:row>75</xdr:row>
      <xdr:rowOff>42367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33494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8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68194</xdr:rowOff>
    </xdr:from>
    <xdr:to>
      <xdr:col>102</xdr:col>
      <xdr:colOff>114300</xdr:colOff>
      <xdr:row>73</xdr:row>
      <xdr:rowOff>158674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2584044"/>
          <a:ext cx="889000" cy="9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156291</xdr:rowOff>
    </xdr:from>
    <xdr:to>
      <xdr:col>102</xdr:col>
      <xdr:colOff>165100</xdr:colOff>
      <xdr:row>74</xdr:row>
      <xdr:rowOff>86441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77568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76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170602</xdr:rowOff>
    </xdr:from>
    <xdr:to>
      <xdr:col>98</xdr:col>
      <xdr:colOff>38100</xdr:colOff>
      <xdr:row>75</xdr:row>
      <xdr:rowOff>100752</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91879</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95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54198</xdr:rowOff>
    </xdr:from>
    <xdr:to>
      <xdr:col>116</xdr:col>
      <xdr:colOff>114300</xdr:colOff>
      <xdr:row>73</xdr:row>
      <xdr:rowOff>155798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57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77075</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42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20182</xdr:rowOff>
    </xdr:from>
    <xdr:to>
      <xdr:col>112</xdr:col>
      <xdr:colOff>38100</xdr:colOff>
      <xdr:row>73</xdr:row>
      <xdr:rowOff>121782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53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138309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231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203</xdr:rowOff>
    </xdr:from>
    <xdr:to>
      <xdr:col>107</xdr:col>
      <xdr:colOff>101600</xdr:colOff>
      <xdr:row>73</xdr:row>
      <xdr:rowOff>101803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51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118330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29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17394</xdr:rowOff>
    </xdr:from>
    <xdr:to>
      <xdr:col>102</xdr:col>
      <xdr:colOff>165100</xdr:colOff>
      <xdr:row>73</xdr:row>
      <xdr:rowOff>118994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53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135521</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30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107874</xdr:rowOff>
    </xdr:from>
    <xdr:to>
      <xdr:col>98</xdr:col>
      <xdr:colOff>38100</xdr:colOff>
      <xdr:row>74</xdr:row>
      <xdr:rowOff>38024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62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54551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239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性質別に見た住民一人当たりコストについては，類似団体と比較した場合，「人件費」（</a:t>
          </a:r>
          <a:r>
            <a:rPr kumimoji="1" lang="en-US" altLang="ja-JP" sz="1050">
              <a:solidFill>
                <a:schemeClr val="dk1"/>
              </a:solidFill>
              <a:effectLst/>
              <a:latin typeface="ＭＳ 明朝" panose="02020609040205080304" pitchFamily="17" charset="-128"/>
              <a:ea typeface="ＭＳ 明朝" panose="02020609040205080304" pitchFamily="17" charset="-128"/>
              <a:cs typeface="+mn-cs"/>
            </a:rPr>
            <a:t>2</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位），「投資及び出資金」（</a:t>
          </a:r>
          <a:r>
            <a:rPr kumimoji="1" lang="en-US" altLang="ja-JP" sz="1050">
              <a:solidFill>
                <a:schemeClr val="dk1"/>
              </a:solidFill>
              <a:effectLst/>
              <a:latin typeface="ＭＳ 明朝" panose="02020609040205080304" pitchFamily="17" charset="-128"/>
              <a:ea typeface="ＭＳ 明朝" panose="02020609040205080304" pitchFamily="17" charset="-128"/>
              <a:cs typeface="+mn-cs"/>
            </a:rPr>
            <a:t>3</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位）</a:t>
          </a: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，「繰出金」（</a:t>
          </a:r>
          <a:r>
            <a:rPr kumimoji="1" lang="en-US" altLang="ja-JP" sz="1050">
              <a:solidFill>
                <a:schemeClr val="dk1"/>
              </a:solidFill>
              <a:effectLst/>
              <a:latin typeface="ＭＳ 明朝" panose="02020609040205080304" pitchFamily="17" charset="-128"/>
              <a:ea typeface="ＭＳ 明朝" panose="02020609040205080304" pitchFamily="17" charset="-128"/>
              <a:cs typeface="+mn-cs"/>
            </a:rPr>
            <a:t>3</a:t>
          </a: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位）が</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特に高く，逆に「物件費」（</a:t>
          </a:r>
          <a:r>
            <a:rPr kumimoji="1" lang="en-US" altLang="ja-JP" sz="1050">
              <a:solidFill>
                <a:schemeClr val="dk1"/>
              </a:solidFill>
              <a:effectLst/>
              <a:latin typeface="ＭＳ 明朝" panose="02020609040205080304" pitchFamily="17" charset="-128"/>
              <a:ea typeface="ＭＳ 明朝" panose="02020609040205080304" pitchFamily="17" charset="-128"/>
              <a:cs typeface="+mn-cs"/>
            </a:rPr>
            <a:t>20</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位），「</a:t>
          </a: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維持補修費</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a:t>
          </a:r>
          <a:r>
            <a:rPr kumimoji="1" lang="en-US" altLang="ja-JP" sz="1050">
              <a:solidFill>
                <a:schemeClr val="dk1"/>
              </a:solidFill>
              <a:effectLst/>
              <a:latin typeface="ＭＳ 明朝" panose="02020609040205080304" pitchFamily="17" charset="-128"/>
              <a:ea typeface="ＭＳ 明朝" panose="02020609040205080304" pitchFamily="17" charset="-128"/>
              <a:cs typeface="+mn-cs"/>
            </a:rPr>
            <a:t>13</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位）が低くなっていることが特徴として挙げられる。</a:t>
          </a: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これらの</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項目の主な理由は以下のとおり</a:t>
          </a: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a:t>
          </a:r>
          <a:endParaRPr kumimoji="1" lang="en-US" altLang="ja-JP" sz="105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＜高いもの＞　◆人件費</a:t>
          </a:r>
          <a:r>
            <a:rPr kumimoji="1" lang="en-US" altLang="ja-JP" sz="105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市域が広大であることや文化財が多いといった都市特性から，教育（文化），消防等の分野において職員の配置を充実させていることによる</a:t>
          </a:r>
          <a:endParaRPr lang="ja-JP" altLang="ja-JP" sz="1050">
            <a:effectLst/>
            <a:latin typeface="ＭＳ 明朝" panose="02020609040205080304" pitchFamily="17" charset="-128"/>
            <a:ea typeface="ＭＳ 明朝" panose="02020609040205080304" pitchFamily="17" charset="-128"/>
          </a:endParaRPr>
        </a:p>
        <a:p>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　</a:t>
          </a: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◆投資及び出資金</a:t>
          </a:r>
          <a:r>
            <a:rPr kumimoji="1" lang="en-US" altLang="ja-JP" sz="105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地下鉄事業に対して経営健全化計画に基づき，多額の健全化出資金を繰り出していることによる</a:t>
          </a:r>
          <a:endParaRPr kumimoji="1" lang="en-US" altLang="ja-JP" sz="105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　　　　　　　　◆繰出金</a:t>
          </a:r>
          <a:r>
            <a:rPr kumimoji="1" lang="en-US" altLang="ja-JP" sz="105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高齢化率が高く，</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後期高齢者医療特別会計や介護保険事業特別会計への繰出金が多くなっていること</a:t>
          </a: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による</a:t>
          </a:r>
          <a:endParaRPr kumimoji="1" lang="en-US" altLang="ja-JP" sz="105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＜低いもの＞</a:t>
          </a: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物件費</a:t>
          </a:r>
          <a:r>
            <a:rPr kumimoji="1" lang="en-US" altLang="ja-JP" sz="105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保育所に占める民営保育所の割合が高いことや，公設施設の民営化を進めていることなどによる</a:t>
          </a:r>
          <a:endParaRPr kumimoji="1" lang="en-US" altLang="ja-JP" sz="105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　</a:t>
          </a: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維持補修費</a:t>
          </a:r>
          <a:r>
            <a:rPr kumimoji="1" lang="en-US" altLang="ja-JP" sz="105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市債残高の縮減に向けて投資的経費</a:t>
          </a: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同様に補修の</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規模を的確にコントロールしていることによる</a:t>
          </a:r>
          <a:endParaRPr kumimoji="1" lang="en-US" altLang="ja-JP" sz="105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なお，「普通建設事業費」（</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6</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位）の内訳を見ると現在，市役所本庁舎等の大型更新投資を行っていることにより「普通建設事業費（うち更新整備）」（</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1</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位）が増加している。一方，更新設備に注力する中，「普通建設事業費（うち新規整備）」（</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15</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位）は少なくなっている。</a:t>
          </a:r>
          <a:endParaRPr lang="ja-JP" altLang="ja-JP" sz="1050">
            <a:effectLst/>
            <a:latin typeface="ＭＳ 明朝" panose="02020609040205080304" pitchFamily="17" charset="-128"/>
            <a:ea typeface="ＭＳ 明朝" panose="02020609040205080304" pitchFamily="17" charset="-128"/>
          </a:endParaRPr>
        </a:p>
        <a:p>
          <a:endParaRPr kumimoji="1" lang="ja-JP" altLang="en-US" sz="1050">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1,412,570
1,366,119
827.83
769,548,180
765,910,124
346,480
401,859,108
1,344,696,176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13970</xdr:rowOff>
    </xdr:from>
    <xdr:to>
      <xdr:col>24</xdr:col>
      <xdr:colOff>62865</xdr:colOff>
      <xdr:row>39</xdr:row>
      <xdr:rowOff>97246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28920"/>
          <a:ext cx="127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101073</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87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97246</xdr:rowOff>
    </xdr:from>
    <xdr:to>
      <xdr:col>24</xdr:col>
      <xdr:colOff>152400</xdr:colOff>
      <xdr:row>39</xdr:row>
      <xdr:rowOff>97246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83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132097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0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13970</xdr:rowOff>
    </xdr:from>
    <xdr:to>
      <xdr:col>24</xdr:col>
      <xdr:colOff>152400</xdr:colOff>
      <xdr:row>31</xdr:row>
      <xdr:rowOff>13970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38463</xdr:rowOff>
    </xdr:from>
    <xdr:to>
      <xdr:col>24</xdr:col>
      <xdr:colOff>63500</xdr:colOff>
      <xdr:row>33</xdr:row>
      <xdr:rowOff>43361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696313"/>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119578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20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141151</xdr:rowOff>
    </xdr:from>
    <xdr:to>
      <xdr:col>24</xdr:col>
      <xdr:colOff>114300</xdr:colOff>
      <xdr:row>36</xdr:row>
      <xdr:rowOff>71301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38463</xdr:rowOff>
    </xdr:from>
    <xdr:to>
      <xdr:col>19</xdr:col>
      <xdr:colOff>177800</xdr:colOff>
      <xdr:row>33</xdr:row>
      <xdr:rowOff>40096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69631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128089</xdr:rowOff>
    </xdr:from>
    <xdr:to>
      <xdr:col>20</xdr:col>
      <xdr:colOff>38100</xdr:colOff>
      <xdr:row>36</xdr:row>
      <xdr:rowOff>58239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49366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95613</xdr:rowOff>
    </xdr:from>
    <xdr:to>
      <xdr:col>15</xdr:col>
      <xdr:colOff>50800</xdr:colOff>
      <xdr:row>33</xdr:row>
      <xdr:rowOff>40096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582013"/>
          <a:ext cx="8890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118292</xdr:rowOff>
    </xdr:from>
    <xdr:to>
      <xdr:col>15</xdr:col>
      <xdr:colOff>101600</xdr:colOff>
      <xdr:row>36</xdr:row>
      <xdr:rowOff>48442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39569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95613</xdr:rowOff>
    </xdr:from>
    <xdr:to>
      <xdr:col>10</xdr:col>
      <xdr:colOff>114300</xdr:colOff>
      <xdr:row>33</xdr:row>
      <xdr:rowOff>12337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582013"/>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39914</xdr:rowOff>
    </xdr:from>
    <xdr:to>
      <xdr:col>10</xdr:col>
      <xdr:colOff>165100</xdr:colOff>
      <xdr:row>35</xdr:row>
      <xdr:rowOff>141514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132641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95431</xdr:rowOff>
    </xdr:from>
    <xdr:to>
      <xdr:col>6</xdr:col>
      <xdr:colOff>38100</xdr:colOff>
      <xdr:row>36</xdr:row>
      <xdr:rowOff>25581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16708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164011</xdr:rowOff>
    </xdr:from>
    <xdr:to>
      <xdr:col>24</xdr:col>
      <xdr:colOff>114300</xdr:colOff>
      <xdr:row>33</xdr:row>
      <xdr:rowOff>94161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6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15438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0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159113</xdr:rowOff>
    </xdr:from>
    <xdr:to>
      <xdr:col>20</xdr:col>
      <xdr:colOff>38100</xdr:colOff>
      <xdr:row>33</xdr:row>
      <xdr:rowOff>89263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6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105790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42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160746</xdr:rowOff>
    </xdr:from>
    <xdr:to>
      <xdr:col>15</xdr:col>
      <xdr:colOff>101600</xdr:colOff>
      <xdr:row>33</xdr:row>
      <xdr:rowOff>90896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64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107423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4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44813</xdr:rowOff>
    </xdr:from>
    <xdr:to>
      <xdr:col>10</xdr:col>
      <xdr:colOff>165100</xdr:colOff>
      <xdr:row>32</xdr:row>
      <xdr:rowOff>146413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53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162940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3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132987</xdr:rowOff>
    </xdr:from>
    <xdr:to>
      <xdr:col>6</xdr:col>
      <xdr:colOff>38100</xdr:colOff>
      <xdr:row>33</xdr:row>
      <xdr:rowOff>63137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61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79664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39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101570</xdr:rowOff>
    </xdr:from>
    <xdr:to>
      <xdr:col>24</xdr:col>
      <xdr:colOff>62865</xdr:colOff>
      <xdr:row>57</xdr:row>
      <xdr:rowOff>156388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45520"/>
          <a:ext cx="1270" cy="1083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160215</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993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156388</xdr:rowOff>
    </xdr:from>
    <xdr:to>
      <xdr:col>24</xdr:col>
      <xdr:colOff>152400</xdr:colOff>
      <xdr:row>57</xdr:row>
      <xdr:rowOff>156388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92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48247</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62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101570</xdr:rowOff>
    </xdr:from>
    <xdr:to>
      <xdr:col>24</xdr:col>
      <xdr:colOff>152400</xdr:colOff>
      <xdr:row>51</xdr:row>
      <xdr:rowOff>101570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4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8255</xdr:rowOff>
    </xdr:from>
    <xdr:to>
      <xdr:col>24</xdr:col>
      <xdr:colOff>63500</xdr:colOff>
      <xdr:row>55</xdr:row>
      <xdr:rowOff>36602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266555"/>
          <a:ext cx="838200" cy="19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150995</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409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1118</xdr:rowOff>
    </xdr:from>
    <xdr:to>
      <xdr:col>24</xdr:col>
      <xdr:colOff>114300</xdr:colOff>
      <xdr:row>55</xdr:row>
      <xdr:rowOff>102718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43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36602</xdr:rowOff>
    </xdr:from>
    <xdr:to>
      <xdr:col>19</xdr:col>
      <xdr:colOff>177800</xdr:colOff>
      <xdr:row>55</xdr:row>
      <xdr:rowOff>58730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466352"/>
          <a:ext cx="889000" cy="2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90089</xdr:rowOff>
    </xdr:from>
    <xdr:to>
      <xdr:col>20</xdr:col>
      <xdr:colOff>38100</xdr:colOff>
      <xdr:row>56</xdr:row>
      <xdr:rowOff>20239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11366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61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151998</xdr:rowOff>
    </xdr:from>
    <xdr:to>
      <xdr:col>15</xdr:col>
      <xdr:colOff>50800</xdr:colOff>
      <xdr:row>55</xdr:row>
      <xdr:rowOff>58730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410298"/>
          <a:ext cx="889000" cy="7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118756</xdr:rowOff>
    </xdr:from>
    <xdr:to>
      <xdr:col>15</xdr:col>
      <xdr:colOff>101600</xdr:colOff>
      <xdr:row>56</xdr:row>
      <xdr:rowOff>48906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40033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64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151998</xdr:rowOff>
    </xdr:from>
    <xdr:to>
      <xdr:col>10</xdr:col>
      <xdr:colOff>114300</xdr:colOff>
      <xdr:row>55</xdr:row>
      <xdr:rowOff>140889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410298"/>
          <a:ext cx="889000" cy="16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21737</xdr:rowOff>
    </xdr:from>
    <xdr:to>
      <xdr:col>10</xdr:col>
      <xdr:colOff>165100</xdr:colOff>
      <xdr:row>55</xdr:row>
      <xdr:rowOff>123337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114464</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4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53101</xdr:rowOff>
    </xdr:from>
    <xdr:to>
      <xdr:col>6</xdr:col>
      <xdr:colOff>38100</xdr:colOff>
      <xdr:row>55</xdr:row>
      <xdr:rowOff>154701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171228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25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128905</xdr:rowOff>
    </xdr:from>
    <xdr:to>
      <xdr:col>24</xdr:col>
      <xdr:colOff>114300</xdr:colOff>
      <xdr:row>54</xdr:row>
      <xdr:rowOff>59055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21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151782</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06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157252</xdr:rowOff>
    </xdr:from>
    <xdr:to>
      <xdr:col>20</xdr:col>
      <xdr:colOff>38100</xdr:colOff>
      <xdr:row>55</xdr:row>
      <xdr:rowOff>87402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4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103929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19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7930</xdr:rowOff>
    </xdr:from>
    <xdr:to>
      <xdr:col>15</xdr:col>
      <xdr:colOff>101600</xdr:colOff>
      <xdr:row>55</xdr:row>
      <xdr:rowOff>109530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4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126057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21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101198</xdr:rowOff>
    </xdr:from>
    <xdr:to>
      <xdr:col>10</xdr:col>
      <xdr:colOff>165100</xdr:colOff>
      <xdr:row>55</xdr:row>
      <xdr:rowOff>31348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35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47875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13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90089</xdr:rowOff>
    </xdr:from>
    <xdr:to>
      <xdr:col>6</xdr:col>
      <xdr:colOff>38100</xdr:colOff>
      <xdr:row>56</xdr:row>
      <xdr:rowOff>20239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51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11366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61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38561</xdr:rowOff>
    </xdr:from>
    <xdr:to>
      <xdr:col>24</xdr:col>
      <xdr:colOff>62865</xdr:colOff>
      <xdr:row>79</xdr:row>
      <xdr:rowOff>43960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40061"/>
          <a:ext cx="1270" cy="154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47787</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9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43960</xdr:rowOff>
    </xdr:from>
    <xdr:to>
      <xdr:col>24</xdr:col>
      <xdr:colOff>152400</xdr:colOff>
      <xdr:row>79</xdr:row>
      <xdr:rowOff>43960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8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156688</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1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38561</xdr:rowOff>
    </xdr:from>
    <xdr:to>
      <xdr:col>24</xdr:col>
      <xdr:colOff>152400</xdr:colOff>
      <xdr:row>70</xdr:row>
      <xdr:rowOff>38561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40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84281</xdr:rowOff>
    </xdr:from>
    <xdr:to>
      <xdr:col>24</xdr:col>
      <xdr:colOff>63500</xdr:colOff>
      <xdr:row>73</xdr:row>
      <xdr:rowOff>116329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600131"/>
          <a:ext cx="838200" cy="3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156438</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43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6561</xdr:rowOff>
    </xdr:from>
    <xdr:to>
      <xdr:col>24</xdr:col>
      <xdr:colOff>114300</xdr:colOff>
      <xdr:row>75</xdr:row>
      <xdr:rowOff>108161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86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84281</xdr:rowOff>
    </xdr:from>
    <xdr:to>
      <xdr:col>19</xdr:col>
      <xdr:colOff>177800</xdr:colOff>
      <xdr:row>73</xdr:row>
      <xdr:rowOff>99478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600131"/>
          <a:ext cx="889000" cy="1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168213</xdr:rowOff>
    </xdr:from>
    <xdr:to>
      <xdr:col>20</xdr:col>
      <xdr:colOff>38100</xdr:colOff>
      <xdr:row>75</xdr:row>
      <xdr:rowOff>98363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89490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948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99478</xdr:rowOff>
    </xdr:from>
    <xdr:to>
      <xdr:col>15</xdr:col>
      <xdr:colOff>50800</xdr:colOff>
      <xdr:row>74</xdr:row>
      <xdr:rowOff>11140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615328"/>
          <a:ext cx="889000" cy="8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27831</xdr:rowOff>
    </xdr:from>
    <xdr:to>
      <xdr:col>15</xdr:col>
      <xdr:colOff>101600</xdr:colOff>
      <xdr:row>75</xdr:row>
      <xdr:rowOff>129431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120558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97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11140</xdr:rowOff>
    </xdr:from>
    <xdr:to>
      <xdr:col>10</xdr:col>
      <xdr:colOff>114300</xdr:colOff>
      <xdr:row>74</xdr:row>
      <xdr:rowOff>58754</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698440"/>
          <a:ext cx="889000" cy="4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97761</xdr:rowOff>
    </xdr:from>
    <xdr:to>
      <xdr:col>10</xdr:col>
      <xdr:colOff>165100</xdr:colOff>
      <xdr:row>76</xdr:row>
      <xdr:rowOff>27911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19038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0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147650</xdr:rowOff>
    </xdr:from>
    <xdr:to>
      <xdr:col>6</xdr:col>
      <xdr:colOff>38100</xdr:colOff>
      <xdr:row>76</xdr:row>
      <xdr:rowOff>77800</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68927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09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65529</xdr:rowOff>
    </xdr:from>
    <xdr:to>
      <xdr:col>24</xdr:col>
      <xdr:colOff>114300</xdr:colOff>
      <xdr:row>73</xdr:row>
      <xdr:rowOff>167129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58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88406</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43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33481</xdr:rowOff>
    </xdr:from>
    <xdr:to>
      <xdr:col>20</xdr:col>
      <xdr:colOff>38100</xdr:colOff>
      <xdr:row>73</xdr:row>
      <xdr:rowOff>135081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54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151608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324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48678</xdr:rowOff>
    </xdr:from>
    <xdr:to>
      <xdr:col>15</xdr:col>
      <xdr:colOff>101600</xdr:colOff>
      <xdr:row>73</xdr:row>
      <xdr:rowOff>150278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5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166805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33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131790</xdr:rowOff>
    </xdr:from>
    <xdr:to>
      <xdr:col>10</xdr:col>
      <xdr:colOff>165100</xdr:colOff>
      <xdr:row>74</xdr:row>
      <xdr:rowOff>61940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64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78467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422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7954</xdr:rowOff>
    </xdr:from>
    <xdr:to>
      <xdr:col>6</xdr:col>
      <xdr:colOff>38100</xdr:colOff>
      <xdr:row>74</xdr:row>
      <xdr:rowOff>109554</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69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126081</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47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1930</xdr:rowOff>
    </xdr:from>
    <xdr:to>
      <xdr:col>24</xdr:col>
      <xdr:colOff>62865</xdr:colOff>
      <xdr:row>97</xdr:row>
      <xdr:rowOff>143511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03880"/>
          <a:ext cx="1270" cy="117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147338</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7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143511</xdr:rowOff>
    </xdr:from>
    <xdr:to>
      <xdr:col>24</xdr:col>
      <xdr:colOff>152400</xdr:colOff>
      <xdr:row>97</xdr:row>
      <xdr:rowOff>143511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77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120057</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1930</xdr:rowOff>
    </xdr:from>
    <xdr:to>
      <xdr:col>24</xdr:col>
      <xdr:colOff>152400</xdr:colOff>
      <xdr:row>91</xdr:row>
      <xdr:rowOff>1930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0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75388</xdr:rowOff>
    </xdr:from>
    <xdr:to>
      <xdr:col>24</xdr:col>
      <xdr:colOff>63500</xdr:colOff>
      <xdr:row>95</xdr:row>
      <xdr:rowOff>73673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191688"/>
          <a:ext cx="838200" cy="16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100970</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88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122543</xdr:rowOff>
    </xdr:from>
    <xdr:to>
      <xdr:col>24</xdr:col>
      <xdr:colOff>114300</xdr:colOff>
      <xdr:row>96</xdr:row>
      <xdr:rowOff>52693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1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73673</xdr:rowOff>
    </xdr:from>
    <xdr:to>
      <xdr:col>19</xdr:col>
      <xdr:colOff>177800</xdr:colOff>
      <xdr:row>96</xdr:row>
      <xdr:rowOff>91084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361423"/>
          <a:ext cx="889000" cy="18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160565</xdr:rowOff>
    </xdr:from>
    <xdr:to>
      <xdr:col>20</xdr:col>
      <xdr:colOff>38100</xdr:colOff>
      <xdr:row>96</xdr:row>
      <xdr:rowOff>90715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4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81842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54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91084</xdr:rowOff>
    </xdr:from>
    <xdr:to>
      <xdr:col>15</xdr:col>
      <xdr:colOff>50800</xdr:colOff>
      <xdr:row>97</xdr:row>
      <xdr:rowOff>28944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550284"/>
          <a:ext cx="889000" cy="10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22910</xdr:rowOff>
    </xdr:from>
    <xdr:to>
      <xdr:col>15</xdr:col>
      <xdr:colOff>101600</xdr:colOff>
      <xdr:row>96</xdr:row>
      <xdr:rowOff>124510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141037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2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12409</xdr:rowOff>
    </xdr:from>
    <xdr:to>
      <xdr:col>10</xdr:col>
      <xdr:colOff>114300</xdr:colOff>
      <xdr:row>97</xdr:row>
      <xdr:rowOff>28944</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643059"/>
          <a:ext cx="8890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28854</xdr:rowOff>
    </xdr:from>
    <xdr:to>
      <xdr:col>10</xdr:col>
      <xdr:colOff>165100</xdr:colOff>
      <xdr:row>96</xdr:row>
      <xdr:rowOff>130454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146981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2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167729</xdr:rowOff>
    </xdr:from>
    <xdr:to>
      <xdr:col>6</xdr:col>
      <xdr:colOff>38100</xdr:colOff>
      <xdr:row>96</xdr:row>
      <xdr:rowOff>97879</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114406</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2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24588</xdr:rowOff>
    </xdr:from>
    <xdr:to>
      <xdr:col>24</xdr:col>
      <xdr:colOff>114300</xdr:colOff>
      <xdr:row>94</xdr:row>
      <xdr:rowOff>126188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14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47465</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59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22873</xdr:rowOff>
    </xdr:from>
    <xdr:to>
      <xdr:col>20</xdr:col>
      <xdr:colOff>38100</xdr:colOff>
      <xdr:row>95</xdr:row>
      <xdr:rowOff>124473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31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141000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08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40284</xdr:rowOff>
    </xdr:from>
    <xdr:to>
      <xdr:col>15</xdr:col>
      <xdr:colOff>101600</xdr:colOff>
      <xdr:row>96</xdr:row>
      <xdr:rowOff>141884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49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133011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5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149594</xdr:rowOff>
    </xdr:from>
    <xdr:to>
      <xdr:col>10</xdr:col>
      <xdr:colOff>165100</xdr:colOff>
      <xdr:row>97</xdr:row>
      <xdr:rowOff>79744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60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70871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7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133059</xdr:rowOff>
    </xdr:from>
    <xdr:to>
      <xdr:col>6</xdr:col>
      <xdr:colOff>38100</xdr:colOff>
      <xdr:row>97</xdr:row>
      <xdr:rowOff>63209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59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54336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68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39</xdr:row>
      <xdr:rowOff>15494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399786"/>
          <a:ext cx="1270" cy="130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19321</xdr:rowOff>
    </xdr:from>
    <xdr:ext cx="313932"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058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15494</xdr:rowOff>
    </xdr:from>
    <xdr:to>
      <xdr:col>55</xdr:col>
      <xdr:colOff>88900</xdr:colOff>
      <xdr:row>39</xdr:row>
      <xdr:rowOff>15494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0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14732</xdr:rowOff>
    </xdr:from>
    <xdr:to>
      <xdr:col>55</xdr:col>
      <xdr:colOff>0</xdr:colOff>
      <xdr:row>39</xdr:row>
      <xdr:rowOff>15494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01282"/>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85869</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580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62992</xdr:rowOff>
    </xdr:from>
    <xdr:to>
      <xdr:col>55</xdr:col>
      <xdr:colOff>50800</xdr:colOff>
      <xdr:row>37</xdr:row>
      <xdr:rowOff>164592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10922</xdr:rowOff>
    </xdr:from>
    <xdr:to>
      <xdr:col>50</xdr:col>
      <xdr:colOff>114300</xdr:colOff>
      <xdr:row>39</xdr:row>
      <xdr:rowOff>14732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69747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32512</xdr:rowOff>
    </xdr:from>
    <xdr:to>
      <xdr:col>50</xdr:col>
      <xdr:colOff>165100</xdr:colOff>
      <xdr:row>37</xdr:row>
      <xdr:rowOff>134112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150639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151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75692</xdr:rowOff>
    </xdr:from>
    <xdr:to>
      <xdr:col>45</xdr:col>
      <xdr:colOff>177800</xdr:colOff>
      <xdr:row>39</xdr:row>
      <xdr:rowOff>10922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419342"/>
          <a:ext cx="8890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43180</xdr:rowOff>
    </xdr:from>
    <xdr:to>
      <xdr:col>46</xdr:col>
      <xdr:colOff>38100</xdr:colOff>
      <xdr:row>37</xdr:row>
      <xdr:rowOff>144780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161307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162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4064</xdr:rowOff>
    </xdr:from>
    <xdr:to>
      <xdr:col>41</xdr:col>
      <xdr:colOff>50800</xdr:colOff>
      <xdr:row>37</xdr:row>
      <xdr:rowOff>75692</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176264"/>
          <a:ext cx="889000" cy="24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109474</xdr:rowOff>
    </xdr:from>
    <xdr:to>
      <xdr:col>41</xdr:col>
      <xdr:colOff>101600</xdr:colOff>
      <xdr:row>37</xdr:row>
      <xdr:rowOff>39624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56151</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0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70612</xdr:rowOff>
    </xdr:from>
    <xdr:to>
      <xdr:col>36</xdr:col>
      <xdr:colOff>165100</xdr:colOff>
      <xdr:row>36</xdr:row>
      <xdr:rowOff>762</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17289</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584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136144</xdr:rowOff>
    </xdr:from>
    <xdr:to>
      <xdr:col>55</xdr:col>
      <xdr:colOff>50800</xdr:colOff>
      <xdr:row>39</xdr:row>
      <xdr:rowOff>66294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51071</xdr:rowOff>
    </xdr:from>
    <xdr:ext cx="313932"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661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135382</xdr:rowOff>
    </xdr:from>
    <xdr:to>
      <xdr:col>50</xdr:col>
      <xdr:colOff>165100</xdr:colOff>
      <xdr:row>39</xdr:row>
      <xdr:rowOff>65532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56659</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82333" y="6743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131572</xdr:rowOff>
    </xdr:from>
    <xdr:to>
      <xdr:col>46</xdr:col>
      <xdr:colOff>38100</xdr:colOff>
      <xdr:row>39</xdr:row>
      <xdr:rowOff>61722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4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52849</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93333" y="67393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24892</xdr:rowOff>
    </xdr:from>
    <xdr:to>
      <xdr:col>41</xdr:col>
      <xdr:colOff>101600</xdr:colOff>
      <xdr:row>37</xdr:row>
      <xdr:rowOff>126492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117619</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4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124714</xdr:rowOff>
    </xdr:from>
    <xdr:to>
      <xdr:col>36</xdr:col>
      <xdr:colOff>165100</xdr:colOff>
      <xdr:row>36</xdr:row>
      <xdr:rowOff>54864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12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45991</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218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144434</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160762</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5642</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21970</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56587</xdr:rowOff>
    </xdr:from>
    <xdr:to>
      <xdr:col>54</xdr:col>
      <xdr:colOff>189865</xdr:colOff>
      <xdr:row>59</xdr:row>
      <xdr:rowOff>92837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629087"/>
          <a:ext cx="1270"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96664</xdr:rowOff>
    </xdr:from>
    <xdr:ext cx="313932"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212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92837</xdr:rowOff>
    </xdr:from>
    <xdr:to>
      <xdr:col>55</xdr:col>
      <xdr:colOff>88900</xdr:colOff>
      <xdr:row>59</xdr:row>
      <xdr:rowOff>92837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20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3264</xdr:rowOff>
    </xdr:from>
    <xdr:ext cx="469744"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0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56587</xdr:rowOff>
    </xdr:from>
    <xdr:to>
      <xdr:col>55</xdr:col>
      <xdr:colOff>88900</xdr:colOff>
      <xdr:row>50</xdr:row>
      <xdr:rowOff>56587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629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40749</xdr:rowOff>
    </xdr:from>
    <xdr:to>
      <xdr:col>55</xdr:col>
      <xdr:colOff>0</xdr:colOff>
      <xdr:row>58</xdr:row>
      <xdr:rowOff>61160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9984849"/>
          <a:ext cx="838200" cy="2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73241</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674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50364</xdr:rowOff>
    </xdr:from>
    <xdr:to>
      <xdr:col>55</xdr:col>
      <xdr:colOff>50800</xdr:colOff>
      <xdr:row>57</xdr:row>
      <xdr:rowOff>151964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82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32748</xdr:rowOff>
    </xdr:from>
    <xdr:to>
      <xdr:col>50</xdr:col>
      <xdr:colOff>114300</xdr:colOff>
      <xdr:row>58</xdr:row>
      <xdr:rowOff>61160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976848"/>
          <a:ext cx="8890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22116</xdr:rowOff>
    </xdr:from>
    <xdr:to>
      <xdr:col>50</xdr:col>
      <xdr:colOff>165100</xdr:colOff>
      <xdr:row>57</xdr:row>
      <xdr:rowOff>123716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9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140243</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56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23767</xdr:rowOff>
    </xdr:from>
    <xdr:to>
      <xdr:col>45</xdr:col>
      <xdr:colOff>177800</xdr:colOff>
      <xdr:row>58</xdr:row>
      <xdr:rowOff>32748</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9967867"/>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18361</xdr:rowOff>
    </xdr:from>
    <xdr:to>
      <xdr:col>46</xdr:col>
      <xdr:colOff>38100</xdr:colOff>
      <xdr:row>57</xdr:row>
      <xdr:rowOff>119961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9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136488</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5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23767</xdr:rowOff>
    </xdr:from>
    <xdr:to>
      <xdr:col>41</xdr:col>
      <xdr:colOff>50800</xdr:colOff>
      <xdr:row>58</xdr:row>
      <xdr:rowOff>62466</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9967867"/>
          <a:ext cx="889000" cy="3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35342</xdr:rowOff>
    </xdr:from>
    <xdr:to>
      <xdr:col>41</xdr:col>
      <xdr:colOff>101600</xdr:colOff>
      <xdr:row>57</xdr:row>
      <xdr:rowOff>136942</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8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153469</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58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13952</xdr:rowOff>
    </xdr:from>
    <xdr:to>
      <xdr:col>36</xdr:col>
      <xdr:colOff>165100</xdr:colOff>
      <xdr:row>57</xdr:row>
      <xdr:rowOff>115552</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8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132079</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956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161399</xdr:rowOff>
    </xdr:from>
    <xdr:to>
      <xdr:col>55</xdr:col>
      <xdr:colOff>50800</xdr:colOff>
      <xdr:row>58</xdr:row>
      <xdr:rowOff>91549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93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139826</xdr:rowOff>
    </xdr:from>
    <xdr:ext cx="469744"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9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10360</xdr:rowOff>
    </xdr:from>
    <xdr:to>
      <xdr:col>50</xdr:col>
      <xdr:colOff>165100</xdr:colOff>
      <xdr:row>58</xdr:row>
      <xdr:rowOff>111960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95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103087</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04428" y="1004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153398</xdr:rowOff>
    </xdr:from>
    <xdr:to>
      <xdr:col>46</xdr:col>
      <xdr:colOff>38100</xdr:colOff>
      <xdr:row>58</xdr:row>
      <xdr:rowOff>83548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92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74675</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15428" y="1001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144417</xdr:rowOff>
    </xdr:from>
    <xdr:to>
      <xdr:col>41</xdr:col>
      <xdr:colOff>101600</xdr:colOff>
      <xdr:row>58</xdr:row>
      <xdr:rowOff>74567</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91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65694</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1000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11666</xdr:rowOff>
    </xdr:from>
    <xdr:to>
      <xdr:col>36</xdr:col>
      <xdr:colOff>165100</xdr:colOff>
      <xdr:row>58</xdr:row>
      <xdr:rowOff>113266</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95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104393</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1004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157897</xdr:rowOff>
    </xdr:from>
    <xdr:to>
      <xdr:col>54</xdr:col>
      <xdr:colOff>189865</xdr:colOff>
      <xdr:row>78</xdr:row>
      <xdr:rowOff>74434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330847"/>
          <a:ext cx="1270" cy="111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78261</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5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74434</xdr:rowOff>
    </xdr:from>
    <xdr:to>
      <xdr:col>55</xdr:col>
      <xdr:colOff>88900</xdr:colOff>
      <xdr:row>78</xdr:row>
      <xdr:rowOff>74434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4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104574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0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51,704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157897</xdr:rowOff>
    </xdr:from>
    <xdr:to>
      <xdr:col>55</xdr:col>
      <xdr:colOff>88900</xdr:colOff>
      <xdr:row>71</xdr:row>
      <xdr:rowOff>157897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330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99169</xdr:rowOff>
    </xdr:from>
    <xdr:to>
      <xdr:col>55</xdr:col>
      <xdr:colOff>0</xdr:colOff>
      <xdr:row>74</xdr:row>
      <xdr:rowOff>165074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2786469"/>
          <a:ext cx="838200" cy="6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62115</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2920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83688</xdr:rowOff>
    </xdr:from>
    <xdr:to>
      <xdr:col>55</xdr:col>
      <xdr:colOff>50800</xdr:colOff>
      <xdr:row>76</xdr:row>
      <xdr:rowOff>13838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294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89202</xdr:rowOff>
    </xdr:from>
    <xdr:to>
      <xdr:col>50</xdr:col>
      <xdr:colOff>114300</xdr:colOff>
      <xdr:row>74</xdr:row>
      <xdr:rowOff>99169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2605052"/>
          <a:ext cx="889000" cy="18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62954</xdr:rowOff>
    </xdr:from>
    <xdr:to>
      <xdr:col>50</xdr:col>
      <xdr:colOff>165100</xdr:colOff>
      <xdr:row>75</xdr:row>
      <xdr:rowOff>164554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29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155681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01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164343</xdr:rowOff>
    </xdr:from>
    <xdr:to>
      <xdr:col>45</xdr:col>
      <xdr:colOff>177800</xdr:colOff>
      <xdr:row>73</xdr:row>
      <xdr:rowOff>89202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2337293"/>
          <a:ext cx="889000" cy="26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28115</xdr:rowOff>
    </xdr:from>
    <xdr:to>
      <xdr:col>46</xdr:col>
      <xdr:colOff>38100</xdr:colOff>
      <xdr:row>75</xdr:row>
      <xdr:rowOff>129715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288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120842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97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1512</xdr:rowOff>
    </xdr:from>
    <xdr:to>
      <xdr:col>41</xdr:col>
      <xdr:colOff>50800</xdr:colOff>
      <xdr:row>71</xdr:row>
      <xdr:rowOff>164343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2174462"/>
          <a:ext cx="889000" cy="16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144542</xdr:rowOff>
    </xdr:from>
    <xdr:to>
      <xdr:col>41</xdr:col>
      <xdr:colOff>101600</xdr:colOff>
      <xdr:row>75</xdr:row>
      <xdr:rowOff>74692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2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65819</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292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120401</xdr:rowOff>
    </xdr:from>
    <xdr:to>
      <xdr:col>36</xdr:col>
      <xdr:colOff>165100</xdr:colOff>
      <xdr:row>75</xdr:row>
      <xdr:rowOff>50551</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280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41678</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290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114274</xdr:rowOff>
    </xdr:from>
    <xdr:to>
      <xdr:col>55</xdr:col>
      <xdr:colOff>50800</xdr:colOff>
      <xdr:row>75</xdr:row>
      <xdr:rowOff>44424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28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137151</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65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48369</xdr:rowOff>
    </xdr:from>
    <xdr:to>
      <xdr:col>50</xdr:col>
      <xdr:colOff>165100</xdr:colOff>
      <xdr:row>74</xdr:row>
      <xdr:rowOff>149969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273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166496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51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38402</xdr:rowOff>
    </xdr:from>
    <xdr:to>
      <xdr:col>46</xdr:col>
      <xdr:colOff>38100</xdr:colOff>
      <xdr:row>73</xdr:row>
      <xdr:rowOff>140002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255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156529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32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113543</xdr:rowOff>
    </xdr:from>
    <xdr:to>
      <xdr:col>41</xdr:col>
      <xdr:colOff>101600</xdr:colOff>
      <xdr:row>72</xdr:row>
      <xdr:rowOff>43693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228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60220</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206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122162</xdr:rowOff>
    </xdr:from>
    <xdr:to>
      <xdr:col>36</xdr:col>
      <xdr:colOff>165100</xdr:colOff>
      <xdr:row>71</xdr:row>
      <xdr:rowOff>52312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212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68839</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189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99042</xdr:rowOff>
    </xdr:from>
    <xdr:to>
      <xdr:col>54</xdr:col>
      <xdr:colOff>189865</xdr:colOff>
      <xdr:row>98</xdr:row>
      <xdr:rowOff>41762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529542"/>
          <a:ext cx="1270" cy="131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45589</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8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41762</xdr:rowOff>
    </xdr:from>
    <xdr:to>
      <xdr:col>55</xdr:col>
      <xdr:colOff>88900</xdr:colOff>
      <xdr:row>98</xdr:row>
      <xdr:rowOff>41762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843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45719</xdr:rowOff>
    </xdr:from>
    <xdr:ext cx="534377"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30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99042</xdr:rowOff>
    </xdr:from>
    <xdr:to>
      <xdr:col>55</xdr:col>
      <xdr:colOff>88900</xdr:colOff>
      <xdr:row>90</xdr:row>
      <xdr:rowOff>99042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529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149171</xdr:rowOff>
    </xdr:from>
    <xdr:to>
      <xdr:col>55</xdr:col>
      <xdr:colOff>0</xdr:colOff>
      <xdr:row>96</xdr:row>
      <xdr:rowOff>69650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9639300" y="16436921"/>
          <a:ext cx="838200" cy="9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21088</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5794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169661</xdr:rowOff>
    </xdr:from>
    <xdr:to>
      <xdr:col>55</xdr:col>
      <xdr:colOff>50800</xdr:colOff>
      <xdr:row>93</xdr:row>
      <xdr:rowOff>99811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594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155212</xdr:rowOff>
    </xdr:from>
    <xdr:to>
      <xdr:col>50</xdr:col>
      <xdr:colOff>114300</xdr:colOff>
      <xdr:row>96</xdr:row>
      <xdr:rowOff>69650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8750300" y="16442962"/>
          <a:ext cx="889000" cy="8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164795</xdr:rowOff>
    </xdr:from>
    <xdr:to>
      <xdr:col>50</xdr:col>
      <xdr:colOff>165100</xdr:colOff>
      <xdr:row>93</xdr:row>
      <xdr:rowOff>94945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59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111472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57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68703</xdr:rowOff>
    </xdr:from>
    <xdr:to>
      <xdr:col>45</xdr:col>
      <xdr:colOff>177800</xdr:colOff>
      <xdr:row>95</xdr:row>
      <xdr:rowOff>155212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7861300" y="16356453"/>
          <a:ext cx="889000" cy="8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9837</xdr:rowOff>
    </xdr:from>
    <xdr:to>
      <xdr:col>46</xdr:col>
      <xdr:colOff>38100</xdr:colOff>
      <xdr:row>93</xdr:row>
      <xdr:rowOff>111437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595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127964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572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68703</xdr:rowOff>
    </xdr:from>
    <xdr:to>
      <xdr:col>41</xdr:col>
      <xdr:colOff>50800</xdr:colOff>
      <xdr:row>95</xdr:row>
      <xdr:rowOff>119649</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6972300" y="16356453"/>
          <a:ext cx="889000" cy="5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117638</xdr:rowOff>
    </xdr:from>
    <xdr:to>
      <xdr:col>41</xdr:col>
      <xdr:colOff>101600</xdr:colOff>
      <xdr:row>93</xdr:row>
      <xdr:rowOff>47788</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58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64315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566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140074</xdr:rowOff>
    </xdr:from>
    <xdr:to>
      <xdr:col>36</xdr:col>
      <xdr:colOff>165100</xdr:colOff>
      <xdr:row>93</xdr:row>
      <xdr:rowOff>70224</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591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86751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568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98371</xdr:rowOff>
    </xdr:from>
    <xdr:to>
      <xdr:col>55</xdr:col>
      <xdr:colOff>50800</xdr:colOff>
      <xdr:row>96</xdr:row>
      <xdr:rowOff>28521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38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76798</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36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18850</xdr:rowOff>
    </xdr:from>
    <xdr:to>
      <xdr:col>50</xdr:col>
      <xdr:colOff>165100</xdr:colOff>
      <xdr:row>96</xdr:row>
      <xdr:rowOff>120450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47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111577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57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104412</xdr:rowOff>
    </xdr:from>
    <xdr:to>
      <xdr:col>46</xdr:col>
      <xdr:colOff>38100</xdr:colOff>
      <xdr:row>96</xdr:row>
      <xdr:rowOff>34562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39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25689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48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17903</xdr:rowOff>
    </xdr:from>
    <xdr:to>
      <xdr:col>41</xdr:col>
      <xdr:colOff>101600</xdr:colOff>
      <xdr:row>95</xdr:row>
      <xdr:rowOff>119503</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30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110630</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39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68849</xdr:rowOff>
    </xdr:from>
    <xdr:to>
      <xdr:col>36</xdr:col>
      <xdr:colOff>165100</xdr:colOff>
      <xdr:row>95</xdr:row>
      <xdr:rowOff>170449</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35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161576</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4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146884</xdr:rowOff>
    </xdr:from>
    <xdr:to>
      <xdr:col>85</xdr:col>
      <xdr:colOff>126364</xdr:colOff>
      <xdr:row>38</xdr:row>
      <xdr:rowOff>136924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290384"/>
          <a:ext cx="1269" cy="1361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140751</xdr:rowOff>
    </xdr:from>
    <xdr:ext cx="469744"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6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136924</xdr:rowOff>
    </xdr:from>
    <xdr:to>
      <xdr:col>86</xdr:col>
      <xdr:colOff>25400</xdr:colOff>
      <xdr:row>38</xdr:row>
      <xdr:rowOff>136924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65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93561</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0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146884</xdr:rowOff>
    </xdr:from>
    <xdr:to>
      <xdr:col>86</xdr:col>
      <xdr:colOff>25400</xdr:colOff>
      <xdr:row>30</xdr:row>
      <xdr:rowOff>146884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29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66711</xdr:rowOff>
    </xdr:from>
    <xdr:to>
      <xdr:col>85</xdr:col>
      <xdr:colOff>127000</xdr:colOff>
      <xdr:row>33</xdr:row>
      <xdr:rowOff>167785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5724561"/>
          <a:ext cx="838200" cy="10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27322</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028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48895</xdr:rowOff>
    </xdr:from>
    <xdr:to>
      <xdr:col>85</xdr:col>
      <xdr:colOff>177800</xdr:colOff>
      <xdr:row>35</xdr:row>
      <xdr:rowOff>150495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167785</xdr:rowOff>
    </xdr:from>
    <xdr:to>
      <xdr:col>81</xdr:col>
      <xdr:colOff>50800</xdr:colOff>
      <xdr:row>34</xdr:row>
      <xdr:rowOff>9561</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5825635"/>
          <a:ext cx="8890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33710</xdr:rowOff>
    </xdr:from>
    <xdr:to>
      <xdr:col>81</xdr:col>
      <xdr:colOff>101600</xdr:colOff>
      <xdr:row>35</xdr:row>
      <xdr:rowOff>135310</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126437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12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89408</xdr:rowOff>
    </xdr:from>
    <xdr:to>
      <xdr:col>76</xdr:col>
      <xdr:colOff>114300</xdr:colOff>
      <xdr:row>34</xdr:row>
      <xdr:rowOff>9561</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3703300" y="5747258"/>
          <a:ext cx="889000" cy="9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82042</xdr:rowOff>
    </xdr:from>
    <xdr:to>
      <xdr:col>76</xdr:col>
      <xdr:colOff>165100</xdr:colOff>
      <xdr:row>36</xdr:row>
      <xdr:rowOff>12192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3319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127127</xdr:rowOff>
    </xdr:from>
    <xdr:to>
      <xdr:col>71</xdr:col>
      <xdr:colOff>177800</xdr:colOff>
      <xdr:row>33</xdr:row>
      <xdr:rowOff>89408</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2814300" y="5613527"/>
          <a:ext cx="889000" cy="1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92819</xdr:rowOff>
    </xdr:from>
    <xdr:to>
      <xdr:col>72</xdr:col>
      <xdr:colOff>38100</xdr:colOff>
      <xdr:row>35</xdr:row>
      <xdr:rowOff>22969</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14096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01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167114</xdr:rowOff>
    </xdr:from>
    <xdr:to>
      <xdr:col>67</xdr:col>
      <xdr:colOff>101600</xdr:colOff>
      <xdr:row>35</xdr:row>
      <xdr:rowOff>97264</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88391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0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15911</xdr:rowOff>
    </xdr:from>
    <xdr:to>
      <xdr:col>85</xdr:col>
      <xdr:colOff>177800</xdr:colOff>
      <xdr:row>33</xdr:row>
      <xdr:rowOff>117511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56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38788</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552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116985</xdr:rowOff>
    </xdr:from>
    <xdr:to>
      <xdr:col>81</xdr:col>
      <xdr:colOff>101600</xdr:colOff>
      <xdr:row>34</xdr:row>
      <xdr:rowOff>47135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577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63662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555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130211</xdr:rowOff>
    </xdr:from>
    <xdr:to>
      <xdr:col>76</xdr:col>
      <xdr:colOff>165100</xdr:colOff>
      <xdr:row>34</xdr:row>
      <xdr:rowOff>60361</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57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76888</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556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38608</xdr:rowOff>
    </xdr:from>
    <xdr:to>
      <xdr:col>72</xdr:col>
      <xdr:colOff>38100</xdr:colOff>
      <xdr:row>33</xdr:row>
      <xdr:rowOff>140208</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56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156735</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547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76327</xdr:rowOff>
    </xdr:from>
    <xdr:to>
      <xdr:col>67</xdr:col>
      <xdr:colOff>101600</xdr:colOff>
      <xdr:row>33</xdr:row>
      <xdr:rowOff>6477</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556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23004</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533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148204</xdr:rowOff>
    </xdr:from>
    <xdr:to>
      <xdr:col>85</xdr:col>
      <xdr:colOff>126364</xdr:colOff>
      <xdr:row>54</xdr:row>
      <xdr:rowOff>138123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892154"/>
          <a:ext cx="1269" cy="504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141950</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940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138123</xdr:rowOff>
    </xdr:from>
    <xdr:to>
      <xdr:col>86</xdr:col>
      <xdr:colOff>25400</xdr:colOff>
      <xdr:row>54</xdr:row>
      <xdr:rowOff>138123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939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94881</xdr:rowOff>
    </xdr:from>
    <xdr:ext cx="534377"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66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148204</xdr:rowOff>
    </xdr:from>
    <xdr:to>
      <xdr:col>86</xdr:col>
      <xdr:colOff>25400</xdr:colOff>
      <xdr:row>51</xdr:row>
      <xdr:rowOff>148204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89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13170</xdr:rowOff>
    </xdr:from>
    <xdr:to>
      <xdr:col>85</xdr:col>
      <xdr:colOff>127000</xdr:colOff>
      <xdr:row>52</xdr:row>
      <xdr:rowOff>145666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8928570"/>
          <a:ext cx="838200" cy="13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113321</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028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134894</xdr:rowOff>
    </xdr:from>
    <xdr:to>
      <xdr:col>85</xdr:col>
      <xdr:colOff>177800</xdr:colOff>
      <xdr:row>53</xdr:row>
      <xdr:rowOff>65044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145666</xdr:rowOff>
    </xdr:from>
    <xdr:to>
      <xdr:col>81</xdr:col>
      <xdr:colOff>50800</xdr:colOff>
      <xdr:row>58</xdr:row>
      <xdr:rowOff>143929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061066"/>
          <a:ext cx="889000" cy="102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128905</xdr:rowOff>
    </xdr:from>
    <xdr:to>
      <xdr:col>81</xdr:col>
      <xdr:colOff>101600</xdr:colOff>
      <xdr:row>53</xdr:row>
      <xdr:rowOff>59055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50182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138580</xdr:rowOff>
    </xdr:from>
    <xdr:to>
      <xdr:col>76</xdr:col>
      <xdr:colOff>114300</xdr:colOff>
      <xdr:row>58</xdr:row>
      <xdr:rowOff>143929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9911230"/>
          <a:ext cx="889000" cy="17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59205</xdr:rowOff>
    </xdr:from>
    <xdr:to>
      <xdr:col>76</xdr:col>
      <xdr:colOff>165100</xdr:colOff>
      <xdr:row>58</xdr:row>
      <xdr:rowOff>160805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5882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77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138580</xdr:rowOff>
    </xdr:from>
    <xdr:to>
      <xdr:col>71</xdr:col>
      <xdr:colOff>177800</xdr:colOff>
      <xdr:row>58</xdr:row>
      <xdr:rowOff>78801</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911230"/>
          <a:ext cx="889000" cy="11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87894</xdr:rowOff>
    </xdr:from>
    <xdr:to>
      <xdr:col>72</xdr:col>
      <xdr:colOff>38100</xdr:colOff>
      <xdr:row>59</xdr:row>
      <xdr:rowOff>18044</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9171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10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99758</xdr:rowOff>
    </xdr:from>
    <xdr:to>
      <xdr:col>67</xdr:col>
      <xdr:colOff>101600</xdr:colOff>
      <xdr:row>59</xdr:row>
      <xdr:rowOff>29908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10043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21035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1013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133820</xdr:rowOff>
    </xdr:from>
    <xdr:to>
      <xdr:col>85</xdr:col>
      <xdr:colOff>177800</xdr:colOff>
      <xdr:row>52</xdr:row>
      <xdr:rowOff>63970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887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50431</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879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94866</xdr:rowOff>
    </xdr:from>
    <xdr:to>
      <xdr:col>81</xdr:col>
      <xdr:colOff>101600</xdr:colOff>
      <xdr:row>53</xdr:row>
      <xdr:rowOff>25016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01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41543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878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93129</xdr:rowOff>
    </xdr:from>
    <xdr:to>
      <xdr:col>76</xdr:col>
      <xdr:colOff>165100</xdr:colOff>
      <xdr:row>59</xdr:row>
      <xdr:rowOff>23279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1003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14406</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1012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87780</xdr:rowOff>
    </xdr:from>
    <xdr:to>
      <xdr:col>72</xdr:col>
      <xdr:colOff>38100</xdr:colOff>
      <xdr:row>58</xdr:row>
      <xdr:rowOff>17930</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86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34457</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63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28001</xdr:rowOff>
    </xdr:from>
    <xdr:to>
      <xdr:col>67</xdr:col>
      <xdr:colOff>101600</xdr:colOff>
      <xdr:row>58</xdr:row>
      <xdr:rowOff>129601</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97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146128</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7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56794</xdr:rowOff>
    </xdr:from>
    <xdr:to>
      <xdr:col>85</xdr:col>
      <xdr:colOff>126364</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229744"/>
          <a:ext cx="1269" cy="13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3471</xdr:rowOff>
    </xdr:from>
    <xdr:ext cx="534377"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00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56794</xdr:rowOff>
    </xdr:from>
    <xdr:to>
      <xdr:col>86</xdr:col>
      <xdr:colOff>25400</xdr:colOff>
      <xdr:row>71</xdr:row>
      <xdr:rowOff>56794</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22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121413</xdr:rowOff>
    </xdr:from>
    <xdr:to>
      <xdr:col>85</xdr:col>
      <xdr:colOff>127000</xdr:colOff>
      <xdr:row>79</xdr:row>
      <xdr:rowOff>32486</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5481300" y="13494513"/>
          <a:ext cx="838200" cy="8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77640</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279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54763</xdr:rowOff>
    </xdr:from>
    <xdr:to>
      <xdr:col>85</xdr:col>
      <xdr:colOff>177800</xdr:colOff>
      <xdr:row>78</xdr:row>
      <xdr:rowOff>156363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42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27305</xdr:rowOff>
    </xdr:from>
    <xdr:to>
      <xdr:col>81</xdr:col>
      <xdr:colOff>50800</xdr:colOff>
      <xdr:row>79</xdr:row>
      <xdr:rowOff>32486</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3571855"/>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103149</xdr:rowOff>
    </xdr:from>
    <xdr:to>
      <xdr:col>81</xdr:col>
      <xdr:colOff>101600</xdr:colOff>
      <xdr:row>79</xdr:row>
      <xdr:rowOff>33299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47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49826</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2017" y="13251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115545</xdr:rowOff>
    </xdr:from>
    <xdr:to>
      <xdr:col>76</xdr:col>
      <xdr:colOff>114300</xdr:colOff>
      <xdr:row>79</xdr:row>
      <xdr:rowOff>27305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488645"/>
          <a:ext cx="8890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103454</xdr:rowOff>
    </xdr:from>
    <xdr:to>
      <xdr:col>76</xdr:col>
      <xdr:colOff>165100</xdr:colOff>
      <xdr:row>79</xdr:row>
      <xdr:rowOff>33604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47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50131</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3017" y="13251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115545</xdr:rowOff>
    </xdr:from>
    <xdr:to>
      <xdr:col>71</xdr:col>
      <xdr:colOff>177800</xdr:colOff>
      <xdr:row>78</xdr:row>
      <xdr:rowOff>124383</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2814300" y="13488645"/>
          <a:ext cx="889000" cy="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120217</xdr:rowOff>
    </xdr:from>
    <xdr:to>
      <xdr:col>72</xdr:col>
      <xdr:colOff>38100</xdr:colOff>
      <xdr:row>79</xdr:row>
      <xdr:rowOff>50367</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4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41494</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586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106959</xdr:rowOff>
    </xdr:from>
    <xdr:to>
      <xdr:col>67</xdr:col>
      <xdr:colOff>101600</xdr:colOff>
      <xdr:row>79</xdr:row>
      <xdr:rowOff>37109</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4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28236</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572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70613</xdr:rowOff>
    </xdr:from>
    <xdr:to>
      <xdr:col>85</xdr:col>
      <xdr:colOff>177800</xdr:colOff>
      <xdr:row>79</xdr:row>
      <xdr:rowOff>763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4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33190</xdr:rowOff>
    </xdr:from>
    <xdr:ext cx="469744"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40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153136</xdr:rowOff>
    </xdr:from>
    <xdr:to>
      <xdr:col>81</xdr:col>
      <xdr:colOff>101600</xdr:colOff>
      <xdr:row>79</xdr:row>
      <xdr:rowOff>83286</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74413</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2017" y="13618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147955</xdr:rowOff>
    </xdr:from>
    <xdr:to>
      <xdr:col>76</xdr:col>
      <xdr:colOff>165100</xdr:colOff>
      <xdr:row>79</xdr:row>
      <xdr:rowOff>78105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69232</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03017" y="13613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64745</xdr:rowOff>
    </xdr:from>
    <xdr:to>
      <xdr:col>72</xdr:col>
      <xdr:colOff>38100</xdr:colOff>
      <xdr:row>78</xdr:row>
      <xdr:rowOff>166345</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4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11422</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468428" y="1321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73583</xdr:rowOff>
    </xdr:from>
    <xdr:to>
      <xdr:col>67</xdr:col>
      <xdr:colOff>101600</xdr:colOff>
      <xdr:row>79</xdr:row>
      <xdr:rowOff>3733</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44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20260</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579428" y="1322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121355</xdr:rowOff>
    </xdr:from>
    <xdr:to>
      <xdr:col>85</xdr:col>
      <xdr:colOff>126364</xdr:colOff>
      <xdr:row>99</xdr:row>
      <xdr:rowOff>129927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723305"/>
          <a:ext cx="1269"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133754</xdr:rowOff>
    </xdr:from>
    <xdr:ext cx="534377"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710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129927</xdr:rowOff>
    </xdr:from>
    <xdr:to>
      <xdr:col>86</xdr:col>
      <xdr:colOff>25400</xdr:colOff>
      <xdr:row>99</xdr:row>
      <xdr:rowOff>129927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71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68032</xdr:rowOff>
    </xdr:from>
    <xdr:ext cx="599010"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49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121355</xdr:rowOff>
    </xdr:from>
    <xdr:to>
      <xdr:col>86</xdr:col>
      <xdr:colOff>25400</xdr:colOff>
      <xdr:row>91</xdr:row>
      <xdr:rowOff>121355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74777</xdr:rowOff>
    </xdr:from>
    <xdr:to>
      <xdr:col>85</xdr:col>
      <xdr:colOff>127000</xdr:colOff>
      <xdr:row>97</xdr:row>
      <xdr:rowOff>27305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5481300" y="16533977"/>
          <a:ext cx="838200" cy="12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128667</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587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150240</xdr:rowOff>
    </xdr:from>
    <xdr:to>
      <xdr:col>85</xdr:col>
      <xdr:colOff>177800</xdr:colOff>
      <xdr:row>97</xdr:row>
      <xdr:rowOff>80390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60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74777</xdr:rowOff>
    </xdr:from>
    <xdr:to>
      <xdr:col>81</xdr:col>
      <xdr:colOff>50800</xdr:colOff>
      <xdr:row>97</xdr:row>
      <xdr:rowOff>48470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4592300" y="16533977"/>
          <a:ext cx="889000" cy="14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161310</xdr:rowOff>
    </xdr:from>
    <xdr:to>
      <xdr:col>81</xdr:col>
      <xdr:colOff>101600</xdr:colOff>
      <xdr:row>97</xdr:row>
      <xdr:rowOff>91460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82587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71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151092</xdr:rowOff>
    </xdr:from>
    <xdr:to>
      <xdr:col>76</xdr:col>
      <xdr:colOff>114300</xdr:colOff>
      <xdr:row>97</xdr:row>
      <xdr:rowOff>48470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3703300" y="16610292"/>
          <a:ext cx="889000" cy="6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149289</xdr:rowOff>
    </xdr:from>
    <xdr:to>
      <xdr:col>76</xdr:col>
      <xdr:colOff>165100</xdr:colOff>
      <xdr:row>97</xdr:row>
      <xdr:rowOff>79439</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60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95966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38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151092</xdr:rowOff>
    </xdr:from>
    <xdr:to>
      <xdr:col>71</xdr:col>
      <xdr:colOff>177800</xdr:colOff>
      <xdr:row>96</xdr:row>
      <xdr:rowOff>158998</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2814300" y="16610292"/>
          <a:ext cx="889000" cy="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138582</xdr:rowOff>
    </xdr:from>
    <xdr:to>
      <xdr:col>72</xdr:col>
      <xdr:colOff>38100</xdr:colOff>
      <xdr:row>97</xdr:row>
      <xdr:rowOff>68732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5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59859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6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145193</xdr:rowOff>
    </xdr:from>
    <xdr:to>
      <xdr:col>67</xdr:col>
      <xdr:colOff>101600</xdr:colOff>
      <xdr:row>97</xdr:row>
      <xdr:rowOff>75343</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60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66470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69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147955</xdr:rowOff>
    </xdr:from>
    <xdr:to>
      <xdr:col>85</xdr:col>
      <xdr:colOff>177800</xdr:colOff>
      <xdr:row>97</xdr:row>
      <xdr:rowOff>78105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60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170832</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45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23977</xdr:rowOff>
    </xdr:from>
    <xdr:to>
      <xdr:col>81</xdr:col>
      <xdr:colOff>101600</xdr:colOff>
      <xdr:row>96</xdr:row>
      <xdr:rowOff>125577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48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142104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25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169120</xdr:rowOff>
    </xdr:from>
    <xdr:to>
      <xdr:col>76</xdr:col>
      <xdr:colOff>165100</xdr:colOff>
      <xdr:row>97</xdr:row>
      <xdr:rowOff>99270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6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90397</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72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100292</xdr:rowOff>
    </xdr:from>
    <xdr:to>
      <xdr:col>72</xdr:col>
      <xdr:colOff>38100</xdr:colOff>
      <xdr:row>97</xdr:row>
      <xdr:rowOff>30442</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55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46969</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63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108198</xdr:rowOff>
    </xdr:from>
    <xdr:to>
      <xdr:col>67</xdr:col>
      <xdr:colOff>101600</xdr:colOff>
      <xdr:row>97</xdr:row>
      <xdr:rowOff>38348</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56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54875</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34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25509</xdr:rowOff>
    </xdr:from>
    <xdr:to>
      <xdr:col>116</xdr:col>
      <xdr:colOff>62864</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340459"/>
          <a:ext cx="1269" cy="14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143636</xdr:rowOff>
    </xdr:from>
    <xdr:ext cx="534377"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511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25509</xdr:rowOff>
    </xdr:from>
    <xdr:to>
      <xdr:col>116</xdr:col>
      <xdr:colOff>152400</xdr:colOff>
      <xdr:row>31</xdr:row>
      <xdr:rowOff>25509</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34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113357</xdr:rowOff>
    </xdr:from>
    <xdr:to>
      <xdr:col>116</xdr:col>
      <xdr:colOff>63500</xdr:colOff>
      <xdr:row>37</xdr:row>
      <xdr:rowOff>80264</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114107"/>
          <a:ext cx="838200" cy="30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28719</xdr:rowOff>
    </xdr:from>
    <xdr:ext cx="469744"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200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5842</xdr:rowOff>
    </xdr:from>
    <xdr:to>
      <xdr:col>116</xdr:col>
      <xdr:colOff>114300</xdr:colOff>
      <xdr:row>37</xdr:row>
      <xdr:rowOff>107442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73733</xdr:rowOff>
    </xdr:from>
    <xdr:to>
      <xdr:col>111</xdr:col>
      <xdr:colOff>177800</xdr:colOff>
      <xdr:row>35</xdr:row>
      <xdr:rowOff>113357</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5903033"/>
          <a:ext cx="889000" cy="21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152690</xdr:rowOff>
    </xdr:from>
    <xdr:to>
      <xdr:col>112</xdr:col>
      <xdr:colOff>38100</xdr:colOff>
      <xdr:row>37</xdr:row>
      <xdr:rowOff>82840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73967</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088428" y="641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61105</xdr:rowOff>
    </xdr:from>
    <xdr:to>
      <xdr:col>107</xdr:col>
      <xdr:colOff>50800</xdr:colOff>
      <xdr:row>34</xdr:row>
      <xdr:rowOff>73733</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5718955"/>
          <a:ext cx="889000" cy="18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129395</xdr:rowOff>
    </xdr:from>
    <xdr:to>
      <xdr:col>107</xdr:col>
      <xdr:colOff>101600</xdr:colOff>
      <xdr:row>37</xdr:row>
      <xdr:rowOff>59545</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50672</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199428" y="639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61105</xdr:rowOff>
    </xdr:from>
    <xdr:to>
      <xdr:col>102</xdr:col>
      <xdr:colOff>114300</xdr:colOff>
      <xdr:row>33</xdr:row>
      <xdr:rowOff>120432</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flipV="1">
          <a:off x="18656300" y="5718955"/>
          <a:ext cx="889000" cy="5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69632</xdr:rowOff>
    </xdr:from>
    <xdr:to>
      <xdr:col>102</xdr:col>
      <xdr:colOff>165100</xdr:colOff>
      <xdr:row>36</xdr:row>
      <xdr:rowOff>171232</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162359</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10428" y="633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117529</xdr:rowOff>
    </xdr:from>
    <xdr:to>
      <xdr:col>98</xdr:col>
      <xdr:colOff>38100</xdr:colOff>
      <xdr:row>36</xdr:row>
      <xdr:rowOff>47679</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38806</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21428" y="621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29464</xdr:rowOff>
    </xdr:from>
    <xdr:to>
      <xdr:col>116</xdr:col>
      <xdr:colOff>114300</xdr:colOff>
      <xdr:row>37</xdr:row>
      <xdr:rowOff>131064</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7891</xdr:rowOff>
    </xdr:from>
    <xdr:ext cx="469744"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35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62557</xdr:rowOff>
    </xdr:from>
    <xdr:to>
      <xdr:col>112</xdr:col>
      <xdr:colOff>38100</xdr:colOff>
      <xdr:row>35</xdr:row>
      <xdr:rowOff>164157</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06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9234</xdr:rowOff>
    </xdr:from>
    <xdr:ext cx="469744"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088428" y="583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22933</xdr:rowOff>
    </xdr:from>
    <xdr:to>
      <xdr:col>107</xdr:col>
      <xdr:colOff>101600</xdr:colOff>
      <xdr:row>34</xdr:row>
      <xdr:rowOff>124533</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585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141060</xdr:rowOff>
    </xdr:from>
    <xdr:ext cx="469744"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199428" y="562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10305</xdr:rowOff>
    </xdr:from>
    <xdr:to>
      <xdr:col>102</xdr:col>
      <xdr:colOff>165100</xdr:colOff>
      <xdr:row>33</xdr:row>
      <xdr:rowOff>111905</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566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128432</xdr:rowOff>
    </xdr:from>
    <xdr:ext cx="469744"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310428" y="544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69632</xdr:rowOff>
    </xdr:from>
    <xdr:to>
      <xdr:col>98</xdr:col>
      <xdr:colOff>38100</xdr:colOff>
      <xdr:row>33</xdr:row>
      <xdr:rowOff>171232</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572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16309</xdr:rowOff>
    </xdr:from>
    <xdr:ext cx="469744"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421428" y="550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目的別に見た住民一人当たりコストについては，類似団体と比較した場合，「民生費」（</a:t>
          </a:r>
          <a:r>
            <a:rPr kumimoji="1" lang="en-US" altLang="ja-JP" sz="1050">
              <a:solidFill>
                <a:schemeClr val="dk1"/>
              </a:solidFill>
              <a:effectLst/>
              <a:latin typeface="ＭＳ 明朝" panose="02020609040205080304" pitchFamily="17" charset="-128"/>
              <a:ea typeface="ＭＳ 明朝" panose="02020609040205080304" pitchFamily="17" charset="-128"/>
              <a:cs typeface="+mn-cs"/>
            </a:rPr>
            <a:t>2</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位），</a:t>
          </a: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「衛生費」（</a:t>
          </a:r>
          <a:r>
            <a:rPr kumimoji="1" lang="en-US" altLang="ja-JP" sz="1050">
              <a:solidFill>
                <a:schemeClr val="dk1"/>
              </a:solidFill>
              <a:effectLst/>
              <a:latin typeface="ＭＳ 明朝" panose="02020609040205080304" pitchFamily="17" charset="-128"/>
              <a:ea typeface="ＭＳ 明朝" panose="02020609040205080304" pitchFamily="17" charset="-128"/>
              <a:cs typeface="+mn-cs"/>
            </a:rPr>
            <a:t>3</a:t>
          </a: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位），</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「消防費」（</a:t>
          </a:r>
          <a:r>
            <a:rPr kumimoji="1" lang="en-US" altLang="ja-JP" sz="1050">
              <a:solidFill>
                <a:schemeClr val="dk1"/>
              </a:solidFill>
              <a:effectLst/>
              <a:latin typeface="ＭＳ 明朝" panose="02020609040205080304" pitchFamily="17" charset="-128"/>
              <a:ea typeface="ＭＳ 明朝" panose="02020609040205080304" pitchFamily="17" charset="-128"/>
              <a:cs typeface="+mn-cs"/>
            </a:rPr>
            <a:t>3</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位）が高く，逆に「労働費」（</a:t>
          </a:r>
          <a:r>
            <a:rPr kumimoji="1" lang="en-US" altLang="ja-JP" sz="1050">
              <a:solidFill>
                <a:schemeClr val="dk1"/>
              </a:solidFill>
              <a:effectLst/>
              <a:latin typeface="ＭＳ 明朝" panose="02020609040205080304" pitchFamily="17" charset="-128"/>
              <a:ea typeface="ＭＳ 明朝" panose="02020609040205080304" pitchFamily="17" charset="-128"/>
              <a:cs typeface="+mn-cs"/>
            </a:rPr>
            <a:t>20</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位），「土木費」（</a:t>
          </a:r>
          <a:r>
            <a:rPr kumimoji="1" lang="en-US" altLang="ja-JP" sz="1050">
              <a:solidFill>
                <a:schemeClr val="dk1"/>
              </a:solidFill>
              <a:effectLst/>
              <a:latin typeface="ＭＳ 明朝" panose="02020609040205080304" pitchFamily="17" charset="-128"/>
              <a:ea typeface="ＭＳ 明朝" panose="02020609040205080304" pitchFamily="17" charset="-128"/>
              <a:cs typeface="+mn-cs"/>
            </a:rPr>
            <a:t>18</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位）が低くなっていることが特徴として挙げられる。これらの項目の主な理由は以下のとおり。</a:t>
          </a:r>
          <a:endParaRPr lang="ja-JP" altLang="ja-JP" sz="1050">
            <a:effectLst/>
            <a:latin typeface="ＭＳ 明朝" panose="02020609040205080304" pitchFamily="17" charset="-128"/>
            <a:ea typeface="ＭＳ 明朝" panose="02020609040205080304" pitchFamily="17" charset="-128"/>
          </a:endParaRPr>
        </a:p>
        <a:p>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＜高いもの＞</a:t>
          </a: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◆民生費</a:t>
          </a:r>
          <a:r>
            <a:rPr kumimoji="1" lang="en-US" altLang="ja-JP" sz="105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障害者福祉や保育サービスの充実に取り組んでいることによる</a:t>
          </a:r>
          <a:endParaRPr lang="ja-JP" altLang="ja-JP" sz="105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　</a:t>
          </a: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衛生費</a:t>
          </a:r>
          <a:r>
            <a:rPr kumimoji="1" lang="en-US" altLang="ja-JP" sz="105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クリーンセンターの建替え整備事業による</a:t>
          </a:r>
          <a:endParaRPr kumimoji="1" lang="en-US" altLang="ja-JP" sz="1050">
            <a:solidFill>
              <a:schemeClr val="dk1"/>
            </a:solidFill>
            <a:effectLst/>
            <a:latin typeface="ＭＳ 明朝" panose="02020609040205080304" pitchFamily="17" charset="-128"/>
            <a:ea typeface="ＭＳ 明朝" panose="02020609040205080304" pitchFamily="17" charset="-128"/>
            <a:cs typeface="+mn-cs"/>
          </a:endParaRPr>
        </a:p>
        <a:p>
          <a:pPr eaLnBrk="1" fontAlgn="auto" latinLnBrk="0" hangingPunct="1"/>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消防費</a:t>
          </a:r>
          <a:r>
            <a:rPr kumimoji="1" lang="en-US" altLang="ja-JP" sz="105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消防出張所の立替え建設事業による</a:t>
          </a:r>
          <a:endParaRPr lang="ja-JP" altLang="ja-JP" sz="1050">
            <a:effectLst/>
            <a:latin typeface="ＭＳ 明朝" panose="02020609040205080304" pitchFamily="17" charset="-128"/>
            <a:ea typeface="ＭＳ 明朝" panose="02020609040205080304" pitchFamily="17" charset="-128"/>
          </a:endParaRPr>
        </a:p>
        <a:p>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＜低いもの＞</a:t>
          </a: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◆労働費</a:t>
          </a:r>
          <a:r>
            <a:rPr kumimoji="1" lang="en-US" altLang="ja-JP" sz="105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勤労者福祉会館等の施設を有していないことに加え，</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雇用対策事業特別会計の廃止</a:t>
          </a: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により平成</a:t>
          </a:r>
          <a:r>
            <a:rPr kumimoji="1" lang="en-US" altLang="ja-JP" sz="1050">
              <a:solidFill>
                <a:schemeClr val="dk1"/>
              </a:solidFill>
              <a:effectLst/>
              <a:latin typeface="ＭＳ 明朝" panose="02020609040205080304" pitchFamily="17" charset="-128"/>
              <a:ea typeface="ＭＳ 明朝" panose="02020609040205080304" pitchFamily="17" charset="-128"/>
              <a:cs typeface="+mn-cs"/>
            </a:rPr>
            <a:t>28</a:t>
          </a: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年度以降は更に減少している。</a:t>
          </a:r>
          <a:endParaRPr lang="ja-JP" altLang="ja-JP" sz="1050">
            <a:effectLst/>
            <a:latin typeface="ＭＳ 明朝" panose="02020609040205080304" pitchFamily="17" charset="-128"/>
            <a:ea typeface="ＭＳ 明朝" panose="02020609040205080304" pitchFamily="17" charset="-128"/>
          </a:endParaRPr>
        </a:p>
        <a:p>
          <a:r>
            <a:rPr lang="ja-JP" altLang="ja-JP" sz="1050" baseline="0">
              <a:solidFill>
                <a:schemeClr val="dk1"/>
              </a:solidFill>
              <a:effectLst/>
              <a:latin typeface="ＭＳ 明朝" panose="02020609040205080304" pitchFamily="17" charset="-128"/>
              <a:ea typeface="ＭＳ 明朝" panose="02020609040205080304" pitchFamily="17" charset="-128"/>
              <a:cs typeface="+mn-cs"/>
            </a:rPr>
            <a:t>    </a:t>
          </a:r>
          <a:r>
            <a:rPr lang="ja-JP" altLang="en-US" sz="1050" baseline="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◆土木費</a:t>
          </a:r>
          <a:r>
            <a:rPr kumimoji="1" lang="en-US" altLang="ja-JP" sz="105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市債残高の縮減に向けて投資的経費の規模を的確にコントロールしていることによる</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chemeClr val="dk1"/>
              </a:solidFill>
              <a:effectLst/>
              <a:latin typeface="ＭＳ 明朝" panose="02020609040205080304" pitchFamily="17" charset="-128"/>
              <a:ea typeface="ＭＳ 明朝" panose="02020609040205080304" pitchFamily="17" charset="-128"/>
              <a:cs typeface="+mn-cs"/>
            </a:rPr>
            <a:t>　</a:t>
          </a:r>
          <a:r>
            <a:rPr lang="ja-JP" altLang="en-US" sz="1000">
              <a:solidFill>
                <a:schemeClr val="dk1"/>
              </a:solidFill>
              <a:effectLst/>
              <a:latin typeface="ＭＳ 明朝" panose="02020609040205080304" pitchFamily="17" charset="-128"/>
              <a:ea typeface="ＭＳ 明朝" panose="02020609040205080304" pitchFamily="17" charset="-128"/>
              <a:cs typeface="+mn-cs"/>
            </a:rPr>
            <a:t>実質収支額については，平成</a:t>
          </a:r>
          <a:r>
            <a:rPr lang="en-US" altLang="ja-JP" sz="1000">
              <a:solidFill>
                <a:schemeClr val="dk1"/>
              </a:solidFill>
              <a:effectLst/>
              <a:latin typeface="ＭＳ 明朝" panose="02020609040205080304" pitchFamily="17" charset="-128"/>
              <a:ea typeface="ＭＳ 明朝" panose="02020609040205080304" pitchFamily="17" charset="-128"/>
              <a:cs typeface="+mn-cs"/>
            </a:rPr>
            <a:t>20</a:t>
          </a:r>
          <a:r>
            <a:rPr lang="ja-JP" altLang="en-US" sz="1000">
              <a:solidFill>
                <a:schemeClr val="dk1"/>
              </a:solidFill>
              <a:effectLst/>
              <a:latin typeface="ＭＳ 明朝" panose="02020609040205080304" pitchFamily="17" charset="-128"/>
              <a:ea typeface="ＭＳ 明朝" panose="02020609040205080304" pitchFamily="17" charset="-128"/>
              <a:cs typeface="+mn-cs"/>
            </a:rPr>
            <a:t>年度決算において</a:t>
          </a:r>
          <a:r>
            <a:rPr lang="ja-JP" altLang="ja-JP" sz="1000">
              <a:solidFill>
                <a:schemeClr val="dk1"/>
              </a:solidFill>
              <a:effectLst/>
              <a:latin typeface="ＭＳ 明朝" panose="02020609040205080304" pitchFamily="17" charset="-128"/>
              <a:ea typeface="ＭＳ 明朝" panose="02020609040205080304" pitchFamily="17" charset="-128"/>
              <a:cs typeface="+mn-cs"/>
            </a:rPr>
            <a:t>リーマンショックによる景気後退の影響を受け約</a:t>
          </a:r>
          <a:r>
            <a:rPr lang="en-US" altLang="ja-JP" sz="1000">
              <a:solidFill>
                <a:schemeClr val="dk1"/>
              </a:solidFill>
              <a:effectLst/>
              <a:latin typeface="ＭＳ 明朝" panose="02020609040205080304" pitchFamily="17" charset="-128"/>
              <a:ea typeface="ＭＳ 明朝" panose="02020609040205080304" pitchFamily="17" charset="-128"/>
              <a:cs typeface="+mn-cs"/>
            </a:rPr>
            <a:t>30</a:t>
          </a:r>
          <a:r>
            <a:rPr lang="ja-JP" altLang="ja-JP" sz="1000">
              <a:solidFill>
                <a:schemeClr val="dk1"/>
              </a:solidFill>
              <a:effectLst/>
              <a:latin typeface="ＭＳ 明朝" panose="02020609040205080304" pitchFamily="17" charset="-128"/>
              <a:ea typeface="ＭＳ 明朝" panose="02020609040205080304" pitchFamily="17" charset="-128"/>
              <a:cs typeface="+mn-cs"/>
            </a:rPr>
            <a:t>億円の</a:t>
          </a:r>
          <a:r>
            <a:rPr lang="ja-JP" altLang="en-US" sz="1000">
              <a:solidFill>
                <a:schemeClr val="dk1"/>
              </a:solidFill>
              <a:effectLst/>
              <a:latin typeface="ＭＳ 明朝" panose="02020609040205080304" pitchFamily="17" charset="-128"/>
              <a:ea typeface="ＭＳ 明朝" panose="02020609040205080304" pitchFamily="17" charset="-128"/>
              <a:cs typeface="+mn-cs"/>
            </a:rPr>
            <a:t>大幅な</a:t>
          </a:r>
          <a:r>
            <a:rPr lang="ja-JP" altLang="ja-JP" sz="1000">
              <a:solidFill>
                <a:schemeClr val="dk1"/>
              </a:solidFill>
              <a:effectLst/>
              <a:latin typeface="ＭＳ 明朝" panose="02020609040205080304" pitchFamily="17" charset="-128"/>
              <a:ea typeface="ＭＳ 明朝" panose="02020609040205080304" pitchFamily="17" charset="-128"/>
              <a:cs typeface="+mn-cs"/>
            </a:rPr>
            <a:t>赤字となったが，</a:t>
          </a:r>
          <a:r>
            <a:rPr lang="ja-JP" altLang="en-US" sz="1000">
              <a:solidFill>
                <a:schemeClr val="dk1"/>
              </a:solidFill>
              <a:effectLst/>
              <a:latin typeface="ＭＳ 明朝" panose="02020609040205080304" pitchFamily="17" charset="-128"/>
              <a:ea typeface="ＭＳ 明朝" panose="02020609040205080304" pitchFamily="17" charset="-128"/>
              <a:cs typeface="+mn-cs"/>
            </a:rPr>
            <a:t>その後，</a:t>
          </a:r>
          <a:r>
            <a:rPr lang="ja-JP" altLang="ja-JP" sz="1000">
              <a:solidFill>
                <a:schemeClr val="dk1"/>
              </a:solidFill>
              <a:effectLst/>
              <a:latin typeface="ＭＳ 明朝" panose="02020609040205080304" pitchFamily="17" charset="-128"/>
              <a:ea typeface="ＭＳ 明朝" panose="02020609040205080304" pitchFamily="17" charset="-128"/>
              <a:cs typeface="+mn-cs"/>
            </a:rPr>
            <a:t>行財政改革</a:t>
          </a:r>
          <a:r>
            <a:rPr lang="ja-JP" altLang="en-US" sz="1000">
              <a:solidFill>
                <a:schemeClr val="dk1"/>
              </a:solidFill>
              <a:effectLst/>
              <a:latin typeface="ＭＳ 明朝" panose="02020609040205080304" pitchFamily="17" charset="-128"/>
              <a:ea typeface="ＭＳ 明朝" panose="02020609040205080304" pitchFamily="17" charset="-128"/>
              <a:cs typeface="+mn-cs"/>
            </a:rPr>
            <a:t>の推進等に</a:t>
          </a:r>
          <a:r>
            <a:rPr lang="ja-JP" altLang="ja-JP" sz="1000">
              <a:solidFill>
                <a:schemeClr val="dk1"/>
              </a:solidFill>
              <a:effectLst/>
              <a:latin typeface="ＭＳ 明朝" panose="02020609040205080304" pitchFamily="17" charset="-128"/>
              <a:ea typeface="ＭＳ 明朝" panose="02020609040205080304" pitchFamily="17" charset="-128"/>
              <a:cs typeface="+mn-cs"/>
            </a:rPr>
            <a:t>より，着実に赤字を解消し，平成</a:t>
          </a:r>
          <a:r>
            <a:rPr lang="en-US" altLang="ja-JP" sz="1000">
              <a:solidFill>
                <a:schemeClr val="dk1"/>
              </a:solidFill>
              <a:effectLst/>
              <a:latin typeface="ＭＳ 明朝" panose="02020609040205080304" pitchFamily="17" charset="-128"/>
              <a:ea typeface="ＭＳ 明朝" panose="02020609040205080304" pitchFamily="17" charset="-128"/>
              <a:cs typeface="+mn-cs"/>
            </a:rPr>
            <a:t>22</a:t>
          </a:r>
          <a:r>
            <a:rPr lang="ja-JP" altLang="ja-JP" sz="1000">
              <a:solidFill>
                <a:schemeClr val="dk1"/>
              </a:solidFill>
              <a:effectLst/>
              <a:latin typeface="ＭＳ 明朝" panose="02020609040205080304" pitchFamily="17" charset="-128"/>
              <a:ea typeface="ＭＳ 明朝" panose="02020609040205080304" pitchFamily="17" charset="-128"/>
              <a:cs typeface="+mn-cs"/>
            </a:rPr>
            <a:t>年度決算では黒字へと転換した。</a:t>
          </a:r>
          <a:r>
            <a:rPr lang="ja-JP" altLang="en-US" sz="1000">
              <a:solidFill>
                <a:schemeClr val="dk1"/>
              </a:solidFill>
              <a:effectLst/>
              <a:latin typeface="ＭＳ 明朝" panose="02020609040205080304" pitchFamily="17" charset="-128"/>
              <a:ea typeface="ＭＳ 明朝" panose="02020609040205080304" pitchFamily="17" charset="-128"/>
              <a:cs typeface="+mn-cs"/>
            </a:rPr>
            <a:t>以降も</a:t>
          </a:r>
          <a:r>
            <a:rPr lang="ja-JP" altLang="ja-JP" sz="1000">
              <a:solidFill>
                <a:schemeClr val="dk1"/>
              </a:solidFill>
              <a:effectLst/>
              <a:latin typeface="ＭＳ 明朝" panose="02020609040205080304" pitchFamily="17" charset="-128"/>
              <a:ea typeface="ＭＳ 明朝" panose="02020609040205080304" pitchFamily="17" charset="-128"/>
              <a:cs typeface="+mn-cs"/>
            </a:rPr>
            <a:t>実質収支</a:t>
          </a:r>
          <a:r>
            <a:rPr lang="ja-JP" altLang="en-US" sz="1000">
              <a:solidFill>
                <a:schemeClr val="dk1"/>
              </a:solidFill>
              <a:effectLst/>
              <a:latin typeface="ＭＳ 明朝" panose="02020609040205080304" pitchFamily="17" charset="-128"/>
              <a:ea typeface="ＭＳ 明朝" panose="02020609040205080304" pitchFamily="17" charset="-128"/>
              <a:cs typeface="+mn-cs"/>
            </a:rPr>
            <a:t>額に</a:t>
          </a:r>
          <a:r>
            <a:rPr lang="ja-JP" altLang="ja-JP" sz="1000">
              <a:solidFill>
                <a:schemeClr val="dk1"/>
              </a:solidFill>
              <a:effectLst/>
              <a:latin typeface="ＭＳ 明朝" panose="02020609040205080304" pitchFamily="17" charset="-128"/>
              <a:ea typeface="ＭＳ 明朝" panose="02020609040205080304" pitchFamily="17" charset="-128"/>
              <a:cs typeface="+mn-cs"/>
            </a:rPr>
            <a:t>ついては黒字を確保している</a:t>
          </a:r>
          <a:r>
            <a:rPr lang="ja-JP" altLang="en-US" sz="10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000">
              <a:solidFill>
                <a:schemeClr val="dk1"/>
              </a:solidFill>
              <a:effectLst/>
              <a:latin typeface="ＭＳ 明朝" panose="02020609040205080304" pitchFamily="17" charset="-128"/>
              <a:ea typeface="ＭＳ 明朝" panose="02020609040205080304" pitchFamily="17" charset="-128"/>
              <a:cs typeface="+mn-cs"/>
            </a:rPr>
            <a:t>30</a:t>
          </a:r>
          <a:r>
            <a:rPr lang="ja-JP" altLang="en-US" sz="1000">
              <a:solidFill>
                <a:schemeClr val="dk1"/>
              </a:solidFill>
              <a:effectLst/>
              <a:latin typeface="ＭＳ 明朝" panose="02020609040205080304" pitchFamily="17" charset="-128"/>
              <a:ea typeface="ＭＳ 明朝" panose="02020609040205080304" pitchFamily="17" charset="-128"/>
              <a:cs typeface="+mn-cs"/>
            </a:rPr>
            <a:t>年度決算においても</a:t>
          </a:r>
          <a:r>
            <a:rPr lang="ja-JP" altLang="ja-JP" sz="1000">
              <a:solidFill>
                <a:schemeClr val="dk1"/>
              </a:solidFill>
              <a:effectLst/>
              <a:latin typeface="ＭＳ 明朝" panose="02020609040205080304" pitchFamily="17" charset="-128"/>
              <a:ea typeface="ＭＳ 明朝" panose="02020609040205080304" pitchFamily="17" charset="-128"/>
              <a:cs typeface="+mn-cs"/>
            </a:rPr>
            <a:t>依然として厳しい状況</a:t>
          </a:r>
          <a:r>
            <a:rPr lang="ja-JP" altLang="en-US" sz="1000">
              <a:solidFill>
                <a:schemeClr val="dk1"/>
              </a:solidFill>
              <a:effectLst/>
              <a:latin typeface="ＭＳ 明朝" panose="02020609040205080304" pitchFamily="17" charset="-128"/>
              <a:ea typeface="ＭＳ 明朝" panose="02020609040205080304" pitchFamily="17" charset="-128"/>
              <a:cs typeface="+mn-cs"/>
            </a:rPr>
            <a:t>に加えて，相次いだ災害の復旧・支援に対する財政出動もあったが，</a:t>
          </a:r>
          <a:r>
            <a:rPr lang="ja-JP" altLang="ja-JP" sz="1000">
              <a:solidFill>
                <a:schemeClr val="dk1"/>
              </a:solidFill>
              <a:effectLst/>
              <a:latin typeface="ＭＳ 明朝" panose="02020609040205080304" pitchFamily="17" charset="-128"/>
              <a:ea typeface="ＭＳ 明朝" panose="02020609040205080304" pitchFamily="17" charset="-128"/>
              <a:cs typeface="+mn-cs"/>
            </a:rPr>
            <a:t>全庁を挙げて歳出抑制・歳入確保を徹底し，実質収支の黒字を確保した。（平成</a:t>
          </a:r>
          <a:r>
            <a:rPr lang="en-US" altLang="ja-JP" sz="1000">
              <a:solidFill>
                <a:schemeClr val="dk1"/>
              </a:solidFill>
              <a:effectLst/>
              <a:latin typeface="ＭＳ 明朝" panose="02020609040205080304" pitchFamily="17" charset="-128"/>
              <a:ea typeface="ＭＳ 明朝" panose="02020609040205080304" pitchFamily="17" charset="-128"/>
              <a:cs typeface="+mn-cs"/>
            </a:rPr>
            <a:t>30</a:t>
          </a:r>
          <a:r>
            <a:rPr lang="ja-JP" altLang="ja-JP" sz="1000">
              <a:solidFill>
                <a:schemeClr val="dk1"/>
              </a:solidFill>
              <a:effectLst/>
              <a:latin typeface="ＭＳ 明朝" panose="02020609040205080304" pitchFamily="17" charset="-128"/>
              <a:ea typeface="ＭＳ 明朝" panose="02020609040205080304" pitchFamily="17" charset="-128"/>
              <a:cs typeface="+mn-cs"/>
            </a:rPr>
            <a:t>年度決算の実質収支は，＋</a:t>
          </a:r>
          <a:r>
            <a:rPr lang="en-US" altLang="ja-JP" sz="1000">
              <a:solidFill>
                <a:schemeClr val="dk1"/>
              </a:solidFill>
              <a:effectLst/>
              <a:latin typeface="ＭＳ 明朝" panose="02020609040205080304" pitchFamily="17" charset="-128"/>
              <a:ea typeface="ＭＳ 明朝" panose="02020609040205080304" pitchFamily="17" charset="-128"/>
              <a:cs typeface="+mn-cs"/>
            </a:rPr>
            <a:t>4</a:t>
          </a:r>
          <a:r>
            <a:rPr lang="ja-JP" altLang="ja-JP" sz="1000">
              <a:solidFill>
                <a:schemeClr val="dk1"/>
              </a:solidFill>
              <a:effectLst/>
              <a:latin typeface="ＭＳ 明朝" panose="02020609040205080304" pitchFamily="17" charset="-128"/>
              <a:ea typeface="ＭＳ 明朝" panose="02020609040205080304" pitchFamily="17" charset="-128"/>
              <a:cs typeface="+mn-cs"/>
            </a:rPr>
            <a:t>億円）</a:t>
          </a:r>
          <a:endParaRPr lang="en-US" altLang="ja-JP" sz="10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000">
              <a:solidFill>
                <a:schemeClr val="dk1"/>
              </a:solidFill>
              <a:effectLst/>
              <a:latin typeface="ＭＳ 明朝" panose="02020609040205080304" pitchFamily="17" charset="-128"/>
              <a:ea typeface="ＭＳ 明朝" panose="02020609040205080304" pitchFamily="17" charset="-128"/>
              <a:cs typeface="+mn-cs"/>
            </a:rPr>
            <a:t>　実質単年度収支については，平成</a:t>
          </a:r>
          <a:r>
            <a:rPr kumimoji="1" lang="en-US" altLang="ja-JP" sz="1000">
              <a:solidFill>
                <a:schemeClr val="dk1"/>
              </a:solidFill>
              <a:effectLst/>
              <a:latin typeface="ＭＳ 明朝" panose="02020609040205080304" pitchFamily="17" charset="-128"/>
              <a:ea typeface="ＭＳ 明朝" panose="02020609040205080304" pitchFamily="17" charset="-128"/>
              <a:cs typeface="+mn-cs"/>
            </a:rPr>
            <a:t>25</a:t>
          </a:r>
          <a:r>
            <a:rPr kumimoji="1" lang="ja-JP" altLang="en-US" sz="1000">
              <a:solidFill>
                <a:schemeClr val="dk1"/>
              </a:solidFill>
              <a:effectLst/>
              <a:latin typeface="ＭＳ 明朝" panose="02020609040205080304" pitchFamily="17" charset="-128"/>
              <a:ea typeface="ＭＳ 明朝" panose="02020609040205080304" pitchFamily="17" charset="-128"/>
              <a:cs typeface="+mn-cs"/>
            </a:rPr>
            <a:t>年度以降，財政調整基金の積立により黒字となった平成</a:t>
          </a:r>
          <a:r>
            <a:rPr kumimoji="1" lang="en-US" altLang="ja-JP" sz="1000">
              <a:solidFill>
                <a:schemeClr val="dk1"/>
              </a:solidFill>
              <a:effectLst/>
              <a:latin typeface="ＭＳ 明朝" panose="02020609040205080304" pitchFamily="17" charset="-128"/>
              <a:ea typeface="ＭＳ 明朝" panose="02020609040205080304" pitchFamily="17" charset="-128"/>
              <a:cs typeface="+mn-cs"/>
            </a:rPr>
            <a:t>29</a:t>
          </a:r>
          <a:r>
            <a:rPr kumimoji="1" lang="ja-JP" altLang="en-US" sz="1000">
              <a:solidFill>
                <a:schemeClr val="dk1"/>
              </a:solidFill>
              <a:effectLst/>
              <a:latin typeface="ＭＳ 明朝" panose="02020609040205080304" pitchFamily="17" charset="-128"/>
              <a:ea typeface="ＭＳ 明朝" panose="02020609040205080304" pitchFamily="17" charset="-128"/>
              <a:cs typeface="+mn-cs"/>
            </a:rPr>
            <a:t>年度を除き赤字が続いており，平成</a:t>
          </a:r>
          <a:r>
            <a:rPr kumimoji="1" lang="en-US" altLang="ja-JP" sz="1000">
              <a:solidFill>
                <a:schemeClr val="dk1"/>
              </a:solidFill>
              <a:effectLst/>
              <a:latin typeface="ＭＳ 明朝" panose="02020609040205080304" pitchFamily="17" charset="-128"/>
              <a:ea typeface="ＭＳ 明朝" panose="02020609040205080304" pitchFamily="17" charset="-128"/>
              <a:cs typeface="+mn-cs"/>
            </a:rPr>
            <a:t>30</a:t>
          </a:r>
          <a:r>
            <a:rPr kumimoji="1" lang="ja-JP" altLang="en-US" sz="1000">
              <a:solidFill>
                <a:schemeClr val="dk1"/>
              </a:solidFill>
              <a:effectLst/>
              <a:latin typeface="ＭＳ 明朝" panose="02020609040205080304" pitchFamily="17" charset="-128"/>
              <a:ea typeface="ＭＳ 明朝" panose="02020609040205080304" pitchFamily="17" charset="-128"/>
              <a:cs typeface="+mn-cs"/>
            </a:rPr>
            <a:t>年度についても</a:t>
          </a:r>
          <a:r>
            <a:rPr kumimoji="1" lang="en-US" altLang="ja-JP" sz="1000">
              <a:solidFill>
                <a:schemeClr val="dk1"/>
              </a:solidFill>
              <a:effectLst/>
              <a:latin typeface="ＭＳ 明朝" panose="02020609040205080304" pitchFamily="17" charset="-128"/>
              <a:ea typeface="ＭＳ 明朝" panose="02020609040205080304" pitchFamily="17" charset="-128"/>
              <a:cs typeface="+mn-cs"/>
            </a:rPr>
            <a:t>0.1</a:t>
          </a:r>
          <a:r>
            <a:rPr kumimoji="1" lang="ja-JP" altLang="en-US" sz="1000">
              <a:solidFill>
                <a:schemeClr val="dk1"/>
              </a:solidFill>
              <a:effectLst/>
              <a:latin typeface="ＭＳ 明朝" panose="02020609040205080304" pitchFamily="17" charset="-128"/>
              <a:ea typeface="ＭＳ 明朝" panose="02020609040205080304" pitchFamily="17" charset="-128"/>
              <a:cs typeface="+mn-cs"/>
            </a:rPr>
            <a:t>億円の赤字となっている。</a:t>
          </a:r>
          <a:endParaRPr kumimoji="1" lang="en-US" altLang="ja-JP" sz="10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000">
              <a:solidFill>
                <a:schemeClr val="dk1"/>
              </a:solidFill>
              <a:effectLst/>
              <a:latin typeface="ＭＳ 明朝" panose="02020609040205080304" pitchFamily="17" charset="-128"/>
              <a:ea typeface="ＭＳ 明朝" panose="02020609040205080304" pitchFamily="17" charset="-128"/>
              <a:cs typeface="+mn-cs"/>
            </a:rPr>
            <a:t>　財政調整基金残高については，平成</a:t>
          </a:r>
          <a:r>
            <a:rPr kumimoji="1" lang="en-US" altLang="ja-JP" sz="1000">
              <a:solidFill>
                <a:schemeClr val="dk1"/>
              </a:solidFill>
              <a:effectLst/>
              <a:latin typeface="ＭＳ 明朝" panose="02020609040205080304" pitchFamily="17" charset="-128"/>
              <a:ea typeface="ＭＳ 明朝" panose="02020609040205080304" pitchFamily="17" charset="-128"/>
              <a:cs typeface="+mn-cs"/>
            </a:rPr>
            <a:t>30</a:t>
          </a:r>
          <a:r>
            <a:rPr kumimoji="1" lang="ja-JP" altLang="en-US" sz="1000">
              <a:solidFill>
                <a:schemeClr val="dk1"/>
              </a:solidFill>
              <a:effectLst/>
              <a:latin typeface="ＭＳ 明朝" panose="02020609040205080304" pitchFamily="17" charset="-128"/>
              <a:ea typeface="ＭＳ 明朝" panose="02020609040205080304" pitchFamily="17" charset="-128"/>
              <a:cs typeface="+mn-cs"/>
            </a:rPr>
            <a:t>年度は国民健康保険事業特別会計からの繰出金等を積み立て残高</a:t>
          </a:r>
          <a:r>
            <a:rPr kumimoji="1" lang="en-US" altLang="ja-JP" sz="1000">
              <a:solidFill>
                <a:schemeClr val="dk1"/>
              </a:solidFill>
              <a:effectLst/>
              <a:latin typeface="ＭＳ 明朝" panose="02020609040205080304" pitchFamily="17" charset="-128"/>
              <a:ea typeface="ＭＳ 明朝" panose="02020609040205080304" pitchFamily="17" charset="-128"/>
              <a:cs typeface="+mn-cs"/>
            </a:rPr>
            <a:t>36</a:t>
          </a:r>
          <a:r>
            <a:rPr kumimoji="1" lang="ja-JP" altLang="en-US" sz="1000">
              <a:solidFill>
                <a:schemeClr val="dk1"/>
              </a:solidFill>
              <a:effectLst/>
              <a:latin typeface="ＭＳ 明朝" panose="02020609040205080304" pitchFamily="17" charset="-128"/>
              <a:ea typeface="ＭＳ 明朝" panose="02020609040205080304" pitchFamily="17" charset="-128"/>
              <a:cs typeface="+mn-cs"/>
            </a:rPr>
            <a:t>億円となっている。</a:t>
          </a:r>
          <a:endParaRPr kumimoji="1" lang="ja-JP" altLang="en-US" sz="10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公共下水道事業における企業債償還の増加や国民健康保険事業や介護保険事業における累積黒字の減少等に伴い，連結実質収支は黒字を維持しているものの，黒字額は昨年度と比較して減少している。</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　また，特に赤字比率の高かった高速鉄道事業特別会計（表・グラフでは「その他会計（赤字）」と記載）は，駅ナカビジネスの積極的な展開による増収策，経常経費の削減などコスト削減策を着実に推進したほか，市を挙げたお客様確保の取組により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27</a:t>
          </a:r>
          <a:r>
            <a:rPr lang="ja-JP" altLang="ja-JP" sz="1100">
              <a:solidFill>
                <a:schemeClr val="dk1"/>
              </a:solidFill>
              <a:effectLst/>
              <a:latin typeface="ＭＳ 明朝" panose="02020609040205080304" pitchFamily="17" charset="-128"/>
              <a:ea typeface="ＭＳ 明朝" panose="02020609040205080304" pitchFamily="17" charset="-128"/>
              <a:cs typeface="+mn-cs"/>
            </a:rPr>
            <a:t>年度から</a:t>
          </a:r>
          <a:r>
            <a:rPr lang="en-US" altLang="ja-JP" sz="1100">
              <a:solidFill>
                <a:schemeClr val="dk1"/>
              </a:solidFill>
              <a:effectLst/>
              <a:latin typeface="ＭＳ 明朝" panose="02020609040205080304" pitchFamily="17" charset="-128"/>
              <a:ea typeface="ＭＳ 明朝" panose="02020609040205080304" pitchFamily="17" charset="-128"/>
              <a:cs typeface="+mn-cs"/>
            </a:rPr>
            <a:t>4</a:t>
          </a:r>
          <a:r>
            <a:rPr lang="ja-JP" altLang="ja-JP" sz="1100">
              <a:solidFill>
                <a:schemeClr val="dk1"/>
              </a:solidFill>
              <a:effectLst/>
              <a:latin typeface="ＭＳ 明朝" panose="02020609040205080304" pitchFamily="17" charset="-128"/>
              <a:ea typeface="ＭＳ 明朝" panose="02020609040205080304" pitchFamily="17" charset="-128"/>
              <a:cs typeface="+mn-cs"/>
            </a:rPr>
            <a:t>年連続で黒字を確保している。</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　今後も，引き続き，連結ベースでの財政健全化に向けた取組を進めていく。</a:t>
          </a:r>
        </a:p>
        <a:p>
          <a:endParaRPr kumimoji="1" lang="ja-JP" altLang="en-US" sz="1400">
            <a:latin typeface="ＭＳ 明朝" panose="02020609040205080304" pitchFamily="17" charset="-128"/>
            <a:ea typeface="ＭＳ 明朝" panose="02020609040205080304" pitchFamily="17"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25919;&#20196;&#24066;/&#12304;&#36001;&#25919;&#29366;&#27841;&#36039;&#26009;&#38598;&#12305;_261009_&#20140;&#37117;&#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229.6</v>
          </cell>
          <cell r="CF51">
            <v>226.2</v>
          </cell>
          <cell r="CN51">
            <v>197.4</v>
          </cell>
          <cell r="CV51">
            <v>191.2</v>
          </cell>
        </row>
        <row r="53">
          <cell r="BX53">
            <v>59.3</v>
          </cell>
          <cell r="CF53">
            <v>61.3</v>
          </cell>
          <cell r="CN53">
            <v>63.1</v>
          </cell>
          <cell r="CV53">
            <v>64.3</v>
          </cell>
        </row>
        <row r="55">
          <cell r="AN55" t="str">
            <v>類似団体内平均値</v>
          </cell>
          <cell r="BX55">
            <v>124.2</v>
          </cell>
          <cell r="CF55">
            <v>115.7</v>
          </cell>
          <cell r="CN55">
            <v>106</v>
          </cell>
          <cell r="CV55">
            <v>97.6</v>
          </cell>
        </row>
        <row r="57">
          <cell r="BX57">
            <v>59.4</v>
          </cell>
          <cell r="CF57">
            <v>61</v>
          </cell>
          <cell r="CN57">
            <v>62</v>
          </cell>
          <cell r="CV57">
            <v>62.8</v>
          </cell>
        </row>
        <row r="72">
          <cell r="BP72" t="str">
            <v>H26</v>
          </cell>
          <cell r="BX72" t="str">
            <v>H27</v>
          </cell>
          <cell r="CF72" t="str">
            <v>H28</v>
          </cell>
          <cell r="CN72" t="str">
            <v>H29</v>
          </cell>
          <cell r="CV72" t="str">
            <v>H30</v>
          </cell>
        </row>
        <row r="73">
          <cell r="AN73" t="str">
            <v>当該団体値</v>
          </cell>
          <cell r="BP73">
            <v>228.9</v>
          </cell>
          <cell r="BX73">
            <v>229.6</v>
          </cell>
          <cell r="CF73">
            <v>226.2</v>
          </cell>
          <cell r="CN73">
            <v>197.4</v>
          </cell>
          <cell r="CV73">
            <v>191.2</v>
          </cell>
        </row>
        <row r="75">
          <cell r="BP75">
            <v>15</v>
          </cell>
          <cell r="BX75">
            <v>15.2</v>
          </cell>
          <cell r="CF75">
            <v>15.2</v>
          </cell>
          <cell r="CN75">
            <v>12.8</v>
          </cell>
          <cell r="CV75">
            <v>11.4</v>
          </cell>
        </row>
        <row r="77">
          <cell r="AN77" t="str">
            <v>類似団体内平均値</v>
          </cell>
          <cell r="BP77">
            <v>132.4</v>
          </cell>
          <cell r="BX77">
            <v>124.2</v>
          </cell>
          <cell r="CF77">
            <v>115.7</v>
          </cell>
          <cell r="CN77">
            <v>106</v>
          </cell>
          <cell r="CV77">
            <v>97.6</v>
          </cell>
        </row>
        <row r="79">
          <cell r="BP79">
            <v>11.2</v>
          </cell>
          <cell r="BX79">
            <v>10.9</v>
          </cell>
          <cell r="CF79">
            <v>10.3</v>
          </cell>
          <cell r="CN79">
            <v>9</v>
          </cell>
          <cell r="CV79">
            <v>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2">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769548180</v>
      </c>
      <c r="BO4" s="423"/>
      <c r="BP4" s="423"/>
      <c r="BQ4" s="423"/>
      <c r="BR4" s="423"/>
      <c r="BS4" s="423"/>
      <c r="BT4" s="423"/>
      <c r="BU4" s="424"/>
      <c r="BV4" s="422">
        <v>764305222</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0.1</v>
      </c>
      <c r="CU4" s="604"/>
      <c r="CV4" s="604"/>
      <c r="CW4" s="604"/>
      <c r="CX4" s="604"/>
      <c r="CY4" s="604"/>
      <c r="CZ4" s="604"/>
      <c r="DA4" s="605"/>
      <c r="DB4" s="603">
        <v>0.1</v>
      </c>
      <c r="DC4" s="604"/>
      <c r="DD4" s="604"/>
      <c r="DE4" s="604"/>
      <c r="DF4" s="604"/>
      <c r="DG4" s="604"/>
      <c r="DH4" s="604"/>
      <c r="DI4" s="605"/>
      <c r="DJ4" s="185"/>
      <c r="DK4" s="185"/>
      <c r="DL4" s="185"/>
      <c r="DM4" s="185"/>
      <c r="DN4" s="185"/>
      <c r="DO4" s="185"/>
    </row>
    <row r="5" spans="1:119" ht="18.75" customHeight="1" x14ac:dyDescent="0.2">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765910124</v>
      </c>
      <c r="BO5" s="428"/>
      <c r="BP5" s="428"/>
      <c r="BQ5" s="428"/>
      <c r="BR5" s="428"/>
      <c r="BS5" s="428"/>
      <c r="BT5" s="428"/>
      <c r="BU5" s="429"/>
      <c r="BV5" s="427">
        <v>761875901</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97.7</v>
      </c>
      <c r="CU5" s="398"/>
      <c r="CV5" s="398"/>
      <c r="CW5" s="398"/>
      <c r="CX5" s="398"/>
      <c r="CY5" s="398"/>
      <c r="CZ5" s="398"/>
      <c r="DA5" s="399"/>
      <c r="DB5" s="397">
        <v>98.4</v>
      </c>
      <c r="DC5" s="398"/>
      <c r="DD5" s="398"/>
      <c r="DE5" s="398"/>
      <c r="DF5" s="398"/>
      <c r="DG5" s="398"/>
      <c r="DH5" s="398"/>
      <c r="DI5" s="399"/>
      <c r="DJ5" s="185"/>
      <c r="DK5" s="185"/>
      <c r="DL5" s="185"/>
      <c r="DM5" s="185"/>
      <c r="DN5" s="185"/>
      <c r="DO5" s="185"/>
    </row>
    <row r="6" spans="1:119" ht="18.75" customHeight="1" x14ac:dyDescent="0.2">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3638056</v>
      </c>
      <c r="BO6" s="428"/>
      <c r="BP6" s="428"/>
      <c r="BQ6" s="428"/>
      <c r="BR6" s="428"/>
      <c r="BS6" s="428"/>
      <c r="BT6" s="428"/>
      <c r="BU6" s="429"/>
      <c r="BV6" s="427">
        <v>2429321</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109.1</v>
      </c>
      <c r="CU6" s="578"/>
      <c r="CV6" s="578"/>
      <c r="CW6" s="578"/>
      <c r="CX6" s="578"/>
      <c r="CY6" s="578"/>
      <c r="CZ6" s="578"/>
      <c r="DA6" s="579"/>
      <c r="DB6" s="577">
        <v>110.8</v>
      </c>
      <c r="DC6" s="578"/>
      <c r="DD6" s="578"/>
      <c r="DE6" s="578"/>
      <c r="DF6" s="578"/>
      <c r="DG6" s="578"/>
      <c r="DH6" s="578"/>
      <c r="DI6" s="579"/>
      <c r="DJ6" s="185"/>
      <c r="DK6" s="185"/>
      <c r="DL6" s="185"/>
      <c r="DM6" s="185"/>
      <c r="DN6" s="185"/>
      <c r="DO6" s="185"/>
    </row>
    <row r="7" spans="1:119" ht="18.75" customHeight="1" x14ac:dyDescent="0.2">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3291576</v>
      </c>
      <c r="BO7" s="428"/>
      <c r="BP7" s="428"/>
      <c r="BQ7" s="428"/>
      <c r="BR7" s="428"/>
      <c r="BS7" s="428"/>
      <c r="BT7" s="428"/>
      <c r="BU7" s="429"/>
      <c r="BV7" s="427">
        <v>2069437</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401859108</v>
      </c>
      <c r="CU7" s="428"/>
      <c r="CV7" s="428"/>
      <c r="CW7" s="428"/>
      <c r="CX7" s="428"/>
      <c r="CY7" s="428"/>
      <c r="CZ7" s="428"/>
      <c r="DA7" s="429"/>
      <c r="DB7" s="427">
        <v>402633179</v>
      </c>
      <c r="DC7" s="428"/>
      <c r="DD7" s="428"/>
      <c r="DE7" s="428"/>
      <c r="DF7" s="428"/>
      <c r="DG7" s="428"/>
      <c r="DH7" s="428"/>
      <c r="DI7" s="429"/>
      <c r="DJ7" s="185"/>
      <c r="DK7" s="185"/>
      <c r="DL7" s="185"/>
      <c r="DM7" s="185"/>
      <c r="DN7" s="185"/>
      <c r="DO7" s="185"/>
    </row>
    <row r="8" spans="1:119" ht="18.75" customHeight="1" thickBot="1" x14ac:dyDescent="0.25">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346480</v>
      </c>
      <c r="BO8" s="428"/>
      <c r="BP8" s="428"/>
      <c r="BQ8" s="428"/>
      <c r="BR8" s="428"/>
      <c r="BS8" s="428"/>
      <c r="BT8" s="428"/>
      <c r="BU8" s="429"/>
      <c r="BV8" s="427">
        <v>359884</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0.8</v>
      </c>
      <c r="CU8" s="541"/>
      <c r="CV8" s="541"/>
      <c r="CW8" s="541"/>
      <c r="CX8" s="541"/>
      <c r="CY8" s="541"/>
      <c r="CZ8" s="541"/>
      <c r="DA8" s="542"/>
      <c r="DB8" s="540">
        <v>0.81</v>
      </c>
      <c r="DC8" s="541"/>
      <c r="DD8" s="541"/>
      <c r="DE8" s="541"/>
      <c r="DF8" s="541"/>
      <c r="DG8" s="541"/>
      <c r="DH8" s="541"/>
      <c r="DI8" s="542"/>
      <c r="DJ8" s="185"/>
      <c r="DK8" s="185"/>
      <c r="DL8" s="185"/>
      <c r="DM8" s="185"/>
      <c r="DN8" s="185"/>
      <c r="DO8" s="185"/>
    </row>
    <row r="9" spans="1:119" ht="18.75" customHeight="1" thickBot="1" x14ac:dyDescent="0.25">
      <c r="A9" s="186"/>
      <c r="B9" s="566" t="s">
        <v>112</v>
      </c>
      <c r="C9" s="567"/>
      <c r="D9" s="567"/>
      <c r="E9" s="567"/>
      <c r="F9" s="567"/>
      <c r="G9" s="567"/>
      <c r="H9" s="567"/>
      <c r="I9" s="567"/>
      <c r="J9" s="567"/>
      <c r="K9" s="490"/>
      <c r="L9" s="568" t="s">
        <v>113</v>
      </c>
      <c r="M9" s="569"/>
      <c r="N9" s="569"/>
      <c r="O9" s="569"/>
      <c r="P9" s="569"/>
      <c r="Q9" s="570"/>
      <c r="R9" s="571">
        <v>1475183</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94</v>
      </c>
      <c r="AV9" s="485"/>
      <c r="AW9" s="485"/>
      <c r="AX9" s="485"/>
      <c r="AY9" s="407" t="s">
        <v>116</v>
      </c>
      <c r="AZ9" s="408"/>
      <c r="BA9" s="408"/>
      <c r="BB9" s="408"/>
      <c r="BC9" s="408"/>
      <c r="BD9" s="408"/>
      <c r="BE9" s="408"/>
      <c r="BF9" s="408"/>
      <c r="BG9" s="408"/>
      <c r="BH9" s="408"/>
      <c r="BI9" s="408"/>
      <c r="BJ9" s="408"/>
      <c r="BK9" s="408"/>
      <c r="BL9" s="408"/>
      <c r="BM9" s="409"/>
      <c r="BN9" s="427">
        <v>-13404</v>
      </c>
      <c r="BO9" s="428"/>
      <c r="BP9" s="428"/>
      <c r="BQ9" s="428"/>
      <c r="BR9" s="428"/>
      <c r="BS9" s="428"/>
      <c r="BT9" s="428"/>
      <c r="BU9" s="429"/>
      <c r="BV9" s="427">
        <v>-112630</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17.2</v>
      </c>
      <c r="CU9" s="398"/>
      <c r="CV9" s="398"/>
      <c r="CW9" s="398"/>
      <c r="CX9" s="398"/>
      <c r="CY9" s="398"/>
      <c r="CZ9" s="398"/>
      <c r="DA9" s="399"/>
      <c r="DB9" s="397">
        <v>17.100000000000001</v>
      </c>
      <c r="DC9" s="398"/>
      <c r="DD9" s="398"/>
      <c r="DE9" s="398"/>
      <c r="DF9" s="398"/>
      <c r="DG9" s="398"/>
      <c r="DH9" s="398"/>
      <c r="DI9" s="399"/>
      <c r="DJ9" s="185"/>
      <c r="DK9" s="185"/>
      <c r="DL9" s="185"/>
      <c r="DM9" s="185"/>
      <c r="DN9" s="185"/>
      <c r="DO9" s="185"/>
    </row>
    <row r="10" spans="1:119" ht="18.75" customHeight="1" thickBot="1" x14ac:dyDescent="0.25">
      <c r="A10" s="186"/>
      <c r="B10" s="566"/>
      <c r="C10" s="567"/>
      <c r="D10" s="567"/>
      <c r="E10" s="567"/>
      <c r="F10" s="567"/>
      <c r="G10" s="567"/>
      <c r="H10" s="567"/>
      <c r="I10" s="567"/>
      <c r="J10" s="567"/>
      <c r="K10" s="490"/>
      <c r="L10" s="400" t="s">
        <v>118</v>
      </c>
      <c r="M10" s="401"/>
      <c r="N10" s="401"/>
      <c r="O10" s="401"/>
      <c r="P10" s="401"/>
      <c r="Q10" s="402"/>
      <c r="R10" s="403">
        <v>1474015</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109</v>
      </c>
      <c r="AV10" s="485"/>
      <c r="AW10" s="485"/>
      <c r="AX10" s="485"/>
      <c r="AY10" s="407" t="s">
        <v>120</v>
      </c>
      <c r="AZ10" s="408"/>
      <c r="BA10" s="408"/>
      <c r="BB10" s="408"/>
      <c r="BC10" s="408"/>
      <c r="BD10" s="408"/>
      <c r="BE10" s="408"/>
      <c r="BF10" s="408"/>
      <c r="BG10" s="408"/>
      <c r="BH10" s="408"/>
      <c r="BI10" s="408"/>
      <c r="BJ10" s="408"/>
      <c r="BK10" s="408"/>
      <c r="BL10" s="408"/>
      <c r="BM10" s="409"/>
      <c r="BN10" s="427">
        <v>297</v>
      </c>
      <c r="BO10" s="428"/>
      <c r="BP10" s="428"/>
      <c r="BQ10" s="428"/>
      <c r="BR10" s="428"/>
      <c r="BS10" s="428"/>
      <c r="BT10" s="428"/>
      <c r="BU10" s="429"/>
      <c r="BV10" s="427">
        <v>1005710</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125</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1866</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x14ac:dyDescent="0.2">
      <c r="A12" s="186"/>
      <c r="B12" s="543" t="s">
        <v>130</v>
      </c>
      <c r="C12" s="544"/>
      <c r="D12" s="544"/>
      <c r="E12" s="544"/>
      <c r="F12" s="544"/>
      <c r="G12" s="544"/>
      <c r="H12" s="544"/>
      <c r="I12" s="544"/>
      <c r="J12" s="544"/>
      <c r="K12" s="545"/>
      <c r="L12" s="552" t="s">
        <v>131</v>
      </c>
      <c r="M12" s="553"/>
      <c r="N12" s="553"/>
      <c r="O12" s="553"/>
      <c r="P12" s="553"/>
      <c r="Q12" s="554"/>
      <c r="R12" s="555">
        <v>1412570</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94</v>
      </c>
      <c r="AV12" s="485"/>
      <c r="AW12" s="485"/>
      <c r="AX12" s="485"/>
      <c r="AY12" s="407" t="s">
        <v>135</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160000</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128</v>
      </c>
      <c r="CU12" s="541"/>
      <c r="CV12" s="541"/>
      <c r="CW12" s="541"/>
      <c r="CX12" s="541"/>
      <c r="CY12" s="541"/>
      <c r="CZ12" s="541"/>
      <c r="DA12" s="542"/>
      <c r="DB12" s="540" t="s">
        <v>128</v>
      </c>
      <c r="DC12" s="541"/>
      <c r="DD12" s="541"/>
      <c r="DE12" s="541"/>
      <c r="DF12" s="541"/>
      <c r="DG12" s="541"/>
      <c r="DH12" s="541"/>
      <c r="DI12" s="542"/>
      <c r="DJ12" s="185"/>
      <c r="DK12" s="185"/>
      <c r="DL12" s="185"/>
      <c r="DM12" s="185"/>
      <c r="DN12" s="185"/>
      <c r="DO12" s="185"/>
    </row>
    <row r="13" spans="1:119" ht="18.75" customHeight="1" x14ac:dyDescent="0.2">
      <c r="A13" s="186"/>
      <c r="B13" s="546"/>
      <c r="C13" s="547"/>
      <c r="D13" s="547"/>
      <c r="E13" s="547"/>
      <c r="F13" s="547"/>
      <c r="G13" s="547"/>
      <c r="H13" s="547"/>
      <c r="I13" s="547"/>
      <c r="J13" s="547"/>
      <c r="K13" s="548"/>
      <c r="L13" s="196"/>
      <c r="M13" s="527" t="s">
        <v>137</v>
      </c>
      <c r="N13" s="528"/>
      <c r="O13" s="528"/>
      <c r="P13" s="528"/>
      <c r="Q13" s="529"/>
      <c r="R13" s="530">
        <v>1366119</v>
      </c>
      <c r="S13" s="531"/>
      <c r="T13" s="531"/>
      <c r="U13" s="531"/>
      <c r="V13" s="532"/>
      <c r="W13" s="518" t="s">
        <v>138</v>
      </c>
      <c r="X13" s="440"/>
      <c r="Y13" s="440"/>
      <c r="Z13" s="440"/>
      <c r="AA13" s="440"/>
      <c r="AB13" s="441"/>
      <c r="AC13" s="403">
        <v>5052</v>
      </c>
      <c r="AD13" s="404"/>
      <c r="AE13" s="404"/>
      <c r="AF13" s="404"/>
      <c r="AG13" s="405"/>
      <c r="AH13" s="403">
        <v>5229</v>
      </c>
      <c r="AI13" s="404"/>
      <c r="AJ13" s="404"/>
      <c r="AK13" s="404"/>
      <c r="AL13" s="406"/>
      <c r="AM13" s="496" t="s">
        <v>139</v>
      </c>
      <c r="AN13" s="401"/>
      <c r="AO13" s="401"/>
      <c r="AP13" s="401"/>
      <c r="AQ13" s="401"/>
      <c r="AR13" s="401"/>
      <c r="AS13" s="401"/>
      <c r="AT13" s="402"/>
      <c r="AU13" s="484" t="s">
        <v>125</v>
      </c>
      <c r="AV13" s="485"/>
      <c r="AW13" s="485"/>
      <c r="AX13" s="485"/>
      <c r="AY13" s="407" t="s">
        <v>140</v>
      </c>
      <c r="AZ13" s="408"/>
      <c r="BA13" s="408"/>
      <c r="BB13" s="408"/>
      <c r="BC13" s="408"/>
      <c r="BD13" s="408"/>
      <c r="BE13" s="408"/>
      <c r="BF13" s="408"/>
      <c r="BG13" s="408"/>
      <c r="BH13" s="408"/>
      <c r="BI13" s="408"/>
      <c r="BJ13" s="408"/>
      <c r="BK13" s="408"/>
      <c r="BL13" s="408"/>
      <c r="BM13" s="409"/>
      <c r="BN13" s="427">
        <v>-13107</v>
      </c>
      <c r="BO13" s="428"/>
      <c r="BP13" s="428"/>
      <c r="BQ13" s="428"/>
      <c r="BR13" s="428"/>
      <c r="BS13" s="428"/>
      <c r="BT13" s="428"/>
      <c r="BU13" s="429"/>
      <c r="BV13" s="427">
        <v>734946</v>
      </c>
      <c r="BW13" s="428"/>
      <c r="BX13" s="428"/>
      <c r="BY13" s="428"/>
      <c r="BZ13" s="428"/>
      <c r="CA13" s="428"/>
      <c r="CB13" s="428"/>
      <c r="CC13" s="429"/>
      <c r="CD13" s="436" t="s">
        <v>141</v>
      </c>
      <c r="CE13" s="437"/>
      <c r="CF13" s="437"/>
      <c r="CG13" s="437"/>
      <c r="CH13" s="437"/>
      <c r="CI13" s="437"/>
      <c r="CJ13" s="437"/>
      <c r="CK13" s="437"/>
      <c r="CL13" s="437"/>
      <c r="CM13" s="437"/>
      <c r="CN13" s="437"/>
      <c r="CO13" s="437"/>
      <c r="CP13" s="437"/>
      <c r="CQ13" s="437"/>
      <c r="CR13" s="437"/>
      <c r="CS13" s="438"/>
      <c r="CT13" s="397">
        <v>11.4</v>
      </c>
      <c r="CU13" s="398"/>
      <c r="CV13" s="398"/>
      <c r="CW13" s="398"/>
      <c r="CX13" s="398"/>
      <c r="CY13" s="398"/>
      <c r="CZ13" s="398"/>
      <c r="DA13" s="399"/>
      <c r="DB13" s="397">
        <v>12.8</v>
      </c>
      <c r="DC13" s="398"/>
      <c r="DD13" s="398"/>
      <c r="DE13" s="398"/>
      <c r="DF13" s="398"/>
      <c r="DG13" s="398"/>
      <c r="DH13" s="398"/>
      <c r="DI13" s="399"/>
      <c r="DJ13" s="185"/>
      <c r="DK13" s="185"/>
      <c r="DL13" s="185"/>
      <c r="DM13" s="185"/>
      <c r="DN13" s="185"/>
      <c r="DO13" s="185"/>
    </row>
    <row r="14" spans="1:119" ht="18.75" customHeight="1" thickBot="1" x14ac:dyDescent="0.25">
      <c r="A14" s="186"/>
      <c r="B14" s="546"/>
      <c r="C14" s="547"/>
      <c r="D14" s="547"/>
      <c r="E14" s="547"/>
      <c r="F14" s="547"/>
      <c r="G14" s="547"/>
      <c r="H14" s="547"/>
      <c r="I14" s="547"/>
      <c r="J14" s="547"/>
      <c r="K14" s="548"/>
      <c r="L14" s="520" t="s">
        <v>142</v>
      </c>
      <c r="M14" s="561"/>
      <c r="N14" s="561"/>
      <c r="O14" s="561"/>
      <c r="P14" s="561"/>
      <c r="Q14" s="562"/>
      <c r="R14" s="530">
        <v>1415775</v>
      </c>
      <c r="S14" s="531"/>
      <c r="T14" s="531"/>
      <c r="U14" s="531"/>
      <c r="V14" s="532"/>
      <c r="W14" s="533"/>
      <c r="X14" s="443"/>
      <c r="Y14" s="443"/>
      <c r="Z14" s="443"/>
      <c r="AA14" s="443"/>
      <c r="AB14" s="444"/>
      <c r="AC14" s="523">
        <v>0.9</v>
      </c>
      <c r="AD14" s="524"/>
      <c r="AE14" s="524"/>
      <c r="AF14" s="524"/>
      <c r="AG14" s="525"/>
      <c r="AH14" s="523">
        <v>0.9</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143</v>
      </c>
      <c r="CE14" s="434"/>
      <c r="CF14" s="434"/>
      <c r="CG14" s="434"/>
      <c r="CH14" s="434"/>
      <c r="CI14" s="434"/>
      <c r="CJ14" s="434"/>
      <c r="CK14" s="434"/>
      <c r="CL14" s="434"/>
      <c r="CM14" s="434"/>
      <c r="CN14" s="434"/>
      <c r="CO14" s="434"/>
      <c r="CP14" s="434"/>
      <c r="CQ14" s="434"/>
      <c r="CR14" s="434"/>
      <c r="CS14" s="435"/>
      <c r="CT14" s="534">
        <v>191.2</v>
      </c>
      <c r="CU14" s="535"/>
      <c r="CV14" s="535"/>
      <c r="CW14" s="535"/>
      <c r="CX14" s="535"/>
      <c r="CY14" s="535"/>
      <c r="CZ14" s="535"/>
      <c r="DA14" s="536"/>
      <c r="DB14" s="534">
        <v>197.4</v>
      </c>
      <c r="DC14" s="535"/>
      <c r="DD14" s="535"/>
      <c r="DE14" s="535"/>
      <c r="DF14" s="535"/>
      <c r="DG14" s="535"/>
      <c r="DH14" s="535"/>
      <c r="DI14" s="536"/>
      <c r="DJ14" s="185"/>
      <c r="DK14" s="185"/>
      <c r="DL14" s="185"/>
      <c r="DM14" s="185"/>
      <c r="DN14" s="185"/>
      <c r="DO14" s="185"/>
    </row>
    <row r="15" spans="1:119" ht="18.75" customHeight="1" x14ac:dyDescent="0.2">
      <c r="A15" s="186"/>
      <c r="B15" s="546"/>
      <c r="C15" s="547"/>
      <c r="D15" s="547"/>
      <c r="E15" s="547"/>
      <c r="F15" s="547"/>
      <c r="G15" s="547"/>
      <c r="H15" s="547"/>
      <c r="I15" s="547"/>
      <c r="J15" s="547"/>
      <c r="K15" s="548"/>
      <c r="L15" s="196"/>
      <c r="M15" s="527" t="s">
        <v>144</v>
      </c>
      <c r="N15" s="528"/>
      <c r="O15" s="528"/>
      <c r="P15" s="528"/>
      <c r="Q15" s="529"/>
      <c r="R15" s="530">
        <v>1371493</v>
      </c>
      <c r="S15" s="531"/>
      <c r="T15" s="531"/>
      <c r="U15" s="531"/>
      <c r="V15" s="532"/>
      <c r="W15" s="518" t="s">
        <v>145</v>
      </c>
      <c r="X15" s="440"/>
      <c r="Y15" s="440"/>
      <c r="Z15" s="440"/>
      <c r="AA15" s="440"/>
      <c r="AB15" s="441"/>
      <c r="AC15" s="403">
        <v>127299</v>
      </c>
      <c r="AD15" s="404"/>
      <c r="AE15" s="404"/>
      <c r="AF15" s="404"/>
      <c r="AG15" s="405"/>
      <c r="AH15" s="403">
        <v>131687</v>
      </c>
      <c r="AI15" s="404"/>
      <c r="AJ15" s="404"/>
      <c r="AK15" s="404"/>
      <c r="AL15" s="406"/>
      <c r="AM15" s="496"/>
      <c r="AN15" s="401"/>
      <c r="AO15" s="401"/>
      <c r="AP15" s="401"/>
      <c r="AQ15" s="401"/>
      <c r="AR15" s="401"/>
      <c r="AS15" s="401"/>
      <c r="AT15" s="402"/>
      <c r="AU15" s="484"/>
      <c r="AV15" s="485"/>
      <c r="AW15" s="485"/>
      <c r="AX15" s="485"/>
      <c r="AY15" s="419" t="s">
        <v>146</v>
      </c>
      <c r="AZ15" s="420"/>
      <c r="BA15" s="420"/>
      <c r="BB15" s="420"/>
      <c r="BC15" s="420"/>
      <c r="BD15" s="420"/>
      <c r="BE15" s="420"/>
      <c r="BF15" s="420"/>
      <c r="BG15" s="420"/>
      <c r="BH15" s="420"/>
      <c r="BI15" s="420"/>
      <c r="BJ15" s="420"/>
      <c r="BK15" s="420"/>
      <c r="BL15" s="420"/>
      <c r="BM15" s="421"/>
      <c r="BN15" s="422">
        <v>237248801</v>
      </c>
      <c r="BO15" s="423"/>
      <c r="BP15" s="423"/>
      <c r="BQ15" s="423"/>
      <c r="BR15" s="423"/>
      <c r="BS15" s="423"/>
      <c r="BT15" s="423"/>
      <c r="BU15" s="424"/>
      <c r="BV15" s="422">
        <v>233064181</v>
      </c>
      <c r="BW15" s="423"/>
      <c r="BX15" s="423"/>
      <c r="BY15" s="423"/>
      <c r="BZ15" s="423"/>
      <c r="CA15" s="423"/>
      <c r="CB15" s="423"/>
      <c r="CC15" s="424"/>
      <c r="CD15" s="537" t="s">
        <v>147</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46"/>
      <c r="C16" s="547"/>
      <c r="D16" s="547"/>
      <c r="E16" s="547"/>
      <c r="F16" s="547"/>
      <c r="G16" s="547"/>
      <c r="H16" s="547"/>
      <c r="I16" s="547"/>
      <c r="J16" s="547"/>
      <c r="K16" s="548"/>
      <c r="L16" s="520" t="s">
        <v>148</v>
      </c>
      <c r="M16" s="521"/>
      <c r="N16" s="521"/>
      <c r="O16" s="521"/>
      <c r="P16" s="521"/>
      <c r="Q16" s="522"/>
      <c r="R16" s="515" t="s">
        <v>149</v>
      </c>
      <c r="S16" s="516"/>
      <c r="T16" s="516"/>
      <c r="U16" s="516"/>
      <c r="V16" s="517"/>
      <c r="W16" s="533"/>
      <c r="X16" s="443"/>
      <c r="Y16" s="443"/>
      <c r="Z16" s="443"/>
      <c r="AA16" s="443"/>
      <c r="AB16" s="444"/>
      <c r="AC16" s="523">
        <v>21.6</v>
      </c>
      <c r="AD16" s="524"/>
      <c r="AE16" s="524"/>
      <c r="AF16" s="524"/>
      <c r="AG16" s="525"/>
      <c r="AH16" s="523">
        <v>21.7</v>
      </c>
      <c r="AI16" s="524"/>
      <c r="AJ16" s="524"/>
      <c r="AK16" s="524"/>
      <c r="AL16" s="526"/>
      <c r="AM16" s="496"/>
      <c r="AN16" s="401"/>
      <c r="AO16" s="401"/>
      <c r="AP16" s="401"/>
      <c r="AQ16" s="401"/>
      <c r="AR16" s="401"/>
      <c r="AS16" s="401"/>
      <c r="AT16" s="402"/>
      <c r="AU16" s="484"/>
      <c r="AV16" s="485"/>
      <c r="AW16" s="485"/>
      <c r="AX16" s="485"/>
      <c r="AY16" s="407" t="s">
        <v>150</v>
      </c>
      <c r="AZ16" s="408"/>
      <c r="BA16" s="408"/>
      <c r="BB16" s="408"/>
      <c r="BC16" s="408"/>
      <c r="BD16" s="408"/>
      <c r="BE16" s="408"/>
      <c r="BF16" s="408"/>
      <c r="BG16" s="408"/>
      <c r="BH16" s="408"/>
      <c r="BI16" s="408"/>
      <c r="BJ16" s="408"/>
      <c r="BK16" s="408"/>
      <c r="BL16" s="408"/>
      <c r="BM16" s="409"/>
      <c r="BN16" s="427">
        <v>295924133</v>
      </c>
      <c r="BO16" s="428"/>
      <c r="BP16" s="428"/>
      <c r="BQ16" s="428"/>
      <c r="BR16" s="428"/>
      <c r="BS16" s="428"/>
      <c r="BT16" s="428"/>
      <c r="BU16" s="429"/>
      <c r="BV16" s="427">
        <v>295594677</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5">
      <c r="A17" s="186"/>
      <c r="B17" s="549"/>
      <c r="C17" s="550"/>
      <c r="D17" s="550"/>
      <c r="E17" s="550"/>
      <c r="F17" s="550"/>
      <c r="G17" s="550"/>
      <c r="H17" s="550"/>
      <c r="I17" s="550"/>
      <c r="J17" s="550"/>
      <c r="K17" s="551"/>
      <c r="L17" s="201"/>
      <c r="M17" s="512" t="s">
        <v>151</v>
      </c>
      <c r="N17" s="513"/>
      <c r="O17" s="513"/>
      <c r="P17" s="513"/>
      <c r="Q17" s="514"/>
      <c r="R17" s="515" t="s">
        <v>152</v>
      </c>
      <c r="S17" s="516"/>
      <c r="T17" s="516"/>
      <c r="U17" s="516"/>
      <c r="V17" s="517"/>
      <c r="W17" s="518" t="s">
        <v>153</v>
      </c>
      <c r="X17" s="440"/>
      <c r="Y17" s="440"/>
      <c r="Z17" s="440"/>
      <c r="AA17" s="440"/>
      <c r="AB17" s="441"/>
      <c r="AC17" s="403">
        <v>458246</v>
      </c>
      <c r="AD17" s="404"/>
      <c r="AE17" s="404"/>
      <c r="AF17" s="404"/>
      <c r="AG17" s="405"/>
      <c r="AH17" s="403">
        <v>471275</v>
      </c>
      <c r="AI17" s="404"/>
      <c r="AJ17" s="404"/>
      <c r="AK17" s="404"/>
      <c r="AL17" s="406"/>
      <c r="AM17" s="496"/>
      <c r="AN17" s="401"/>
      <c r="AO17" s="401"/>
      <c r="AP17" s="401"/>
      <c r="AQ17" s="401"/>
      <c r="AR17" s="401"/>
      <c r="AS17" s="401"/>
      <c r="AT17" s="402"/>
      <c r="AU17" s="484"/>
      <c r="AV17" s="485"/>
      <c r="AW17" s="485"/>
      <c r="AX17" s="485"/>
      <c r="AY17" s="407" t="s">
        <v>154</v>
      </c>
      <c r="AZ17" s="408"/>
      <c r="BA17" s="408"/>
      <c r="BB17" s="408"/>
      <c r="BC17" s="408"/>
      <c r="BD17" s="408"/>
      <c r="BE17" s="408"/>
      <c r="BF17" s="408"/>
      <c r="BG17" s="408"/>
      <c r="BH17" s="408"/>
      <c r="BI17" s="408"/>
      <c r="BJ17" s="408"/>
      <c r="BK17" s="408"/>
      <c r="BL17" s="408"/>
      <c r="BM17" s="409"/>
      <c r="BN17" s="427">
        <v>299669745</v>
      </c>
      <c r="BO17" s="428"/>
      <c r="BP17" s="428"/>
      <c r="BQ17" s="428"/>
      <c r="BR17" s="428"/>
      <c r="BS17" s="428"/>
      <c r="BT17" s="428"/>
      <c r="BU17" s="429"/>
      <c r="BV17" s="427">
        <v>294313537</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5">
      <c r="A18" s="186"/>
      <c r="B18" s="489" t="s">
        <v>155</v>
      </c>
      <c r="C18" s="490"/>
      <c r="D18" s="490"/>
      <c r="E18" s="491"/>
      <c r="F18" s="491"/>
      <c r="G18" s="491"/>
      <c r="H18" s="491"/>
      <c r="I18" s="491"/>
      <c r="J18" s="491"/>
      <c r="K18" s="491"/>
      <c r="L18" s="492">
        <v>827.83</v>
      </c>
      <c r="M18" s="492"/>
      <c r="N18" s="492"/>
      <c r="O18" s="492"/>
      <c r="P18" s="492"/>
      <c r="Q18" s="492"/>
      <c r="R18" s="493"/>
      <c r="S18" s="493"/>
      <c r="T18" s="493"/>
      <c r="U18" s="493"/>
      <c r="V18" s="494"/>
      <c r="W18" s="508"/>
      <c r="X18" s="509"/>
      <c r="Y18" s="509"/>
      <c r="Z18" s="509"/>
      <c r="AA18" s="509"/>
      <c r="AB18" s="519"/>
      <c r="AC18" s="391">
        <v>77.599999999999994</v>
      </c>
      <c r="AD18" s="392"/>
      <c r="AE18" s="392"/>
      <c r="AF18" s="392"/>
      <c r="AG18" s="495"/>
      <c r="AH18" s="391">
        <v>77.5</v>
      </c>
      <c r="AI18" s="392"/>
      <c r="AJ18" s="392"/>
      <c r="AK18" s="392"/>
      <c r="AL18" s="393"/>
      <c r="AM18" s="496"/>
      <c r="AN18" s="401"/>
      <c r="AO18" s="401"/>
      <c r="AP18" s="401"/>
      <c r="AQ18" s="401"/>
      <c r="AR18" s="401"/>
      <c r="AS18" s="401"/>
      <c r="AT18" s="402"/>
      <c r="AU18" s="484"/>
      <c r="AV18" s="485"/>
      <c r="AW18" s="485"/>
      <c r="AX18" s="485"/>
      <c r="AY18" s="407" t="s">
        <v>156</v>
      </c>
      <c r="AZ18" s="408"/>
      <c r="BA18" s="408"/>
      <c r="BB18" s="408"/>
      <c r="BC18" s="408"/>
      <c r="BD18" s="408"/>
      <c r="BE18" s="408"/>
      <c r="BF18" s="408"/>
      <c r="BG18" s="408"/>
      <c r="BH18" s="408"/>
      <c r="BI18" s="408"/>
      <c r="BJ18" s="408"/>
      <c r="BK18" s="408"/>
      <c r="BL18" s="408"/>
      <c r="BM18" s="409"/>
      <c r="BN18" s="427">
        <v>408063427</v>
      </c>
      <c r="BO18" s="428"/>
      <c r="BP18" s="428"/>
      <c r="BQ18" s="428"/>
      <c r="BR18" s="428"/>
      <c r="BS18" s="428"/>
      <c r="BT18" s="428"/>
      <c r="BU18" s="429"/>
      <c r="BV18" s="427">
        <v>403643224</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5">
      <c r="A19" s="186"/>
      <c r="B19" s="489" t="s">
        <v>157</v>
      </c>
      <c r="C19" s="490"/>
      <c r="D19" s="490"/>
      <c r="E19" s="491"/>
      <c r="F19" s="491"/>
      <c r="G19" s="491"/>
      <c r="H19" s="491"/>
      <c r="I19" s="491"/>
      <c r="J19" s="491"/>
      <c r="K19" s="491"/>
      <c r="L19" s="497">
        <v>1782</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158</v>
      </c>
      <c r="AZ19" s="408"/>
      <c r="BA19" s="408"/>
      <c r="BB19" s="408"/>
      <c r="BC19" s="408"/>
      <c r="BD19" s="408"/>
      <c r="BE19" s="408"/>
      <c r="BF19" s="408"/>
      <c r="BG19" s="408"/>
      <c r="BH19" s="408"/>
      <c r="BI19" s="408"/>
      <c r="BJ19" s="408"/>
      <c r="BK19" s="408"/>
      <c r="BL19" s="408"/>
      <c r="BM19" s="409"/>
      <c r="BN19" s="427">
        <v>457259186</v>
      </c>
      <c r="BO19" s="428"/>
      <c r="BP19" s="428"/>
      <c r="BQ19" s="428"/>
      <c r="BR19" s="428"/>
      <c r="BS19" s="428"/>
      <c r="BT19" s="428"/>
      <c r="BU19" s="429"/>
      <c r="BV19" s="427">
        <v>447319054</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5">
      <c r="A20" s="186"/>
      <c r="B20" s="489" t="s">
        <v>159</v>
      </c>
      <c r="C20" s="490"/>
      <c r="D20" s="490"/>
      <c r="E20" s="491"/>
      <c r="F20" s="491"/>
      <c r="G20" s="491"/>
      <c r="H20" s="491"/>
      <c r="I20" s="491"/>
      <c r="J20" s="491"/>
      <c r="K20" s="491"/>
      <c r="L20" s="497">
        <v>705874</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2">
      <c r="A21" s="186"/>
      <c r="B21" s="486" t="s">
        <v>160</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5">
      <c r="A22" s="186"/>
      <c r="B22" s="456" t="s">
        <v>161</v>
      </c>
      <c r="C22" s="457"/>
      <c r="D22" s="458"/>
      <c r="E22" s="465" t="s">
        <v>1</v>
      </c>
      <c r="F22" s="440"/>
      <c r="G22" s="440"/>
      <c r="H22" s="440"/>
      <c r="I22" s="440"/>
      <c r="J22" s="440"/>
      <c r="K22" s="441"/>
      <c r="L22" s="465" t="s">
        <v>162</v>
      </c>
      <c r="M22" s="440"/>
      <c r="N22" s="440"/>
      <c r="O22" s="440"/>
      <c r="P22" s="441"/>
      <c r="Q22" s="450" t="s">
        <v>163</v>
      </c>
      <c r="R22" s="451"/>
      <c r="S22" s="451"/>
      <c r="T22" s="451"/>
      <c r="U22" s="451"/>
      <c r="V22" s="466"/>
      <c r="W22" s="468" t="s">
        <v>164</v>
      </c>
      <c r="X22" s="457"/>
      <c r="Y22" s="458"/>
      <c r="Z22" s="465" t="s">
        <v>1</v>
      </c>
      <c r="AA22" s="440"/>
      <c r="AB22" s="440"/>
      <c r="AC22" s="440"/>
      <c r="AD22" s="440"/>
      <c r="AE22" s="440"/>
      <c r="AF22" s="440"/>
      <c r="AG22" s="441"/>
      <c r="AH22" s="439" t="s">
        <v>165</v>
      </c>
      <c r="AI22" s="440"/>
      <c r="AJ22" s="440"/>
      <c r="AK22" s="440"/>
      <c r="AL22" s="441"/>
      <c r="AM22" s="439" t="s">
        <v>166</v>
      </c>
      <c r="AN22" s="445"/>
      <c r="AO22" s="445"/>
      <c r="AP22" s="445"/>
      <c r="AQ22" s="445"/>
      <c r="AR22" s="446"/>
      <c r="AS22" s="450" t="s">
        <v>163</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2">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167</v>
      </c>
      <c r="AZ23" s="420"/>
      <c r="BA23" s="420"/>
      <c r="BB23" s="420"/>
      <c r="BC23" s="420"/>
      <c r="BD23" s="420"/>
      <c r="BE23" s="420"/>
      <c r="BF23" s="420"/>
      <c r="BG23" s="420"/>
      <c r="BH23" s="420"/>
      <c r="BI23" s="420"/>
      <c r="BJ23" s="420"/>
      <c r="BK23" s="420"/>
      <c r="BL23" s="420"/>
      <c r="BM23" s="421"/>
      <c r="BN23" s="427">
        <v>1344696176</v>
      </c>
      <c r="BO23" s="428"/>
      <c r="BP23" s="428"/>
      <c r="BQ23" s="428"/>
      <c r="BR23" s="428"/>
      <c r="BS23" s="428"/>
      <c r="BT23" s="428"/>
      <c r="BU23" s="429"/>
      <c r="BV23" s="427">
        <v>1321828526</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5">
      <c r="A24" s="186"/>
      <c r="B24" s="459"/>
      <c r="C24" s="460"/>
      <c r="D24" s="461"/>
      <c r="E24" s="400" t="s">
        <v>168</v>
      </c>
      <c r="F24" s="401"/>
      <c r="G24" s="401"/>
      <c r="H24" s="401"/>
      <c r="I24" s="401"/>
      <c r="J24" s="401"/>
      <c r="K24" s="402"/>
      <c r="L24" s="403">
        <v>1</v>
      </c>
      <c r="M24" s="404"/>
      <c r="N24" s="404"/>
      <c r="O24" s="404"/>
      <c r="P24" s="405"/>
      <c r="Q24" s="403">
        <v>11120</v>
      </c>
      <c r="R24" s="404"/>
      <c r="S24" s="404"/>
      <c r="T24" s="404"/>
      <c r="U24" s="404"/>
      <c r="V24" s="405"/>
      <c r="W24" s="469"/>
      <c r="X24" s="460"/>
      <c r="Y24" s="461"/>
      <c r="Z24" s="400" t="s">
        <v>169</v>
      </c>
      <c r="AA24" s="401"/>
      <c r="AB24" s="401"/>
      <c r="AC24" s="401"/>
      <c r="AD24" s="401"/>
      <c r="AE24" s="401"/>
      <c r="AF24" s="401"/>
      <c r="AG24" s="402"/>
      <c r="AH24" s="403">
        <v>10254</v>
      </c>
      <c r="AI24" s="404"/>
      <c r="AJ24" s="404"/>
      <c r="AK24" s="404"/>
      <c r="AL24" s="405"/>
      <c r="AM24" s="403">
        <v>33263976</v>
      </c>
      <c r="AN24" s="404"/>
      <c r="AO24" s="404"/>
      <c r="AP24" s="404"/>
      <c r="AQ24" s="404"/>
      <c r="AR24" s="405"/>
      <c r="AS24" s="403">
        <v>3244</v>
      </c>
      <c r="AT24" s="404"/>
      <c r="AU24" s="404"/>
      <c r="AV24" s="404"/>
      <c r="AW24" s="404"/>
      <c r="AX24" s="406"/>
      <c r="AY24" s="394" t="s">
        <v>170</v>
      </c>
      <c r="AZ24" s="395"/>
      <c r="BA24" s="395"/>
      <c r="BB24" s="395"/>
      <c r="BC24" s="395"/>
      <c r="BD24" s="395"/>
      <c r="BE24" s="395"/>
      <c r="BF24" s="395"/>
      <c r="BG24" s="395"/>
      <c r="BH24" s="395"/>
      <c r="BI24" s="395"/>
      <c r="BJ24" s="395"/>
      <c r="BK24" s="395"/>
      <c r="BL24" s="395"/>
      <c r="BM24" s="396"/>
      <c r="BN24" s="427">
        <v>172512289</v>
      </c>
      <c r="BO24" s="428"/>
      <c r="BP24" s="428"/>
      <c r="BQ24" s="428"/>
      <c r="BR24" s="428"/>
      <c r="BS24" s="428"/>
      <c r="BT24" s="428"/>
      <c r="BU24" s="429"/>
      <c r="BV24" s="427">
        <v>177142535</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2">
      <c r="A25" s="186"/>
      <c r="B25" s="459"/>
      <c r="C25" s="460"/>
      <c r="D25" s="461"/>
      <c r="E25" s="400" t="s">
        <v>171</v>
      </c>
      <c r="F25" s="401"/>
      <c r="G25" s="401"/>
      <c r="H25" s="401"/>
      <c r="I25" s="401"/>
      <c r="J25" s="401"/>
      <c r="K25" s="402"/>
      <c r="L25" s="403">
        <v>3</v>
      </c>
      <c r="M25" s="404"/>
      <c r="N25" s="404"/>
      <c r="O25" s="404"/>
      <c r="P25" s="405"/>
      <c r="Q25" s="403">
        <v>9680</v>
      </c>
      <c r="R25" s="404"/>
      <c r="S25" s="404"/>
      <c r="T25" s="404"/>
      <c r="U25" s="404"/>
      <c r="V25" s="405"/>
      <c r="W25" s="469"/>
      <c r="X25" s="460"/>
      <c r="Y25" s="461"/>
      <c r="Z25" s="400" t="s">
        <v>172</v>
      </c>
      <c r="AA25" s="401"/>
      <c r="AB25" s="401"/>
      <c r="AC25" s="401"/>
      <c r="AD25" s="401"/>
      <c r="AE25" s="401"/>
      <c r="AF25" s="401"/>
      <c r="AG25" s="402"/>
      <c r="AH25" s="403">
        <v>1769</v>
      </c>
      <c r="AI25" s="404"/>
      <c r="AJ25" s="404"/>
      <c r="AK25" s="404"/>
      <c r="AL25" s="405"/>
      <c r="AM25" s="403">
        <v>5503359</v>
      </c>
      <c r="AN25" s="404"/>
      <c r="AO25" s="404"/>
      <c r="AP25" s="404"/>
      <c r="AQ25" s="404"/>
      <c r="AR25" s="405"/>
      <c r="AS25" s="403">
        <v>3111</v>
      </c>
      <c r="AT25" s="404"/>
      <c r="AU25" s="404"/>
      <c r="AV25" s="404"/>
      <c r="AW25" s="404"/>
      <c r="AX25" s="406"/>
      <c r="AY25" s="419" t="s">
        <v>173</v>
      </c>
      <c r="AZ25" s="420"/>
      <c r="BA25" s="420"/>
      <c r="BB25" s="420"/>
      <c r="BC25" s="420"/>
      <c r="BD25" s="420"/>
      <c r="BE25" s="420"/>
      <c r="BF25" s="420"/>
      <c r="BG25" s="420"/>
      <c r="BH25" s="420"/>
      <c r="BI25" s="420"/>
      <c r="BJ25" s="420"/>
      <c r="BK25" s="420"/>
      <c r="BL25" s="420"/>
      <c r="BM25" s="421"/>
      <c r="BN25" s="422">
        <v>93756249</v>
      </c>
      <c r="BO25" s="423"/>
      <c r="BP25" s="423"/>
      <c r="BQ25" s="423"/>
      <c r="BR25" s="423"/>
      <c r="BS25" s="423"/>
      <c r="BT25" s="423"/>
      <c r="BU25" s="424"/>
      <c r="BV25" s="422">
        <v>140569231</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2">
      <c r="A26" s="186"/>
      <c r="B26" s="459"/>
      <c r="C26" s="460"/>
      <c r="D26" s="461"/>
      <c r="E26" s="400" t="s">
        <v>174</v>
      </c>
      <c r="F26" s="401"/>
      <c r="G26" s="401"/>
      <c r="H26" s="401"/>
      <c r="I26" s="401"/>
      <c r="J26" s="401"/>
      <c r="K26" s="402"/>
      <c r="L26" s="403">
        <v>1</v>
      </c>
      <c r="M26" s="404"/>
      <c r="N26" s="404"/>
      <c r="O26" s="404"/>
      <c r="P26" s="405"/>
      <c r="Q26" s="403">
        <v>5730</v>
      </c>
      <c r="R26" s="404"/>
      <c r="S26" s="404"/>
      <c r="T26" s="404"/>
      <c r="U26" s="404"/>
      <c r="V26" s="405"/>
      <c r="W26" s="469"/>
      <c r="X26" s="460"/>
      <c r="Y26" s="461"/>
      <c r="Z26" s="400" t="s">
        <v>175</v>
      </c>
      <c r="AA26" s="482"/>
      <c r="AB26" s="482"/>
      <c r="AC26" s="482"/>
      <c r="AD26" s="482"/>
      <c r="AE26" s="482"/>
      <c r="AF26" s="482"/>
      <c r="AG26" s="483"/>
      <c r="AH26" s="403">
        <v>1118</v>
      </c>
      <c r="AI26" s="404"/>
      <c r="AJ26" s="404"/>
      <c r="AK26" s="404"/>
      <c r="AL26" s="405"/>
      <c r="AM26" s="403">
        <v>3783312</v>
      </c>
      <c r="AN26" s="404"/>
      <c r="AO26" s="404"/>
      <c r="AP26" s="404"/>
      <c r="AQ26" s="404"/>
      <c r="AR26" s="405"/>
      <c r="AS26" s="403">
        <v>3384</v>
      </c>
      <c r="AT26" s="404"/>
      <c r="AU26" s="404"/>
      <c r="AV26" s="404"/>
      <c r="AW26" s="404"/>
      <c r="AX26" s="406"/>
      <c r="AY26" s="436" t="s">
        <v>176</v>
      </c>
      <c r="AZ26" s="437"/>
      <c r="BA26" s="437"/>
      <c r="BB26" s="437"/>
      <c r="BC26" s="437"/>
      <c r="BD26" s="437"/>
      <c r="BE26" s="437"/>
      <c r="BF26" s="437"/>
      <c r="BG26" s="437"/>
      <c r="BH26" s="437"/>
      <c r="BI26" s="437"/>
      <c r="BJ26" s="437"/>
      <c r="BK26" s="437"/>
      <c r="BL26" s="437"/>
      <c r="BM26" s="438"/>
      <c r="BN26" s="427">
        <v>2772018</v>
      </c>
      <c r="BO26" s="428"/>
      <c r="BP26" s="428"/>
      <c r="BQ26" s="428"/>
      <c r="BR26" s="428"/>
      <c r="BS26" s="428"/>
      <c r="BT26" s="428"/>
      <c r="BU26" s="429"/>
      <c r="BV26" s="427">
        <v>2805047</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5">
      <c r="A27" s="186"/>
      <c r="B27" s="459"/>
      <c r="C27" s="460"/>
      <c r="D27" s="461"/>
      <c r="E27" s="400" t="s">
        <v>177</v>
      </c>
      <c r="F27" s="401"/>
      <c r="G27" s="401"/>
      <c r="H27" s="401"/>
      <c r="I27" s="401"/>
      <c r="J27" s="401"/>
      <c r="K27" s="402"/>
      <c r="L27" s="403">
        <v>1</v>
      </c>
      <c r="M27" s="404"/>
      <c r="N27" s="404"/>
      <c r="O27" s="404"/>
      <c r="P27" s="405"/>
      <c r="Q27" s="403">
        <v>11200</v>
      </c>
      <c r="R27" s="404"/>
      <c r="S27" s="404"/>
      <c r="T27" s="404"/>
      <c r="U27" s="404"/>
      <c r="V27" s="405"/>
      <c r="W27" s="469"/>
      <c r="X27" s="460"/>
      <c r="Y27" s="461"/>
      <c r="Z27" s="400" t="s">
        <v>178</v>
      </c>
      <c r="AA27" s="401"/>
      <c r="AB27" s="401"/>
      <c r="AC27" s="401"/>
      <c r="AD27" s="401"/>
      <c r="AE27" s="401"/>
      <c r="AF27" s="401"/>
      <c r="AG27" s="402"/>
      <c r="AH27" s="403">
        <v>6296</v>
      </c>
      <c r="AI27" s="404"/>
      <c r="AJ27" s="404"/>
      <c r="AK27" s="404"/>
      <c r="AL27" s="405"/>
      <c r="AM27" s="403">
        <v>22192386</v>
      </c>
      <c r="AN27" s="404"/>
      <c r="AO27" s="404"/>
      <c r="AP27" s="404"/>
      <c r="AQ27" s="404"/>
      <c r="AR27" s="405"/>
      <c r="AS27" s="403">
        <v>3525</v>
      </c>
      <c r="AT27" s="404"/>
      <c r="AU27" s="404"/>
      <c r="AV27" s="404"/>
      <c r="AW27" s="404"/>
      <c r="AX27" s="406"/>
      <c r="AY27" s="433" t="s">
        <v>179</v>
      </c>
      <c r="AZ27" s="434"/>
      <c r="BA27" s="434"/>
      <c r="BB27" s="434"/>
      <c r="BC27" s="434"/>
      <c r="BD27" s="434"/>
      <c r="BE27" s="434"/>
      <c r="BF27" s="434"/>
      <c r="BG27" s="434"/>
      <c r="BH27" s="434"/>
      <c r="BI27" s="434"/>
      <c r="BJ27" s="434"/>
      <c r="BK27" s="434"/>
      <c r="BL27" s="434"/>
      <c r="BM27" s="435"/>
      <c r="BN27" s="430">
        <v>14717894</v>
      </c>
      <c r="BO27" s="431"/>
      <c r="BP27" s="431"/>
      <c r="BQ27" s="431"/>
      <c r="BR27" s="431"/>
      <c r="BS27" s="431"/>
      <c r="BT27" s="431"/>
      <c r="BU27" s="432"/>
      <c r="BV27" s="430">
        <v>14717770</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2">
      <c r="A28" s="186"/>
      <c r="B28" s="459"/>
      <c r="C28" s="460"/>
      <c r="D28" s="461"/>
      <c r="E28" s="400" t="s">
        <v>180</v>
      </c>
      <c r="F28" s="401"/>
      <c r="G28" s="401"/>
      <c r="H28" s="401"/>
      <c r="I28" s="401"/>
      <c r="J28" s="401"/>
      <c r="K28" s="402"/>
      <c r="L28" s="403">
        <v>1</v>
      </c>
      <c r="M28" s="404"/>
      <c r="N28" s="404"/>
      <c r="O28" s="404"/>
      <c r="P28" s="405"/>
      <c r="Q28" s="403">
        <v>10300</v>
      </c>
      <c r="R28" s="404"/>
      <c r="S28" s="404"/>
      <c r="T28" s="404"/>
      <c r="U28" s="404"/>
      <c r="V28" s="405"/>
      <c r="W28" s="469"/>
      <c r="X28" s="460"/>
      <c r="Y28" s="461"/>
      <c r="Z28" s="400" t="s">
        <v>181</v>
      </c>
      <c r="AA28" s="401"/>
      <c r="AB28" s="401"/>
      <c r="AC28" s="401"/>
      <c r="AD28" s="401"/>
      <c r="AE28" s="401"/>
      <c r="AF28" s="401"/>
      <c r="AG28" s="402"/>
      <c r="AH28" s="403" t="s">
        <v>128</v>
      </c>
      <c r="AI28" s="404"/>
      <c r="AJ28" s="404"/>
      <c r="AK28" s="404"/>
      <c r="AL28" s="405"/>
      <c r="AM28" s="403" t="s">
        <v>129</v>
      </c>
      <c r="AN28" s="404"/>
      <c r="AO28" s="404"/>
      <c r="AP28" s="404"/>
      <c r="AQ28" s="404"/>
      <c r="AR28" s="405"/>
      <c r="AS28" s="403" t="s">
        <v>128</v>
      </c>
      <c r="AT28" s="404"/>
      <c r="AU28" s="404"/>
      <c r="AV28" s="404"/>
      <c r="AW28" s="404"/>
      <c r="AX28" s="406"/>
      <c r="AY28" s="410" t="s">
        <v>182</v>
      </c>
      <c r="AZ28" s="411"/>
      <c r="BA28" s="411"/>
      <c r="BB28" s="412"/>
      <c r="BC28" s="419" t="s">
        <v>48</v>
      </c>
      <c r="BD28" s="420"/>
      <c r="BE28" s="420"/>
      <c r="BF28" s="420"/>
      <c r="BG28" s="420"/>
      <c r="BH28" s="420"/>
      <c r="BI28" s="420"/>
      <c r="BJ28" s="420"/>
      <c r="BK28" s="420"/>
      <c r="BL28" s="420"/>
      <c r="BM28" s="421"/>
      <c r="BN28" s="422">
        <v>3557128</v>
      </c>
      <c r="BO28" s="423"/>
      <c r="BP28" s="423"/>
      <c r="BQ28" s="423"/>
      <c r="BR28" s="423"/>
      <c r="BS28" s="423"/>
      <c r="BT28" s="423"/>
      <c r="BU28" s="424"/>
      <c r="BV28" s="422">
        <v>3196947</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2">
      <c r="A29" s="186"/>
      <c r="B29" s="459"/>
      <c r="C29" s="460"/>
      <c r="D29" s="461"/>
      <c r="E29" s="400" t="s">
        <v>183</v>
      </c>
      <c r="F29" s="401"/>
      <c r="G29" s="401"/>
      <c r="H29" s="401"/>
      <c r="I29" s="401"/>
      <c r="J29" s="401"/>
      <c r="K29" s="402"/>
      <c r="L29" s="403">
        <v>65</v>
      </c>
      <c r="M29" s="404"/>
      <c r="N29" s="404"/>
      <c r="O29" s="404"/>
      <c r="P29" s="405"/>
      <c r="Q29" s="403">
        <v>9600</v>
      </c>
      <c r="R29" s="404"/>
      <c r="S29" s="404"/>
      <c r="T29" s="404"/>
      <c r="U29" s="404"/>
      <c r="V29" s="405"/>
      <c r="W29" s="470"/>
      <c r="X29" s="471"/>
      <c r="Y29" s="472"/>
      <c r="Z29" s="400" t="s">
        <v>184</v>
      </c>
      <c r="AA29" s="401"/>
      <c r="AB29" s="401"/>
      <c r="AC29" s="401"/>
      <c r="AD29" s="401"/>
      <c r="AE29" s="401"/>
      <c r="AF29" s="401"/>
      <c r="AG29" s="402"/>
      <c r="AH29" s="403">
        <v>16550</v>
      </c>
      <c r="AI29" s="404"/>
      <c r="AJ29" s="404"/>
      <c r="AK29" s="404"/>
      <c r="AL29" s="405"/>
      <c r="AM29" s="403">
        <v>55456362</v>
      </c>
      <c r="AN29" s="404"/>
      <c r="AO29" s="404"/>
      <c r="AP29" s="404"/>
      <c r="AQ29" s="404"/>
      <c r="AR29" s="405"/>
      <c r="AS29" s="403">
        <v>3351</v>
      </c>
      <c r="AT29" s="404"/>
      <c r="AU29" s="404"/>
      <c r="AV29" s="404"/>
      <c r="AW29" s="404"/>
      <c r="AX29" s="406"/>
      <c r="AY29" s="413"/>
      <c r="AZ29" s="414"/>
      <c r="BA29" s="414"/>
      <c r="BB29" s="415"/>
      <c r="BC29" s="407" t="s">
        <v>185</v>
      </c>
      <c r="BD29" s="408"/>
      <c r="BE29" s="408"/>
      <c r="BF29" s="408"/>
      <c r="BG29" s="408"/>
      <c r="BH29" s="408"/>
      <c r="BI29" s="408"/>
      <c r="BJ29" s="408"/>
      <c r="BK29" s="408"/>
      <c r="BL29" s="408"/>
      <c r="BM29" s="409"/>
      <c r="BN29" s="427">
        <v>237519</v>
      </c>
      <c r="BO29" s="428"/>
      <c r="BP29" s="428"/>
      <c r="BQ29" s="428"/>
      <c r="BR29" s="428"/>
      <c r="BS29" s="428"/>
      <c r="BT29" s="428"/>
      <c r="BU29" s="429"/>
      <c r="BV29" s="427" t="s">
        <v>128</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5">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186</v>
      </c>
      <c r="X30" s="480"/>
      <c r="Y30" s="480"/>
      <c r="Z30" s="480"/>
      <c r="AA30" s="480"/>
      <c r="AB30" s="480"/>
      <c r="AC30" s="480"/>
      <c r="AD30" s="480"/>
      <c r="AE30" s="480"/>
      <c r="AF30" s="480"/>
      <c r="AG30" s="481"/>
      <c r="AH30" s="391">
        <v>101.8</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36944650</v>
      </c>
      <c r="BO30" s="431"/>
      <c r="BP30" s="431"/>
      <c r="BQ30" s="431"/>
      <c r="BR30" s="431"/>
      <c r="BS30" s="431"/>
      <c r="BT30" s="431"/>
      <c r="BU30" s="432"/>
      <c r="BV30" s="430">
        <v>40432646</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390" t="s">
        <v>193</v>
      </c>
      <c r="D33" s="390"/>
      <c r="E33" s="389" t="s">
        <v>194</v>
      </c>
      <c r="F33" s="389"/>
      <c r="G33" s="389"/>
      <c r="H33" s="389"/>
      <c r="I33" s="389"/>
      <c r="J33" s="389"/>
      <c r="K33" s="389"/>
      <c r="L33" s="389"/>
      <c r="M33" s="389"/>
      <c r="N33" s="389"/>
      <c r="O33" s="389"/>
      <c r="P33" s="389"/>
      <c r="Q33" s="389"/>
      <c r="R33" s="389"/>
      <c r="S33" s="389"/>
      <c r="T33" s="215"/>
      <c r="U33" s="390" t="s">
        <v>195</v>
      </c>
      <c r="V33" s="390"/>
      <c r="W33" s="389" t="s">
        <v>194</v>
      </c>
      <c r="X33" s="389"/>
      <c r="Y33" s="389"/>
      <c r="Z33" s="389"/>
      <c r="AA33" s="389"/>
      <c r="AB33" s="389"/>
      <c r="AC33" s="389"/>
      <c r="AD33" s="389"/>
      <c r="AE33" s="389"/>
      <c r="AF33" s="389"/>
      <c r="AG33" s="389"/>
      <c r="AH33" s="389"/>
      <c r="AI33" s="389"/>
      <c r="AJ33" s="389"/>
      <c r="AK33" s="389"/>
      <c r="AL33" s="215"/>
      <c r="AM33" s="390" t="s">
        <v>195</v>
      </c>
      <c r="AN33" s="390"/>
      <c r="AO33" s="389" t="s">
        <v>196</v>
      </c>
      <c r="AP33" s="389"/>
      <c r="AQ33" s="389"/>
      <c r="AR33" s="389"/>
      <c r="AS33" s="389"/>
      <c r="AT33" s="389"/>
      <c r="AU33" s="389"/>
      <c r="AV33" s="389"/>
      <c r="AW33" s="389"/>
      <c r="AX33" s="389"/>
      <c r="AY33" s="389"/>
      <c r="AZ33" s="389"/>
      <c r="BA33" s="389"/>
      <c r="BB33" s="389"/>
      <c r="BC33" s="389"/>
      <c r="BD33" s="216"/>
      <c r="BE33" s="389" t="s">
        <v>197</v>
      </c>
      <c r="BF33" s="389"/>
      <c r="BG33" s="389" t="s">
        <v>198</v>
      </c>
      <c r="BH33" s="389"/>
      <c r="BI33" s="389"/>
      <c r="BJ33" s="389"/>
      <c r="BK33" s="389"/>
      <c r="BL33" s="389"/>
      <c r="BM33" s="389"/>
      <c r="BN33" s="389"/>
      <c r="BO33" s="389"/>
      <c r="BP33" s="389"/>
      <c r="BQ33" s="389"/>
      <c r="BR33" s="389"/>
      <c r="BS33" s="389"/>
      <c r="BT33" s="389"/>
      <c r="BU33" s="389"/>
      <c r="BV33" s="216"/>
      <c r="BW33" s="390" t="s">
        <v>197</v>
      </c>
      <c r="BX33" s="390"/>
      <c r="BY33" s="389" t="s">
        <v>199</v>
      </c>
      <c r="BZ33" s="389"/>
      <c r="CA33" s="389"/>
      <c r="CB33" s="389"/>
      <c r="CC33" s="389"/>
      <c r="CD33" s="389"/>
      <c r="CE33" s="389"/>
      <c r="CF33" s="389"/>
      <c r="CG33" s="389"/>
      <c r="CH33" s="389"/>
      <c r="CI33" s="389"/>
      <c r="CJ33" s="389"/>
      <c r="CK33" s="389"/>
      <c r="CL33" s="389"/>
      <c r="CM33" s="389"/>
      <c r="CN33" s="215"/>
      <c r="CO33" s="390" t="s">
        <v>200</v>
      </c>
      <c r="CP33" s="390"/>
      <c r="CQ33" s="389" t="s">
        <v>201</v>
      </c>
      <c r="CR33" s="389"/>
      <c r="CS33" s="389"/>
      <c r="CT33" s="389"/>
      <c r="CU33" s="389"/>
      <c r="CV33" s="389"/>
      <c r="CW33" s="389"/>
      <c r="CX33" s="389"/>
      <c r="CY33" s="389"/>
      <c r="CZ33" s="389"/>
      <c r="DA33" s="389"/>
      <c r="DB33" s="389"/>
      <c r="DC33" s="389"/>
      <c r="DD33" s="389"/>
      <c r="DE33" s="389"/>
      <c r="DF33" s="215"/>
      <c r="DG33" s="388" t="s">
        <v>202</v>
      </c>
      <c r="DH33" s="388"/>
      <c r="DI33" s="217"/>
      <c r="DJ33" s="185"/>
      <c r="DK33" s="185"/>
      <c r="DL33" s="185"/>
      <c r="DM33" s="185"/>
      <c r="DN33" s="185"/>
      <c r="DO33" s="185"/>
    </row>
    <row r="34" spans="1:119" ht="32.25" customHeight="1" x14ac:dyDescent="0.2">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6</v>
      </c>
      <c r="V34" s="386"/>
      <c r="W34" s="385" t="str">
        <f>IF('各会計、関係団体の財政状況及び健全化判断比率'!B28="","",'各会計、関係団体の財政状況及び健全化判断比率'!B28)</f>
        <v>京都市国民健康保険事業特別会計</v>
      </c>
      <c r="X34" s="385"/>
      <c r="Y34" s="385"/>
      <c r="Z34" s="385"/>
      <c r="AA34" s="385"/>
      <c r="AB34" s="385"/>
      <c r="AC34" s="385"/>
      <c r="AD34" s="385"/>
      <c r="AE34" s="385"/>
      <c r="AF34" s="385"/>
      <c r="AG34" s="385"/>
      <c r="AH34" s="385"/>
      <c r="AI34" s="385"/>
      <c r="AJ34" s="385"/>
      <c r="AK34" s="385"/>
      <c r="AL34" s="213"/>
      <c r="AM34" s="386">
        <f>IF(AO34="","",MAX(C34:D43,U34:V43)+1)</f>
        <v>10</v>
      </c>
      <c r="AN34" s="386"/>
      <c r="AO34" s="385" t="str">
        <f>IF('各会計、関係団体の財政状況及び健全化判断比率'!B32="","",'各会計、関係団体の財政状況及び健全化判断比率'!B32)</f>
        <v>京都市水道事業特別会計</v>
      </c>
      <c r="AP34" s="385"/>
      <c r="AQ34" s="385"/>
      <c r="AR34" s="385"/>
      <c r="AS34" s="385"/>
      <c r="AT34" s="385"/>
      <c r="AU34" s="385"/>
      <c r="AV34" s="385"/>
      <c r="AW34" s="385"/>
      <c r="AX34" s="385"/>
      <c r="AY34" s="385"/>
      <c r="AZ34" s="385"/>
      <c r="BA34" s="385"/>
      <c r="BB34" s="385"/>
      <c r="BC34" s="385"/>
      <c r="BD34" s="213"/>
      <c r="BE34" s="386">
        <f>IF(BG34="","",MAX(C34:D43,U34:V43,AM34:AN43)+1)</f>
        <v>14</v>
      </c>
      <c r="BF34" s="386"/>
      <c r="BG34" s="385" t="str">
        <f>IF('各会計、関係団体の財政状況及び健全化判断比率'!B36="","",'各会計、関係団体の財政状況及び健全化判断比率'!B36)</f>
        <v>京都市中央卸売市場第一市場特別会計</v>
      </c>
      <c r="BH34" s="385"/>
      <c r="BI34" s="385"/>
      <c r="BJ34" s="385"/>
      <c r="BK34" s="385"/>
      <c r="BL34" s="385"/>
      <c r="BM34" s="385"/>
      <c r="BN34" s="385"/>
      <c r="BO34" s="385"/>
      <c r="BP34" s="385"/>
      <c r="BQ34" s="385"/>
      <c r="BR34" s="385"/>
      <c r="BS34" s="385"/>
      <c r="BT34" s="385"/>
      <c r="BU34" s="385"/>
      <c r="BV34" s="213"/>
      <c r="BW34" s="386">
        <f>IF(BY34="","",MAX(C34:D43,U34:V43,AM34:AN43,BE34:BF43)+1)</f>
        <v>18</v>
      </c>
      <c r="BX34" s="386"/>
      <c r="BY34" s="385" t="str">
        <f>IF('各会計、関係団体の財政状況及び健全化判断比率'!B68="","",'各会計、関係団体の財政状況及び健全化判断比率'!B68)</f>
        <v>澱川右岸水防事務組合</v>
      </c>
      <c r="BZ34" s="385"/>
      <c r="CA34" s="385"/>
      <c r="CB34" s="385"/>
      <c r="CC34" s="385"/>
      <c r="CD34" s="385"/>
      <c r="CE34" s="385"/>
      <c r="CF34" s="385"/>
      <c r="CG34" s="385"/>
      <c r="CH34" s="385"/>
      <c r="CI34" s="385"/>
      <c r="CJ34" s="385"/>
      <c r="CK34" s="385"/>
      <c r="CL34" s="385"/>
      <c r="CM34" s="385"/>
      <c r="CN34" s="213"/>
      <c r="CO34" s="386">
        <f>IF(CQ34="","",MAX(C34:D43,U34:V43,AM34:AN43,BE34:BF43,BW34:BX43)+1)</f>
        <v>23</v>
      </c>
      <c r="CP34" s="386"/>
      <c r="CQ34" s="385" t="str">
        <f>IF('各会計、関係団体の財政状況及び健全化判断比率'!BS7="","",'各会計、関係団体の財政状況及び健全化判断比率'!BS7)</f>
        <v>公益財団法人 京都市環境保全活動推進協会</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2">
      <c r="A35" s="186"/>
      <c r="B35" s="212"/>
      <c r="C35" s="386">
        <f>IF(E35="","",C34+1)</f>
        <v>2</v>
      </c>
      <c r="D35" s="386"/>
      <c r="E35" s="385" t="str">
        <f>IF('各会計、関係団体の財政状況及び健全化判断比率'!B8="","",'各会計、関係団体の財政状況及び健全化判断比率'!B8)</f>
        <v>京都市母子父子寡婦福祉資金貸付事業特別会計</v>
      </c>
      <c r="F35" s="385"/>
      <c r="G35" s="385"/>
      <c r="H35" s="385"/>
      <c r="I35" s="385"/>
      <c r="J35" s="385"/>
      <c r="K35" s="385"/>
      <c r="L35" s="385"/>
      <c r="M35" s="385"/>
      <c r="N35" s="385"/>
      <c r="O35" s="385"/>
      <c r="P35" s="385"/>
      <c r="Q35" s="385"/>
      <c r="R35" s="385"/>
      <c r="S35" s="385"/>
      <c r="T35" s="213"/>
      <c r="U35" s="386">
        <f>IF(W35="","",U34+1)</f>
        <v>7</v>
      </c>
      <c r="V35" s="386"/>
      <c r="W35" s="385" t="str">
        <f>IF('各会計、関係団体の財政状況及び健全化判断比率'!B29="","",'各会計、関係団体の財政状況及び健全化判断比率'!B29)</f>
        <v>京都市介護保険事業特別会計</v>
      </c>
      <c r="X35" s="385"/>
      <c r="Y35" s="385"/>
      <c r="Z35" s="385"/>
      <c r="AA35" s="385"/>
      <c r="AB35" s="385"/>
      <c r="AC35" s="385"/>
      <c r="AD35" s="385"/>
      <c r="AE35" s="385"/>
      <c r="AF35" s="385"/>
      <c r="AG35" s="385"/>
      <c r="AH35" s="385"/>
      <c r="AI35" s="385"/>
      <c r="AJ35" s="385"/>
      <c r="AK35" s="385"/>
      <c r="AL35" s="213"/>
      <c r="AM35" s="386">
        <f t="shared" ref="AM35:AM43" si="0">IF(AO35="","",AM34+1)</f>
        <v>11</v>
      </c>
      <c r="AN35" s="386"/>
      <c r="AO35" s="385" t="str">
        <f>IF('各会計、関係団体の財政状況及び健全化判断比率'!B33="","",'各会計、関係団体の財政状況及び健全化判断比率'!B33)</f>
        <v>京都市公共下水道事業特別会計</v>
      </c>
      <c r="AP35" s="385"/>
      <c r="AQ35" s="385"/>
      <c r="AR35" s="385"/>
      <c r="AS35" s="385"/>
      <c r="AT35" s="385"/>
      <c r="AU35" s="385"/>
      <c r="AV35" s="385"/>
      <c r="AW35" s="385"/>
      <c r="AX35" s="385"/>
      <c r="AY35" s="385"/>
      <c r="AZ35" s="385"/>
      <c r="BA35" s="385"/>
      <c r="BB35" s="385"/>
      <c r="BC35" s="385"/>
      <c r="BD35" s="213"/>
      <c r="BE35" s="386">
        <f t="shared" ref="BE35:BE43" si="1">IF(BG35="","",BE34+1)</f>
        <v>15</v>
      </c>
      <c r="BF35" s="386"/>
      <c r="BG35" s="385" t="str">
        <f>IF('各会計、関係団体の財政状況及び健全化判断比率'!B37="","",'各会計、関係団体の財政状況及び健全化判断比率'!B37)</f>
        <v>京都市中央卸売市場第二市場・と畜場特別会計</v>
      </c>
      <c r="BH35" s="385"/>
      <c r="BI35" s="385"/>
      <c r="BJ35" s="385"/>
      <c r="BK35" s="385"/>
      <c r="BL35" s="385"/>
      <c r="BM35" s="385"/>
      <c r="BN35" s="385"/>
      <c r="BO35" s="385"/>
      <c r="BP35" s="385"/>
      <c r="BQ35" s="385"/>
      <c r="BR35" s="385"/>
      <c r="BS35" s="385"/>
      <c r="BT35" s="385"/>
      <c r="BU35" s="385"/>
      <c r="BV35" s="213"/>
      <c r="BW35" s="386">
        <f t="shared" ref="BW35:BW43" si="2">IF(BY35="","",BW34+1)</f>
        <v>19</v>
      </c>
      <c r="BX35" s="386"/>
      <c r="BY35" s="385" t="str">
        <f>IF('各会計、関係団体の財政状況及び健全化判断比率'!B69="","",'各会計、関係団体の財政状況及び健全化判断比率'!B69)</f>
        <v>桂川・小畑川水防事務組合</v>
      </c>
      <c r="BZ35" s="385"/>
      <c r="CA35" s="385"/>
      <c r="CB35" s="385"/>
      <c r="CC35" s="385"/>
      <c r="CD35" s="385"/>
      <c r="CE35" s="385"/>
      <c r="CF35" s="385"/>
      <c r="CG35" s="385"/>
      <c r="CH35" s="385"/>
      <c r="CI35" s="385"/>
      <c r="CJ35" s="385"/>
      <c r="CK35" s="385"/>
      <c r="CL35" s="385"/>
      <c r="CM35" s="385"/>
      <c r="CN35" s="213"/>
      <c r="CO35" s="386">
        <f t="shared" ref="CO35:CO43" si="3">IF(CQ35="","",CO34+1)</f>
        <v>24</v>
      </c>
      <c r="CP35" s="386"/>
      <c r="CQ35" s="385" t="str">
        <f>IF('各会計、関係団体の財政状況及び健全化判断比率'!BS8="","",'各会計、関係団体の財政状況及び健全化判断比率'!BS8)</f>
        <v>京都市土地開発公社</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v>
      </c>
      <c r="DH35" s="387"/>
      <c r="DI35" s="217"/>
      <c r="DJ35" s="185"/>
      <c r="DK35" s="185"/>
      <c r="DL35" s="185"/>
      <c r="DM35" s="185"/>
      <c r="DN35" s="185"/>
      <c r="DO35" s="185"/>
    </row>
    <row r="36" spans="1:119" ht="32.25" customHeight="1" x14ac:dyDescent="0.2">
      <c r="A36" s="186"/>
      <c r="B36" s="212"/>
      <c r="C36" s="386">
        <f>IF(E36="","",C35+1)</f>
        <v>3</v>
      </c>
      <c r="D36" s="386"/>
      <c r="E36" s="385" t="str">
        <f>IF('各会計、関係団体の財政状況及び健全化判断比率'!B9="","",'各会計、関係団体の財政状況及び健全化判断比率'!B9)</f>
        <v>京都市土地取得特別会計</v>
      </c>
      <c r="F36" s="385"/>
      <c r="G36" s="385"/>
      <c r="H36" s="385"/>
      <c r="I36" s="385"/>
      <c r="J36" s="385"/>
      <c r="K36" s="385"/>
      <c r="L36" s="385"/>
      <c r="M36" s="385"/>
      <c r="N36" s="385"/>
      <c r="O36" s="385"/>
      <c r="P36" s="385"/>
      <c r="Q36" s="385"/>
      <c r="R36" s="385"/>
      <c r="S36" s="385"/>
      <c r="T36" s="213"/>
      <c r="U36" s="386">
        <f t="shared" ref="U36:U43" si="4">IF(W36="","",U35+1)</f>
        <v>8</v>
      </c>
      <c r="V36" s="386"/>
      <c r="W36" s="385" t="str">
        <f>IF('各会計、関係団体の財政状況及び健全化判断比率'!B30="","",'各会計、関係団体の財政状況及び健全化判断比率'!B30)</f>
        <v>京都市後期高齢者医療特別会計</v>
      </c>
      <c r="X36" s="385"/>
      <c r="Y36" s="385"/>
      <c r="Z36" s="385"/>
      <c r="AA36" s="385"/>
      <c r="AB36" s="385"/>
      <c r="AC36" s="385"/>
      <c r="AD36" s="385"/>
      <c r="AE36" s="385"/>
      <c r="AF36" s="385"/>
      <c r="AG36" s="385"/>
      <c r="AH36" s="385"/>
      <c r="AI36" s="385"/>
      <c r="AJ36" s="385"/>
      <c r="AK36" s="385"/>
      <c r="AL36" s="213"/>
      <c r="AM36" s="386">
        <f t="shared" si="0"/>
        <v>12</v>
      </c>
      <c r="AN36" s="386"/>
      <c r="AO36" s="385" t="str">
        <f>IF('各会計、関係団体の財政状況及び健全化判断比率'!B34="","",'各会計、関係団体の財政状況及び健全化判断比率'!B34)</f>
        <v>京都市自動車運送事業特別会計</v>
      </c>
      <c r="AP36" s="385"/>
      <c r="AQ36" s="385"/>
      <c r="AR36" s="385"/>
      <c r="AS36" s="385"/>
      <c r="AT36" s="385"/>
      <c r="AU36" s="385"/>
      <c r="AV36" s="385"/>
      <c r="AW36" s="385"/>
      <c r="AX36" s="385"/>
      <c r="AY36" s="385"/>
      <c r="AZ36" s="385"/>
      <c r="BA36" s="385"/>
      <c r="BB36" s="385"/>
      <c r="BC36" s="385"/>
      <c r="BD36" s="213"/>
      <c r="BE36" s="386">
        <f t="shared" si="1"/>
        <v>16</v>
      </c>
      <c r="BF36" s="386"/>
      <c r="BG36" s="385" t="str">
        <f>IF('各会計、関係団体の財政状況及び健全化判断比率'!B38="","",'各会計、関係団体の財政状況及び健全化判断比率'!B38)</f>
        <v>京都市農業集落排水事業特別会計</v>
      </c>
      <c r="BH36" s="385"/>
      <c r="BI36" s="385"/>
      <c r="BJ36" s="385"/>
      <c r="BK36" s="385"/>
      <c r="BL36" s="385"/>
      <c r="BM36" s="385"/>
      <c r="BN36" s="385"/>
      <c r="BO36" s="385"/>
      <c r="BP36" s="385"/>
      <c r="BQ36" s="385"/>
      <c r="BR36" s="385"/>
      <c r="BS36" s="385"/>
      <c r="BT36" s="385"/>
      <c r="BU36" s="385"/>
      <c r="BV36" s="213"/>
      <c r="BW36" s="386">
        <f t="shared" si="2"/>
        <v>20</v>
      </c>
      <c r="BX36" s="386"/>
      <c r="BY36" s="385" t="str">
        <f>IF('各会計、関係団体の財政状況及び健全化判断比率'!B70="","",'各会計、関係団体の財政状況及び健全化判断比率'!B70)</f>
        <v>淀川・木津川水防事務組合</v>
      </c>
      <c r="BZ36" s="385"/>
      <c r="CA36" s="385"/>
      <c r="CB36" s="385"/>
      <c r="CC36" s="385"/>
      <c r="CD36" s="385"/>
      <c r="CE36" s="385"/>
      <c r="CF36" s="385"/>
      <c r="CG36" s="385"/>
      <c r="CH36" s="385"/>
      <c r="CI36" s="385"/>
      <c r="CJ36" s="385"/>
      <c r="CK36" s="385"/>
      <c r="CL36" s="385"/>
      <c r="CM36" s="385"/>
      <c r="CN36" s="213"/>
      <c r="CO36" s="386">
        <f t="shared" si="3"/>
        <v>25</v>
      </c>
      <c r="CP36" s="386"/>
      <c r="CQ36" s="385" t="str">
        <f>IF('各会計、関係団体の財政状況及び健全化判断比率'!BS9="","",'各会計、関係団体の財政状況及び健全化判断比率'!BS9)</f>
        <v>公益財団法人 京都市国際交流協会</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2">
      <c r="A37" s="186"/>
      <c r="B37" s="212"/>
      <c r="C37" s="386">
        <f>IF(E37="","",C36+1)</f>
        <v>4</v>
      </c>
      <c r="D37" s="386"/>
      <c r="E37" s="385" t="str">
        <f>IF('各会計、関係団体の財政状況及び健全化判断比率'!B10="","",'各会計、関係団体の財政状況及び健全化判断比率'!B10)</f>
        <v>京都市市公債特別会計</v>
      </c>
      <c r="F37" s="385"/>
      <c r="G37" s="385"/>
      <c r="H37" s="385"/>
      <c r="I37" s="385"/>
      <c r="J37" s="385"/>
      <c r="K37" s="385"/>
      <c r="L37" s="385"/>
      <c r="M37" s="385"/>
      <c r="N37" s="385"/>
      <c r="O37" s="385"/>
      <c r="P37" s="385"/>
      <c r="Q37" s="385"/>
      <c r="R37" s="385"/>
      <c r="S37" s="385"/>
      <c r="T37" s="213"/>
      <c r="U37" s="386">
        <f t="shared" si="4"/>
        <v>9</v>
      </c>
      <c r="V37" s="386"/>
      <c r="W37" s="385" t="str">
        <f>IF('各会計、関係団体の財政状況及び健全化判断比率'!B31="","",'各会計、関係団体の財政状況及び健全化判断比率'!B31)</f>
        <v>京都市駐車場事業特別会計</v>
      </c>
      <c r="X37" s="385"/>
      <c r="Y37" s="385"/>
      <c r="Z37" s="385"/>
      <c r="AA37" s="385"/>
      <c r="AB37" s="385"/>
      <c r="AC37" s="385"/>
      <c r="AD37" s="385"/>
      <c r="AE37" s="385"/>
      <c r="AF37" s="385"/>
      <c r="AG37" s="385"/>
      <c r="AH37" s="385"/>
      <c r="AI37" s="385"/>
      <c r="AJ37" s="385"/>
      <c r="AK37" s="385"/>
      <c r="AL37" s="213"/>
      <c r="AM37" s="386">
        <f t="shared" si="0"/>
        <v>13</v>
      </c>
      <c r="AN37" s="386"/>
      <c r="AO37" s="385" t="str">
        <f>IF('各会計、関係団体の財政状況及び健全化判断比率'!B35="","",'各会計、関係団体の財政状況及び健全化判断比率'!B35)</f>
        <v>京都市高速鉄道事業特別会計</v>
      </c>
      <c r="AP37" s="385"/>
      <c r="AQ37" s="385"/>
      <c r="AR37" s="385"/>
      <c r="AS37" s="385"/>
      <c r="AT37" s="385"/>
      <c r="AU37" s="385"/>
      <c r="AV37" s="385"/>
      <c r="AW37" s="385"/>
      <c r="AX37" s="385"/>
      <c r="AY37" s="385"/>
      <c r="AZ37" s="385"/>
      <c r="BA37" s="385"/>
      <c r="BB37" s="385"/>
      <c r="BC37" s="385"/>
      <c r="BD37" s="213"/>
      <c r="BE37" s="386">
        <f t="shared" si="1"/>
        <v>17</v>
      </c>
      <c r="BF37" s="386"/>
      <c r="BG37" s="385" t="str">
        <f>IF('各会計、関係団体の財政状況及び健全化判断比率'!B39="","",'各会計、関係団体の財政状況及び健全化判断比率'!B39)</f>
        <v>京都市土地区画整理事業特別会計</v>
      </c>
      <c r="BH37" s="385"/>
      <c r="BI37" s="385"/>
      <c r="BJ37" s="385"/>
      <c r="BK37" s="385"/>
      <c r="BL37" s="385"/>
      <c r="BM37" s="385"/>
      <c r="BN37" s="385"/>
      <c r="BO37" s="385"/>
      <c r="BP37" s="385"/>
      <c r="BQ37" s="385"/>
      <c r="BR37" s="385"/>
      <c r="BS37" s="385"/>
      <c r="BT37" s="385"/>
      <c r="BU37" s="385"/>
      <c r="BV37" s="213"/>
      <c r="BW37" s="386">
        <f t="shared" si="2"/>
        <v>21</v>
      </c>
      <c r="BX37" s="386"/>
      <c r="BY37" s="385" t="str">
        <f>IF('各会計、関係団体の財政状況及び健全化判断比率'!B71="","",'各会計、関係団体の財政状況及び健全化判断比率'!B71)</f>
        <v>京都府後期高齢者医療広域連合</v>
      </c>
      <c r="BZ37" s="385"/>
      <c r="CA37" s="385"/>
      <c r="CB37" s="385"/>
      <c r="CC37" s="385"/>
      <c r="CD37" s="385"/>
      <c r="CE37" s="385"/>
      <c r="CF37" s="385"/>
      <c r="CG37" s="385"/>
      <c r="CH37" s="385"/>
      <c r="CI37" s="385"/>
      <c r="CJ37" s="385"/>
      <c r="CK37" s="385"/>
      <c r="CL37" s="385"/>
      <c r="CM37" s="385"/>
      <c r="CN37" s="213"/>
      <c r="CO37" s="386">
        <f t="shared" si="3"/>
        <v>26</v>
      </c>
      <c r="CP37" s="386"/>
      <c r="CQ37" s="385" t="str">
        <f>IF('各会計、関係団体の財政状況及び健全化判断比率'!BS10="","",'各会計、関係団体の財政状況及び健全化判断比率'!BS10)</f>
        <v>公益財団法人 大学コンソーシアム京都</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2">
      <c r="A38" s="186"/>
      <c r="B38" s="212"/>
      <c r="C38" s="386">
        <f t="shared" ref="C38:C43" si="5">IF(E38="","",C37+1)</f>
        <v>5</v>
      </c>
      <c r="D38" s="386"/>
      <c r="E38" s="385" t="str">
        <f>IF('各会計、関係団体の財政状況及び健全化判断比率'!B11="","",'各会計、関係団体の財政状況及び健全化判断比率'!B11)</f>
        <v>京都市立病院機構病院事業債特別会計</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22</v>
      </c>
      <c r="BX38" s="386"/>
      <c r="BY38" s="385" t="str">
        <f>IF('各会計、関係団体の財政状況及び健全化判断比率'!B72="","",'各会計、関係団体の財政状況及び健全化判断比率'!B72)</f>
        <v>関西広域連合</v>
      </c>
      <c r="BZ38" s="385"/>
      <c r="CA38" s="385"/>
      <c r="CB38" s="385"/>
      <c r="CC38" s="385"/>
      <c r="CD38" s="385"/>
      <c r="CE38" s="385"/>
      <c r="CF38" s="385"/>
      <c r="CG38" s="385"/>
      <c r="CH38" s="385"/>
      <c r="CI38" s="385"/>
      <c r="CJ38" s="385"/>
      <c r="CK38" s="385"/>
      <c r="CL38" s="385"/>
      <c r="CM38" s="385"/>
      <c r="CN38" s="213"/>
      <c r="CO38" s="386">
        <f t="shared" si="3"/>
        <v>27</v>
      </c>
      <c r="CP38" s="386"/>
      <c r="CQ38" s="385" t="str">
        <f>IF('各会計、関係団体の財政状況及び健全化判断比率'!BS11="","",'各会計、関係団体の財政状況及び健全化判断比率'!BS11)</f>
        <v>公益財団法人 京都市埋蔵文化財研究所</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2">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f t="shared" si="3"/>
        <v>28</v>
      </c>
      <c r="CP39" s="386"/>
      <c r="CQ39" s="385" t="str">
        <f>IF('各会計、関係団体の財政状況及び健全化判断比率'!BS12="","",'各会計、関係団体の財政状況及び健全化判断比率'!BS12)</f>
        <v>公益財団法人 京都市男女共同参画推進協会</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2">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f t="shared" si="3"/>
        <v>29</v>
      </c>
      <c r="CP40" s="386"/>
      <c r="CQ40" s="385" t="str">
        <f>IF('各会計、関係団体の財政状況及び健全化判断比率'!BS13="","",'各会計、関係団体の財政状況及び健全化判断比率'!BS13)</f>
        <v>公益財団法人 京都市スポーツ協会</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2">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f t="shared" si="3"/>
        <v>30</v>
      </c>
      <c r="CP41" s="386"/>
      <c r="CQ41" s="385" t="str">
        <f>IF('各会計、関係団体の財政状況及び健全化判断比率'!BS14="","",'各会計、関係団体の財政状況及び健全化判断比率'!BS14)</f>
        <v>公益財団法人 京都市音楽芸術文化振興財団</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2">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f t="shared" si="3"/>
        <v>31</v>
      </c>
      <c r="CP42" s="386"/>
      <c r="CQ42" s="385" t="str">
        <f>IF('各会計、関係団体の財政状況及び健全化判断比率'!BS15="","",'各会計、関係団体の財政状況及び健全化判断比率'!BS15)</f>
        <v>公益財団法人 京都市芸術文化協会</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2">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f t="shared" si="3"/>
        <v>32</v>
      </c>
      <c r="CP43" s="386"/>
      <c r="CQ43" s="385" t="str">
        <f>IF('各会計、関係団体の財政状況及び健全化判断比率'!BS16="","",'各会計、関係団体の財政状況及び健全化判断比率'!BS16)</f>
        <v>公益財団法人 京都市森林文化協会</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207</v>
      </c>
    </row>
    <row r="50" spans="5:5" x14ac:dyDescent="0.2">
      <c r="E50" s="187" t="s">
        <v>208</v>
      </c>
    </row>
    <row r="51" spans="5:5" x14ac:dyDescent="0.2">
      <c r="E51" s="187" t="s">
        <v>209</v>
      </c>
    </row>
    <row r="52" spans="5:5" x14ac:dyDescent="0.2">
      <c r="E52" s="187" t="s">
        <v>210</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dwL7SBS9Me6T1VYgib45btm2KAfmZ+szK+EIrlLt8XigmJOzUw1r0VKmaxFodYoLZvbOPJFa9iFdhJHN9qmsRA==" saltValue="ghVj3wzyAyro3JYwyiRDc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x14ac:dyDescent="0.2">
      <c r="A34" s="22"/>
      <c r="B34" s="31"/>
      <c r="C34" s="1206" t="s">
        <v>549</v>
      </c>
      <c r="D34" s="1206"/>
      <c r="E34" s="1207"/>
      <c r="F34" s="32">
        <v>3.06</v>
      </c>
      <c r="G34" s="33">
        <v>3.24</v>
      </c>
      <c r="H34" s="33">
        <v>3.89</v>
      </c>
      <c r="I34" s="33">
        <v>2.66</v>
      </c>
      <c r="J34" s="34">
        <v>2.2200000000000002</v>
      </c>
      <c r="K34" s="22"/>
      <c r="L34" s="22"/>
      <c r="M34" s="22"/>
      <c r="N34" s="22"/>
      <c r="O34" s="22"/>
      <c r="P34" s="22"/>
    </row>
    <row r="35" spans="1:16" ht="39" customHeight="1" x14ac:dyDescent="0.2">
      <c r="A35" s="22"/>
      <c r="B35" s="35"/>
      <c r="C35" s="1200" t="s">
        <v>550</v>
      </c>
      <c r="D35" s="1201"/>
      <c r="E35" s="1202"/>
      <c r="F35" s="36">
        <v>5.91</v>
      </c>
      <c r="G35" s="37">
        <v>4.8499999999999996</v>
      </c>
      <c r="H35" s="37">
        <v>5.26</v>
      </c>
      <c r="I35" s="37">
        <v>4.08</v>
      </c>
      <c r="J35" s="38">
        <v>2.04</v>
      </c>
      <c r="K35" s="22"/>
      <c r="L35" s="22"/>
      <c r="M35" s="22"/>
      <c r="N35" s="22"/>
      <c r="O35" s="22"/>
      <c r="P35" s="22"/>
    </row>
    <row r="36" spans="1:16" ht="39" customHeight="1" x14ac:dyDescent="0.2">
      <c r="A36" s="22"/>
      <c r="B36" s="35"/>
      <c r="C36" s="1200" t="s">
        <v>551</v>
      </c>
      <c r="D36" s="1201"/>
      <c r="E36" s="1202"/>
      <c r="F36" s="36">
        <v>0.21</v>
      </c>
      <c r="G36" s="37">
        <v>0.84</v>
      </c>
      <c r="H36" s="37">
        <v>1.19</v>
      </c>
      <c r="I36" s="37">
        <v>0.84</v>
      </c>
      <c r="J36" s="38">
        <v>1.39</v>
      </c>
      <c r="K36" s="22"/>
      <c r="L36" s="22"/>
      <c r="M36" s="22"/>
      <c r="N36" s="22"/>
      <c r="O36" s="22"/>
      <c r="P36" s="22"/>
    </row>
    <row r="37" spans="1:16" ht="39" customHeight="1" x14ac:dyDescent="0.2">
      <c r="A37" s="22"/>
      <c r="B37" s="35"/>
      <c r="C37" s="1200" t="s">
        <v>552</v>
      </c>
      <c r="D37" s="1201"/>
      <c r="E37" s="1202"/>
      <c r="F37" s="36">
        <v>0.28999999999999998</v>
      </c>
      <c r="G37" s="37">
        <v>0.21</v>
      </c>
      <c r="H37" s="37">
        <v>0.51</v>
      </c>
      <c r="I37" s="37">
        <v>1.04</v>
      </c>
      <c r="J37" s="38">
        <v>0.48</v>
      </c>
      <c r="K37" s="22"/>
      <c r="L37" s="22"/>
      <c r="M37" s="22"/>
      <c r="N37" s="22"/>
      <c r="O37" s="22"/>
      <c r="P37" s="22"/>
    </row>
    <row r="38" spans="1:16" ht="39" customHeight="1" x14ac:dyDescent="0.2">
      <c r="A38" s="22"/>
      <c r="B38" s="35"/>
      <c r="C38" s="1200" t="s">
        <v>553</v>
      </c>
      <c r="D38" s="1201"/>
      <c r="E38" s="1202"/>
      <c r="F38" s="36">
        <v>0.38</v>
      </c>
      <c r="G38" s="37" t="s">
        <v>554</v>
      </c>
      <c r="H38" s="37">
        <v>0.45</v>
      </c>
      <c r="I38" s="37">
        <v>1.32</v>
      </c>
      <c r="J38" s="38">
        <v>0.3</v>
      </c>
      <c r="K38" s="22"/>
      <c r="L38" s="22"/>
      <c r="M38" s="22"/>
      <c r="N38" s="22"/>
      <c r="O38" s="22"/>
      <c r="P38" s="22"/>
    </row>
    <row r="39" spans="1:16" ht="39" customHeight="1" x14ac:dyDescent="0.2">
      <c r="A39" s="22"/>
      <c r="B39" s="35"/>
      <c r="C39" s="1200" t="s">
        <v>555</v>
      </c>
      <c r="D39" s="1201"/>
      <c r="E39" s="1202"/>
      <c r="F39" s="36">
        <v>0.22</v>
      </c>
      <c r="G39" s="37">
        <v>0.28999999999999998</v>
      </c>
      <c r="H39" s="37">
        <v>0.28000000000000003</v>
      </c>
      <c r="I39" s="37">
        <v>0.24</v>
      </c>
      <c r="J39" s="38">
        <v>0.24</v>
      </c>
      <c r="K39" s="22"/>
      <c r="L39" s="22"/>
      <c r="M39" s="22"/>
      <c r="N39" s="22"/>
      <c r="O39" s="22"/>
      <c r="P39" s="22"/>
    </row>
    <row r="40" spans="1:16" ht="39" customHeight="1" x14ac:dyDescent="0.2">
      <c r="A40" s="22"/>
      <c r="B40" s="35"/>
      <c r="C40" s="1200" t="s">
        <v>556</v>
      </c>
      <c r="D40" s="1201"/>
      <c r="E40" s="1202"/>
      <c r="F40" s="36">
        <v>0.18</v>
      </c>
      <c r="G40" s="37">
        <v>0.14000000000000001</v>
      </c>
      <c r="H40" s="37">
        <v>0.2</v>
      </c>
      <c r="I40" s="37">
        <v>0.17</v>
      </c>
      <c r="J40" s="38">
        <v>0.18</v>
      </c>
      <c r="K40" s="22"/>
      <c r="L40" s="22"/>
      <c r="M40" s="22"/>
      <c r="N40" s="22"/>
      <c r="O40" s="22"/>
      <c r="P40" s="22"/>
    </row>
    <row r="41" spans="1:16" ht="39" customHeight="1" x14ac:dyDescent="0.2">
      <c r="A41" s="22"/>
      <c r="B41" s="35"/>
      <c r="C41" s="1200" t="s">
        <v>557</v>
      </c>
      <c r="D41" s="1201"/>
      <c r="E41" s="1202"/>
      <c r="F41" s="36">
        <v>0.6</v>
      </c>
      <c r="G41" s="37">
        <v>0.54</v>
      </c>
      <c r="H41" s="37">
        <v>0.13</v>
      </c>
      <c r="I41" s="37">
        <v>0.08</v>
      </c>
      <c r="J41" s="38">
        <v>0.08</v>
      </c>
      <c r="K41" s="22"/>
      <c r="L41" s="22"/>
      <c r="M41" s="22"/>
      <c r="N41" s="22"/>
      <c r="O41" s="22"/>
      <c r="P41" s="22"/>
    </row>
    <row r="42" spans="1:16" ht="39" customHeight="1" x14ac:dyDescent="0.2">
      <c r="A42" s="22"/>
      <c r="B42" s="39"/>
      <c r="C42" s="1200" t="s">
        <v>558</v>
      </c>
      <c r="D42" s="1201"/>
      <c r="E42" s="1202"/>
      <c r="F42" s="36" t="s">
        <v>559</v>
      </c>
      <c r="G42" s="37" t="s">
        <v>499</v>
      </c>
      <c r="H42" s="37" t="s">
        <v>499</v>
      </c>
      <c r="I42" s="37" t="s">
        <v>499</v>
      </c>
      <c r="J42" s="38" t="s">
        <v>499</v>
      </c>
      <c r="K42" s="22"/>
      <c r="L42" s="22"/>
      <c r="M42" s="22"/>
      <c r="N42" s="22"/>
      <c r="O42" s="22"/>
      <c r="P42" s="22"/>
    </row>
    <row r="43" spans="1:16" ht="39" customHeight="1" thickBot="1" x14ac:dyDescent="0.25">
      <c r="A43" s="22"/>
      <c r="B43" s="40"/>
      <c r="C43" s="1203" t="s">
        <v>560</v>
      </c>
      <c r="D43" s="1204"/>
      <c r="E43" s="1205"/>
      <c r="F43" s="41">
        <v>0.03</v>
      </c>
      <c r="G43" s="42">
        <v>0.06</v>
      </c>
      <c r="H43" s="42">
        <v>0.05</v>
      </c>
      <c r="I43" s="42">
        <v>0.04</v>
      </c>
      <c r="J43" s="43">
        <v>0</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xY9C8R0oK3j6fj4QPy4LKoStz+g+1I5RtPf4giKeXZPctNIxy6rrIS7ObXx0Pmqq4yiVspNs5A9S0YAfROmUSQ==" saltValue="KT4hxeKt/lFQps1owtp8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x14ac:dyDescent="0.2">
      <c r="A45" s="48"/>
      <c r="B45" s="1226" t="s">
        <v>11</v>
      </c>
      <c r="C45" s="1227"/>
      <c r="D45" s="58"/>
      <c r="E45" s="1232" t="s">
        <v>12</v>
      </c>
      <c r="F45" s="1232"/>
      <c r="G45" s="1232"/>
      <c r="H45" s="1232"/>
      <c r="I45" s="1232"/>
      <c r="J45" s="1233"/>
      <c r="K45" s="59">
        <v>47553</v>
      </c>
      <c r="L45" s="60">
        <v>45817</v>
      </c>
      <c r="M45" s="60">
        <v>46003</v>
      </c>
      <c r="N45" s="60">
        <v>46834</v>
      </c>
      <c r="O45" s="61">
        <v>47591</v>
      </c>
      <c r="P45" s="48"/>
      <c r="Q45" s="48"/>
      <c r="R45" s="48"/>
      <c r="S45" s="48"/>
      <c r="T45" s="48"/>
      <c r="U45" s="48"/>
    </row>
    <row r="46" spans="1:21" ht="30.75" customHeight="1" x14ac:dyDescent="0.2">
      <c r="A46" s="48"/>
      <c r="B46" s="1228"/>
      <c r="C46" s="1229"/>
      <c r="D46" s="62"/>
      <c r="E46" s="1210" t="s">
        <v>13</v>
      </c>
      <c r="F46" s="1210"/>
      <c r="G46" s="1210"/>
      <c r="H46" s="1210"/>
      <c r="I46" s="1210"/>
      <c r="J46" s="1211"/>
      <c r="K46" s="63">
        <v>18162</v>
      </c>
      <c r="L46" s="64">
        <v>16380</v>
      </c>
      <c r="M46" s="64">
        <v>14540</v>
      </c>
      <c r="N46" s="64">
        <v>7877</v>
      </c>
      <c r="O46" s="65">
        <v>9241</v>
      </c>
      <c r="P46" s="48"/>
      <c r="Q46" s="48"/>
      <c r="R46" s="48"/>
      <c r="S46" s="48"/>
      <c r="T46" s="48"/>
      <c r="U46" s="48"/>
    </row>
    <row r="47" spans="1:21" ht="30.75" customHeight="1" x14ac:dyDescent="0.2">
      <c r="A47" s="48"/>
      <c r="B47" s="1228"/>
      <c r="C47" s="1229"/>
      <c r="D47" s="62"/>
      <c r="E47" s="1210" t="s">
        <v>14</v>
      </c>
      <c r="F47" s="1210"/>
      <c r="G47" s="1210"/>
      <c r="H47" s="1210"/>
      <c r="I47" s="1210"/>
      <c r="J47" s="1211"/>
      <c r="K47" s="63">
        <v>42673</v>
      </c>
      <c r="L47" s="64">
        <v>42685</v>
      </c>
      <c r="M47" s="64">
        <v>43080</v>
      </c>
      <c r="N47" s="64">
        <v>43789</v>
      </c>
      <c r="O47" s="65">
        <v>44580</v>
      </c>
      <c r="P47" s="48"/>
      <c r="Q47" s="48"/>
      <c r="R47" s="48"/>
      <c r="S47" s="48"/>
      <c r="T47" s="48"/>
      <c r="U47" s="48"/>
    </row>
    <row r="48" spans="1:21" ht="30.75" customHeight="1" x14ac:dyDescent="0.2">
      <c r="A48" s="48"/>
      <c r="B48" s="1228"/>
      <c r="C48" s="1229"/>
      <c r="D48" s="62"/>
      <c r="E48" s="1210" t="s">
        <v>15</v>
      </c>
      <c r="F48" s="1210"/>
      <c r="G48" s="1210"/>
      <c r="H48" s="1210"/>
      <c r="I48" s="1210"/>
      <c r="J48" s="1211"/>
      <c r="K48" s="63">
        <v>22765</v>
      </c>
      <c r="L48" s="64">
        <v>23221</v>
      </c>
      <c r="M48" s="64">
        <v>21138</v>
      </c>
      <c r="N48" s="64">
        <v>19486</v>
      </c>
      <c r="O48" s="65">
        <v>19946</v>
      </c>
      <c r="P48" s="48"/>
      <c r="Q48" s="48"/>
      <c r="R48" s="48"/>
      <c r="S48" s="48"/>
      <c r="T48" s="48"/>
      <c r="U48" s="48"/>
    </row>
    <row r="49" spans="1:21" ht="30.75" customHeight="1" x14ac:dyDescent="0.2">
      <c r="A49" s="48"/>
      <c r="B49" s="1228"/>
      <c r="C49" s="1229"/>
      <c r="D49" s="62"/>
      <c r="E49" s="1210" t="s">
        <v>16</v>
      </c>
      <c r="F49" s="1210"/>
      <c r="G49" s="1210"/>
      <c r="H49" s="1210"/>
      <c r="I49" s="1210"/>
      <c r="J49" s="1211"/>
      <c r="K49" s="63" t="s">
        <v>499</v>
      </c>
      <c r="L49" s="64" t="s">
        <v>499</v>
      </c>
      <c r="M49" s="64" t="s">
        <v>499</v>
      </c>
      <c r="N49" s="64" t="s">
        <v>499</v>
      </c>
      <c r="O49" s="65" t="s">
        <v>499</v>
      </c>
      <c r="P49" s="48"/>
      <c r="Q49" s="48"/>
      <c r="R49" s="48"/>
      <c r="S49" s="48"/>
      <c r="T49" s="48"/>
      <c r="U49" s="48"/>
    </row>
    <row r="50" spans="1:21" ht="30.75" customHeight="1" x14ac:dyDescent="0.2">
      <c r="A50" s="48"/>
      <c r="B50" s="1228"/>
      <c r="C50" s="1229"/>
      <c r="D50" s="62"/>
      <c r="E50" s="1210" t="s">
        <v>17</v>
      </c>
      <c r="F50" s="1210"/>
      <c r="G50" s="1210"/>
      <c r="H50" s="1210"/>
      <c r="I50" s="1210"/>
      <c r="J50" s="1211"/>
      <c r="K50" s="63">
        <v>922</v>
      </c>
      <c r="L50" s="64">
        <v>922</v>
      </c>
      <c r="M50" s="64">
        <v>832</v>
      </c>
      <c r="N50" s="64">
        <v>867</v>
      </c>
      <c r="O50" s="65">
        <v>868</v>
      </c>
      <c r="P50" s="48"/>
      <c r="Q50" s="48"/>
      <c r="R50" s="48"/>
      <c r="S50" s="48"/>
      <c r="T50" s="48"/>
      <c r="U50" s="48"/>
    </row>
    <row r="51" spans="1:21" ht="30.75" customHeight="1" x14ac:dyDescent="0.2">
      <c r="A51" s="48"/>
      <c r="B51" s="1230"/>
      <c r="C51" s="1231"/>
      <c r="D51" s="66"/>
      <c r="E51" s="1210" t="s">
        <v>18</v>
      </c>
      <c r="F51" s="1210"/>
      <c r="G51" s="1210"/>
      <c r="H51" s="1210"/>
      <c r="I51" s="1210"/>
      <c r="J51" s="1211"/>
      <c r="K51" s="63">
        <v>3</v>
      </c>
      <c r="L51" s="64">
        <v>2</v>
      </c>
      <c r="M51" s="64">
        <v>0</v>
      </c>
      <c r="N51" s="64">
        <v>0</v>
      </c>
      <c r="O51" s="65">
        <v>0</v>
      </c>
      <c r="P51" s="48"/>
      <c r="Q51" s="48"/>
      <c r="R51" s="48"/>
      <c r="S51" s="48"/>
      <c r="T51" s="48"/>
      <c r="U51" s="48"/>
    </row>
    <row r="52" spans="1:21" ht="30.75" customHeight="1" x14ac:dyDescent="0.2">
      <c r="A52" s="48"/>
      <c r="B52" s="1208" t="s">
        <v>19</v>
      </c>
      <c r="C52" s="1209"/>
      <c r="D52" s="66"/>
      <c r="E52" s="1210" t="s">
        <v>20</v>
      </c>
      <c r="F52" s="1210"/>
      <c r="G52" s="1210"/>
      <c r="H52" s="1210"/>
      <c r="I52" s="1210"/>
      <c r="J52" s="1211"/>
      <c r="K52" s="63">
        <v>83985</v>
      </c>
      <c r="L52" s="64">
        <v>84203</v>
      </c>
      <c r="M52" s="64">
        <v>83472</v>
      </c>
      <c r="N52" s="64">
        <v>87722</v>
      </c>
      <c r="O52" s="65">
        <v>84128</v>
      </c>
      <c r="P52" s="48"/>
      <c r="Q52" s="48"/>
      <c r="R52" s="48"/>
      <c r="S52" s="48"/>
      <c r="T52" s="48"/>
      <c r="U52" s="48"/>
    </row>
    <row r="53" spans="1:21" ht="30.75" customHeight="1" thickBot="1" x14ac:dyDescent="0.25">
      <c r="A53" s="48"/>
      <c r="B53" s="1212" t="s">
        <v>21</v>
      </c>
      <c r="C53" s="1213"/>
      <c r="D53" s="67"/>
      <c r="E53" s="1214" t="s">
        <v>22</v>
      </c>
      <c r="F53" s="1214"/>
      <c r="G53" s="1214"/>
      <c r="H53" s="1214"/>
      <c r="I53" s="1214"/>
      <c r="J53" s="1215"/>
      <c r="K53" s="68">
        <v>48093</v>
      </c>
      <c r="L53" s="69">
        <v>44824</v>
      </c>
      <c r="M53" s="69">
        <v>42121</v>
      </c>
      <c r="N53" s="69">
        <v>31131</v>
      </c>
      <c r="O53" s="70">
        <v>38098</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561</v>
      </c>
      <c r="L56" s="80" t="s">
        <v>562</v>
      </c>
      <c r="M56" s="80" t="s">
        <v>563</v>
      </c>
      <c r="N56" s="80" t="s">
        <v>564</v>
      </c>
      <c r="O56" s="81" t="s">
        <v>565</v>
      </c>
      <c r="P56" s="48"/>
      <c r="Q56" s="48"/>
      <c r="R56" s="48"/>
      <c r="S56" s="48"/>
      <c r="T56" s="48"/>
      <c r="U56" s="48"/>
    </row>
    <row r="57" spans="1:21" ht="31.5" customHeight="1" x14ac:dyDescent="0.2">
      <c r="B57" s="1216" t="s">
        <v>25</v>
      </c>
      <c r="C57" s="1217"/>
      <c r="D57" s="1220" t="s">
        <v>26</v>
      </c>
      <c r="E57" s="1221"/>
      <c r="F57" s="1221"/>
      <c r="G57" s="1221"/>
      <c r="H57" s="1221"/>
      <c r="I57" s="1221"/>
      <c r="J57" s="1222"/>
      <c r="K57" s="82">
        <v>99771</v>
      </c>
      <c r="L57" s="83">
        <v>93733</v>
      </c>
      <c r="M57" s="83">
        <v>98472</v>
      </c>
      <c r="N57" s="83">
        <v>97332</v>
      </c>
      <c r="O57" s="84">
        <v>123642</v>
      </c>
    </row>
    <row r="58" spans="1:21" ht="31.5" customHeight="1" thickBot="1" x14ac:dyDescent="0.25">
      <c r="B58" s="1218"/>
      <c r="C58" s="1219"/>
      <c r="D58" s="1223" t="s">
        <v>27</v>
      </c>
      <c r="E58" s="1224"/>
      <c r="F58" s="1224"/>
      <c r="G58" s="1224"/>
      <c r="H58" s="1224"/>
      <c r="I58" s="1224"/>
      <c r="J58" s="1225"/>
      <c r="K58" s="85">
        <v>177731</v>
      </c>
      <c r="L58" s="86">
        <v>170730</v>
      </c>
      <c r="M58" s="86">
        <v>166220</v>
      </c>
      <c r="N58" s="86">
        <v>164528</v>
      </c>
      <c r="O58" s="87">
        <v>183882</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5QyRfaiBH4Lr+ugJCVbSC6U9Xkw/LtbGUwY9vc1oeN9vZiCWLMg2z++9iKCMa9LDGK3WnMPpTJ4jzN3tXa0fg==" saltValue="fL1ErPejic+AH1zIQg59Z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3">
      <c r="B40" s="94" t="s">
        <v>10</v>
      </c>
      <c r="C40" s="95"/>
      <c r="D40" s="95"/>
      <c r="E40" s="96"/>
      <c r="F40" s="96"/>
      <c r="G40" s="96"/>
      <c r="H40" s="97" t="s">
        <v>2</v>
      </c>
      <c r="I40" s="98" t="s">
        <v>540</v>
      </c>
      <c r="J40" s="99" t="s">
        <v>541</v>
      </c>
      <c r="K40" s="99" t="s">
        <v>542</v>
      </c>
      <c r="L40" s="99" t="s">
        <v>543</v>
      </c>
      <c r="M40" s="100" t="s">
        <v>544</v>
      </c>
    </row>
    <row r="41" spans="2:13" ht="27.75" customHeight="1" x14ac:dyDescent="0.2">
      <c r="B41" s="1246" t="s">
        <v>30</v>
      </c>
      <c r="C41" s="1247"/>
      <c r="D41" s="101"/>
      <c r="E41" s="1248" t="s">
        <v>31</v>
      </c>
      <c r="F41" s="1248"/>
      <c r="G41" s="1248"/>
      <c r="H41" s="1249"/>
      <c r="I41" s="102">
        <v>1427474</v>
      </c>
      <c r="J41" s="103">
        <v>1448728</v>
      </c>
      <c r="K41" s="103">
        <v>1457994</v>
      </c>
      <c r="L41" s="103">
        <v>1489847</v>
      </c>
      <c r="M41" s="104">
        <v>1518531</v>
      </c>
    </row>
    <row r="42" spans="2:13" ht="27.75" customHeight="1" x14ac:dyDescent="0.2">
      <c r="B42" s="1236"/>
      <c r="C42" s="1237"/>
      <c r="D42" s="105"/>
      <c r="E42" s="1240" t="s">
        <v>32</v>
      </c>
      <c r="F42" s="1240"/>
      <c r="G42" s="1240"/>
      <c r="H42" s="1241"/>
      <c r="I42" s="106">
        <v>14792</v>
      </c>
      <c r="J42" s="107">
        <v>12719</v>
      </c>
      <c r="K42" s="107">
        <v>10537</v>
      </c>
      <c r="L42" s="107">
        <v>8977</v>
      </c>
      <c r="M42" s="108">
        <v>7557</v>
      </c>
    </row>
    <row r="43" spans="2:13" ht="27.75" customHeight="1" x14ac:dyDescent="0.2">
      <c r="B43" s="1236"/>
      <c r="C43" s="1237"/>
      <c r="D43" s="105"/>
      <c r="E43" s="1240" t="s">
        <v>33</v>
      </c>
      <c r="F43" s="1240"/>
      <c r="G43" s="1240"/>
      <c r="H43" s="1241"/>
      <c r="I43" s="106">
        <v>297998</v>
      </c>
      <c r="J43" s="107">
        <v>292523</v>
      </c>
      <c r="K43" s="107">
        <v>284539</v>
      </c>
      <c r="L43" s="107">
        <v>253236</v>
      </c>
      <c r="M43" s="108">
        <v>227784</v>
      </c>
    </row>
    <row r="44" spans="2:13" ht="27.75" customHeight="1" x14ac:dyDescent="0.2">
      <c r="B44" s="1236"/>
      <c r="C44" s="1237"/>
      <c r="D44" s="105"/>
      <c r="E44" s="1240" t="s">
        <v>34</v>
      </c>
      <c r="F44" s="1240"/>
      <c r="G44" s="1240"/>
      <c r="H44" s="1241"/>
      <c r="I44" s="106" t="s">
        <v>499</v>
      </c>
      <c r="J44" s="107" t="s">
        <v>499</v>
      </c>
      <c r="K44" s="107" t="s">
        <v>499</v>
      </c>
      <c r="L44" s="107" t="s">
        <v>499</v>
      </c>
      <c r="M44" s="108" t="s">
        <v>499</v>
      </c>
    </row>
    <row r="45" spans="2:13" ht="27.75" customHeight="1" x14ac:dyDescent="0.2">
      <c r="B45" s="1236"/>
      <c r="C45" s="1237"/>
      <c r="D45" s="105"/>
      <c r="E45" s="1240" t="s">
        <v>35</v>
      </c>
      <c r="F45" s="1240"/>
      <c r="G45" s="1240"/>
      <c r="H45" s="1241"/>
      <c r="I45" s="106">
        <v>84144</v>
      </c>
      <c r="J45" s="107">
        <v>78466</v>
      </c>
      <c r="K45" s="107">
        <v>77573</v>
      </c>
      <c r="L45" s="107">
        <v>109778</v>
      </c>
      <c r="M45" s="108">
        <v>101967</v>
      </c>
    </row>
    <row r="46" spans="2:13" ht="27.75" customHeight="1" x14ac:dyDescent="0.2">
      <c r="B46" s="1236"/>
      <c r="C46" s="1237"/>
      <c r="D46" s="109"/>
      <c r="E46" s="1240" t="s">
        <v>36</v>
      </c>
      <c r="F46" s="1240"/>
      <c r="G46" s="1240"/>
      <c r="H46" s="1241"/>
      <c r="I46" s="106">
        <v>4130</v>
      </c>
      <c r="J46" s="107">
        <v>6208</v>
      </c>
      <c r="K46" s="107">
        <v>3251</v>
      </c>
      <c r="L46" s="107">
        <v>1108</v>
      </c>
      <c r="M46" s="108">
        <v>2626</v>
      </c>
    </row>
    <row r="47" spans="2:13" ht="27.75" customHeight="1" x14ac:dyDescent="0.2">
      <c r="B47" s="1236"/>
      <c r="C47" s="1237"/>
      <c r="D47" s="110"/>
      <c r="E47" s="1250" t="s">
        <v>37</v>
      </c>
      <c r="F47" s="1251"/>
      <c r="G47" s="1251"/>
      <c r="H47" s="1252"/>
      <c r="I47" s="106" t="s">
        <v>499</v>
      </c>
      <c r="J47" s="107" t="s">
        <v>499</v>
      </c>
      <c r="K47" s="107" t="s">
        <v>499</v>
      </c>
      <c r="L47" s="107" t="s">
        <v>499</v>
      </c>
      <c r="M47" s="108" t="s">
        <v>499</v>
      </c>
    </row>
    <row r="48" spans="2:13" ht="27.75" customHeight="1" x14ac:dyDescent="0.2">
      <c r="B48" s="1236"/>
      <c r="C48" s="1237"/>
      <c r="D48" s="105"/>
      <c r="E48" s="1240" t="s">
        <v>38</v>
      </c>
      <c r="F48" s="1240"/>
      <c r="G48" s="1240"/>
      <c r="H48" s="1241"/>
      <c r="I48" s="106" t="s">
        <v>499</v>
      </c>
      <c r="J48" s="107" t="s">
        <v>499</v>
      </c>
      <c r="K48" s="107" t="s">
        <v>499</v>
      </c>
      <c r="L48" s="107" t="s">
        <v>499</v>
      </c>
      <c r="M48" s="108" t="s">
        <v>499</v>
      </c>
    </row>
    <row r="49" spans="2:13" ht="27.75" customHeight="1" x14ac:dyDescent="0.2">
      <c r="B49" s="1238"/>
      <c r="C49" s="1239"/>
      <c r="D49" s="105"/>
      <c r="E49" s="1240" t="s">
        <v>39</v>
      </c>
      <c r="F49" s="1240"/>
      <c r="G49" s="1240"/>
      <c r="H49" s="1241"/>
      <c r="I49" s="106" t="s">
        <v>499</v>
      </c>
      <c r="J49" s="107" t="s">
        <v>499</v>
      </c>
      <c r="K49" s="107" t="s">
        <v>499</v>
      </c>
      <c r="L49" s="107" t="s">
        <v>499</v>
      </c>
      <c r="M49" s="108" t="s">
        <v>499</v>
      </c>
    </row>
    <row r="50" spans="2:13" ht="27.75" customHeight="1" x14ac:dyDescent="0.2">
      <c r="B50" s="1234" t="s">
        <v>40</v>
      </c>
      <c r="C50" s="1235"/>
      <c r="D50" s="111"/>
      <c r="E50" s="1240" t="s">
        <v>41</v>
      </c>
      <c r="F50" s="1240"/>
      <c r="G50" s="1240"/>
      <c r="H50" s="1241"/>
      <c r="I50" s="106">
        <v>119888</v>
      </c>
      <c r="J50" s="107">
        <v>127769</v>
      </c>
      <c r="K50" s="107">
        <v>124094</v>
      </c>
      <c r="L50" s="107">
        <v>150341</v>
      </c>
      <c r="M50" s="108">
        <v>165598</v>
      </c>
    </row>
    <row r="51" spans="2:13" ht="27.75" customHeight="1" x14ac:dyDescent="0.2">
      <c r="B51" s="1236"/>
      <c r="C51" s="1237"/>
      <c r="D51" s="105"/>
      <c r="E51" s="1240" t="s">
        <v>42</v>
      </c>
      <c r="F51" s="1240"/>
      <c r="G51" s="1240"/>
      <c r="H51" s="1241"/>
      <c r="I51" s="106">
        <v>330251</v>
      </c>
      <c r="J51" s="107">
        <v>321373</v>
      </c>
      <c r="K51" s="107">
        <v>325249</v>
      </c>
      <c r="L51" s="107">
        <v>319617</v>
      </c>
      <c r="M51" s="108">
        <v>307248</v>
      </c>
    </row>
    <row r="52" spans="2:13" ht="27.75" customHeight="1" x14ac:dyDescent="0.2">
      <c r="B52" s="1238"/>
      <c r="C52" s="1239"/>
      <c r="D52" s="105"/>
      <c r="E52" s="1240" t="s">
        <v>43</v>
      </c>
      <c r="F52" s="1240"/>
      <c r="G52" s="1240"/>
      <c r="H52" s="1241"/>
      <c r="I52" s="106">
        <v>705706</v>
      </c>
      <c r="J52" s="107">
        <v>711322</v>
      </c>
      <c r="K52" s="107">
        <v>714544</v>
      </c>
      <c r="L52" s="107">
        <v>717027</v>
      </c>
      <c r="M52" s="108">
        <v>724977</v>
      </c>
    </row>
    <row r="53" spans="2:13" ht="27.75" customHeight="1" thickBot="1" x14ac:dyDescent="0.25">
      <c r="B53" s="1242" t="s">
        <v>44</v>
      </c>
      <c r="C53" s="1243"/>
      <c r="D53" s="112"/>
      <c r="E53" s="1244" t="s">
        <v>45</v>
      </c>
      <c r="F53" s="1244"/>
      <c r="G53" s="1244"/>
      <c r="H53" s="1245"/>
      <c r="I53" s="113">
        <v>672693</v>
      </c>
      <c r="J53" s="114">
        <v>678180</v>
      </c>
      <c r="K53" s="114">
        <v>670006</v>
      </c>
      <c r="L53" s="114">
        <v>675961</v>
      </c>
      <c r="M53" s="115">
        <v>660642</v>
      </c>
    </row>
    <row r="54" spans="2:13" ht="27.75" customHeight="1" x14ac:dyDescent="0.25">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ASpMO0Wk8Or18/bB5zVqWHQBUQ4dqr89+jOCVqj38S+yeBfMUkAoEg8cJDot7LR9MR2ld6v+ZNU+o4GOJkxP+g==" saltValue="zPLfrIw/rLjsOMrYsGM9f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2"/>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47</v>
      </c>
    </row>
    <row r="54" spans="2:8" ht="29.25" customHeight="1" thickBot="1" x14ac:dyDescent="0.35">
      <c r="B54" s="121" t="s">
        <v>1</v>
      </c>
      <c r="C54" s="122"/>
      <c r="D54" s="122"/>
      <c r="E54" s="123" t="s">
        <v>2</v>
      </c>
      <c r="F54" s="124" t="s">
        <v>542</v>
      </c>
      <c r="G54" s="124" t="s">
        <v>543</v>
      </c>
      <c r="H54" s="125" t="s">
        <v>544</v>
      </c>
    </row>
    <row r="55" spans="2:8" ht="52.5" customHeight="1" x14ac:dyDescent="0.2">
      <c r="B55" s="126"/>
      <c r="C55" s="1261" t="s">
        <v>48</v>
      </c>
      <c r="D55" s="1261"/>
      <c r="E55" s="1262"/>
      <c r="F55" s="127" t="s">
        <v>499</v>
      </c>
      <c r="G55" s="127">
        <v>3197</v>
      </c>
      <c r="H55" s="128">
        <v>3557</v>
      </c>
    </row>
    <row r="56" spans="2:8" ht="52.5" customHeight="1" x14ac:dyDescent="0.2">
      <c r="B56" s="129"/>
      <c r="C56" s="1263" t="s">
        <v>49</v>
      </c>
      <c r="D56" s="1263"/>
      <c r="E56" s="1264"/>
      <c r="F56" s="130" t="s">
        <v>499</v>
      </c>
      <c r="G56" s="130" t="s">
        <v>499</v>
      </c>
      <c r="H56" s="131">
        <v>238</v>
      </c>
    </row>
    <row r="57" spans="2:8" ht="53.25" customHeight="1" x14ac:dyDescent="0.2">
      <c r="B57" s="129"/>
      <c r="C57" s="1265" t="s">
        <v>50</v>
      </c>
      <c r="D57" s="1265"/>
      <c r="E57" s="1266"/>
      <c r="F57" s="132">
        <v>37304</v>
      </c>
      <c r="G57" s="132">
        <v>40433</v>
      </c>
      <c r="H57" s="133">
        <v>36945</v>
      </c>
    </row>
    <row r="58" spans="2:8" ht="45.75" customHeight="1" x14ac:dyDescent="0.2">
      <c r="B58" s="134"/>
      <c r="C58" s="1253" t="s">
        <v>611</v>
      </c>
      <c r="D58" s="1254"/>
      <c r="E58" s="1255"/>
      <c r="F58" s="135">
        <v>15843</v>
      </c>
      <c r="G58" s="135">
        <v>15326</v>
      </c>
      <c r="H58" s="136">
        <v>15433</v>
      </c>
    </row>
    <row r="59" spans="2:8" ht="45.75" customHeight="1" x14ac:dyDescent="0.2">
      <c r="B59" s="134"/>
      <c r="C59" s="1253" t="s">
        <v>612</v>
      </c>
      <c r="D59" s="1254"/>
      <c r="E59" s="1255"/>
      <c r="F59" s="135">
        <v>4994</v>
      </c>
      <c r="G59" s="135">
        <v>5097</v>
      </c>
      <c r="H59" s="136">
        <v>5858</v>
      </c>
    </row>
    <row r="60" spans="2:8" ht="45.75" customHeight="1" x14ac:dyDescent="0.2">
      <c r="B60" s="134"/>
      <c r="C60" s="1253" t="s">
        <v>613</v>
      </c>
      <c r="D60" s="1254"/>
      <c r="E60" s="1255"/>
      <c r="F60" s="135">
        <v>3344</v>
      </c>
      <c r="G60" s="135">
        <v>3255</v>
      </c>
      <c r="H60" s="136">
        <v>3143</v>
      </c>
    </row>
    <row r="61" spans="2:8" ht="45.75" customHeight="1" x14ac:dyDescent="0.2">
      <c r="B61" s="134"/>
      <c r="C61" s="1253" t="s">
        <v>614</v>
      </c>
      <c r="D61" s="1254"/>
      <c r="E61" s="1255"/>
      <c r="F61" s="135">
        <v>2578</v>
      </c>
      <c r="G61" s="135">
        <v>2500</v>
      </c>
      <c r="H61" s="136">
        <v>2421</v>
      </c>
    </row>
    <row r="62" spans="2:8" ht="45.75" customHeight="1" thickBot="1" x14ac:dyDescent="0.25">
      <c r="B62" s="137"/>
      <c r="C62" s="1256" t="s">
        <v>615</v>
      </c>
      <c r="D62" s="1257"/>
      <c r="E62" s="1258"/>
      <c r="F62" s="138">
        <v>1088</v>
      </c>
      <c r="G62" s="138">
        <v>1566</v>
      </c>
      <c r="H62" s="139">
        <v>2227</v>
      </c>
    </row>
    <row r="63" spans="2:8" ht="52.5" customHeight="1" thickBot="1" x14ac:dyDescent="0.25">
      <c r="B63" s="140"/>
      <c r="C63" s="1259" t="s">
        <v>51</v>
      </c>
      <c r="D63" s="1259"/>
      <c r="E63" s="1260"/>
      <c r="F63" s="141">
        <v>37304</v>
      </c>
      <c r="G63" s="141">
        <v>43630</v>
      </c>
      <c r="H63" s="142">
        <v>40739</v>
      </c>
    </row>
    <row r="64" spans="2:8" ht="15" customHeight="1" x14ac:dyDescent="0.2"/>
    <row r="65" ht="0" hidden="1" customHeight="1" x14ac:dyDescent="0.2"/>
    <row r="66" ht="0" hidden="1" customHeight="1" x14ac:dyDescent="0.2"/>
    <row r="67" ht="0" hidden="1" customHeight="1" x14ac:dyDescent="0.2"/>
    <row r="68" ht="0" hidden="1" customHeight="1" x14ac:dyDescent="0.2"/>
    <row r="69" ht="0" hidden="1" customHeight="1" x14ac:dyDescent="0.2"/>
    <row r="70" ht="0" hidden="1" customHeight="1" x14ac:dyDescent="0.2"/>
    <row r="71" ht="0" hidden="1" customHeight="1" x14ac:dyDescent="0.2"/>
    <row r="72" ht="0" hidden="1" customHeight="1" x14ac:dyDescent="0.2"/>
  </sheetData>
  <sheetProtection algorithmName="SHA-512" hashValue="u9QNCJXBHi9eZudWRlq0Fsg7kRBJ0LwR0MhyBNlUodz3n2ZFID9WJgxsP/87rc2aKE8D1hl1o2cy+gKiRGw5/A==" saltValue="eY7ns189o7jGUCoVWxaS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69" customWidth="1"/>
    <col min="2" max="107" width="2.453125" style="1269" customWidth="1"/>
    <col min="108" max="108" width="6.08984375" style="1277" customWidth="1"/>
    <col min="109" max="109" width="5.90625" style="1276" customWidth="1"/>
    <col min="110" max="110" width="19.08984375" style="1269" hidden="1"/>
    <col min="111" max="115" width="12.6328125" style="1269" hidden="1"/>
    <col min="116" max="349" width="8.6328125" style="1269" hidden="1"/>
    <col min="350" max="355" width="14.90625" style="1269" hidden="1"/>
    <col min="356" max="357" width="15.90625" style="1269" hidden="1"/>
    <col min="358" max="363" width="16.08984375" style="1269" hidden="1"/>
    <col min="364" max="364" width="6.08984375" style="1269" hidden="1"/>
    <col min="365" max="365" width="3" style="1269" hidden="1"/>
    <col min="366" max="605" width="8.6328125" style="1269" hidden="1"/>
    <col min="606" max="611" width="14.90625" style="1269" hidden="1"/>
    <col min="612" max="613" width="15.90625" style="1269" hidden="1"/>
    <col min="614" max="619" width="16.08984375" style="1269" hidden="1"/>
    <col min="620" max="620" width="6.08984375" style="1269" hidden="1"/>
    <col min="621" max="621" width="3" style="1269" hidden="1"/>
    <col min="622" max="861" width="8.6328125" style="1269" hidden="1"/>
    <col min="862" max="867" width="14.90625" style="1269" hidden="1"/>
    <col min="868" max="869" width="15.90625" style="1269" hidden="1"/>
    <col min="870" max="875" width="16.08984375" style="1269" hidden="1"/>
    <col min="876" max="876" width="6.08984375" style="1269" hidden="1"/>
    <col min="877" max="877" width="3" style="1269" hidden="1"/>
    <col min="878" max="1117" width="8.6328125" style="1269" hidden="1"/>
    <col min="1118" max="1123" width="14.90625" style="1269" hidden="1"/>
    <col min="1124" max="1125" width="15.90625" style="1269" hidden="1"/>
    <col min="1126" max="1131" width="16.08984375" style="1269" hidden="1"/>
    <col min="1132" max="1132" width="6.08984375" style="1269" hidden="1"/>
    <col min="1133" max="1133" width="3" style="1269" hidden="1"/>
    <col min="1134" max="1373" width="8.6328125" style="1269" hidden="1"/>
    <col min="1374" max="1379" width="14.90625" style="1269" hidden="1"/>
    <col min="1380" max="1381" width="15.90625" style="1269" hidden="1"/>
    <col min="1382" max="1387" width="16.08984375" style="1269" hidden="1"/>
    <col min="1388" max="1388" width="6.08984375" style="1269" hidden="1"/>
    <col min="1389" max="1389" width="3" style="1269" hidden="1"/>
    <col min="1390" max="1629" width="8.6328125" style="1269" hidden="1"/>
    <col min="1630" max="1635" width="14.90625" style="1269" hidden="1"/>
    <col min="1636" max="1637" width="15.90625" style="1269" hidden="1"/>
    <col min="1638" max="1643" width="16.08984375" style="1269" hidden="1"/>
    <col min="1644" max="1644" width="6.08984375" style="1269" hidden="1"/>
    <col min="1645" max="1645" width="3" style="1269" hidden="1"/>
    <col min="1646" max="1885" width="8.6328125" style="1269" hidden="1"/>
    <col min="1886" max="1891" width="14.90625" style="1269" hidden="1"/>
    <col min="1892" max="1893" width="15.90625" style="1269" hidden="1"/>
    <col min="1894" max="1899" width="16.08984375" style="1269" hidden="1"/>
    <col min="1900" max="1900" width="6.08984375" style="1269" hidden="1"/>
    <col min="1901" max="1901" width="3" style="1269" hidden="1"/>
    <col min="1902" max="2141" width="8.6328125" style="1269" hidden="1"/>
    <col min="2142" max="2147" width="14.90625" style="1269" hidden="1"/>
    <col min="2148" max="2149" width="15.90625" style="1269" hidden="1"/>
    <col min="2150" max="2155" width="16.08984375" style="1269" hidden="1"/>
    <col min="2156" max="2156" width="6.08984375" style="1269" hidden="1"/>
    <col min="2157" max="2157" width="3" style="1269" hidden="1"/>
    <col min="2158" max="2397" width="8.6328125" style="1269" hidden="1"/>
    <col min="2398" max="2403" width="14.90625" style="1269" hidden="1"/>
    <col min="2404" max="2405" width="15.90625" style="1269" hidden="1"/>
    <col min="2406" max="2411" width="16.08984375" style="1269" hidden="1"/>
    <col min="2412" max="2412" width="6.08984375" style="1269" hidden="1"/>
    <col min="2413" max="2413" width="3" style="1269" hidden="1"/>
    <col min="2414" max="2653" width="8.6328125" style="1269" hidden="1"/>
    <col min="2654" max="2659" width="14.90625" style="1269" hidden="1"/>
    <col min="2660" max="2661" width="15.90625" style="1269" hidden="1"/>
    <col min="2662" max="2667" width="16.08984375" style="1269" hidden="1"/>
    <col min="2668" max="2668" width="6.08984375" style="1269" hidden="1"/>
    <col min="2669" max="2669" width="3" style="1269" hidden="1"/>
    <col min="2670" max="2909" width="8.6328125" style="1269" hidden="1"/>
    <col min="2910" max="2915" width="14.90625" style="1269" hidden="1"/>
    <col min="2916" max="2917" width="15.90625" style="1269" hidden="1"/>
    <col min="2918" max="2923" width="16.08984375" style="1269" hidden="1"/>
    <col min="2924" max="2924" width="6.08984375" style="1269" hidden="1"/>
    <col min="2925" max="2925" width="3" style="1269" hidden="1"/>
    <col min="2926" max="3165" width="8.6328125" style="1269" hidden="1"/>
    <col min="3166" max="3171" width="14.90625" style="1269" hidden="1"/>
    <col min="3172" max="3173" width="15.90625" style="1269" hidden="1"/>
    <col min="3174" max="3179" width="16.08984375" style="1269" hidden="1"/>
    <col min="3180" max="3180" width="6.08984375" style="1269" hidden="1"/>
    <col min="3181" max="3181" width="3" style="1269" hidden="1"/>
    <col min="3182" max="3421" width="8.6328125" style="1269" hidden="1"/>
    <col min="3422" max="3427" width="14.90625" style="1269" hidden="1"/>
    <col min="3428" max="3429" width="15.90625" style="1269" hidden="1"/>
    <col min="3430" max="3435" width="16.08984375" style="1269" hidden="1"/>
    <col min="3436" max="3436" width="6.08984375" style="1269" hidden="1"/>
    <col min="3437" max="3437" width="3" style="1269" hidden="1"/>
    <col min="3438" max="3677" width="8.6328125" style="1269" hidden="1"/>
    <col min="3678" max="3683" width="14.90625" style="1269" hidden="1"/>
    <col min="3684" max="3685" width="15.90625" style="1269" hidden="1"/>
    <col min="3686" max="3691" width="16.08984375" style="1269" hidden="1"/>
    <col min="3692" max="3692" width="6.08984375" style="1269" hidden="1"/>
    <col min="3693" max="3693" width="3" style="1269" hidden="1"/>
    <col min="3694" max="3933" width="8.6328125" style="1269" hidden="1"/>
    <col min="3934" max="3939" width="14.90625" style="1269" hidden="1"/>
    <col min="3940" max="3941" width="15.90625" style="1269" hidden="1"/>
    <col min="3942" max="3947" width="16.08984375" style="1269" hidden="1"/>
    <col min="3948" max="3948" width="6.08984375" style="1269" hidden="1"/>
    <col min="3949" max="3949" width="3" style="1269" hidden="1"/>
    <col min="3950" max="4189" width="8.6328125" style="1269" hidden="1"/>
    <col min="4190" max="4195" width="14.90625" style="1269" hidden="1"/>
    <col min="4196" max="4197" width="15.90625" style="1269" hidden="1"/>
    <col min="4198" max="4203" width="16.08984375" style="1269" hidden="1"/>
    <col min="4204" max="4204" width="6.08984375" style="1269" hidden="1"/>
    <col min="4205" max="4205" width="3" style="1269" hidden="1"/>
    <col min="4206" max="4445" width="8.6328125" style="1269" hidden="1"/>
    <col min="4446" max="4451" width="14.90625" style="1269" hidden="1"/>
    <col min="4452" max="4453" width="15.90625" style="1269" hidden="1"/>
    <col min="4454" max="4459" width="16.08984375" style="1269" hidden="1"/>
    <col min="4460" max="4460" width="6.08984375" style="1269" hidden="1"/>
    <col min="4461" max="4461" width="3" style="1269" hidden="1"/>
    <col min="4462" max="4701" width="8.6328125" style="1269" hidden="1"/>
    <col min="4702" max="4707" width="14.90625" style="1269" hidden="1"/>
    <col min="4708" max="4709" width="15.90625" style="1269" hidden="1"/>
    <col min="4710" max="4715" width="16.08984375" style="1269" hidden="1"/>
    <col min="4716" max="4716" width="6.08984375" style="1269" hidden="1"/>
    <col min="4717" max="4717" width="3" style="1269" hidden="1"/>
    <col min="4718" max="4957" width="8.6328125" style="1269" hidden="1"/>
    <col min="4958" max="4963" width="14.90625" style="1269" hidden="1"/>
    <col min="4964" max="4965" width="15.90625" style="1269" hidden="1"/>
    <col min="4966" max="4971" width="16.08984375" style="1269" hidden="1"/>
    <col min="4972" max="4972" width="6.08984375" style="1269" hidden="1"/>
    <col min="4973" max="4973" width="3" style="1269" hidden="1"/>
    <col min="4974" max="5213" width="8.6328125" style="1269" hidden="1"/>
    <col min="5214" max="5219" width="14.90625" style="1269" hidden="1"/>
    <col min="5220" max="5221" width="15.90625" style="1269" hidden="1"/>
    <col min="5222" max="5227" width="16.08984375" style="1269" hidden="1"/>
    <col min="5228" max="5228" width="6.08984375" style="1269" hidden="1"/>
    <col min="5229" max="5229" width="3" style="1269" hidden="1"/>
    <col min="5230" max="5469" width="8.6328125" style="1269" hidden="1"/>
    <col min="5470" max="5475" width="14.90625" style="1269" hidden="1"/>
    <col min="5476" max="5477" width="15.90625" style="1269" hidden="1"/>
    <col min="5478" max="5483" width="16.08984375" style="1269" hidden="1"/>
    <col min="5484" max="5484" width="6.08984375" style="1269" hidden="1"/>
    <col min="5485" max="5485" width="3" style="1269" hidden="1"/>
    <col min="5486" max="5725" width="8.6328125" style="1269" hidden="1"/>
    <col min="5726" max="5731" width="14.90625" style="1269" hidden="1"/>
    <col min="5732" max="5733" width="15.90625" style="1269" hidden="1"/>
    <col min="5734" max="5739" width="16.08984375" style="1269" hidden="1"/>
    <col min="5740" max="5740" width="6.08984375" style="1269" hidden="1"/>
    <col min="5741" max="5741" width="3" style="1269" hidden="1"/>
    <col min="5742" max="5981" width="8.6328125" style="1269" hidden="1"/>
    <col min="5982" max="5987" width="14.90625" style="1269" hidden="1"/>
    <col min="5988" max="5989" width="15.90625" style="1269" hidden="1"/>
    <col min="5990" max="5995" width="16.08984375" style="1269" hidden="1"/>
    <col min="5996" max="5996" width="6.08984375" style="1269" hidden="1"/>
    <col min="5997" max="5997" width="3" style="1269" hidden="1"/>
    <col min="5998" max="6237" width="8.6328125" style="1269" hidden="1"/>
    <col min="6238" max="6243" width="14.90625" style="1269" hidden="1"/>
    <col min="6244" max="6245" width="15.90625" style="1269" hidden="1"/>
    <col min="6246" max="6251" width="16.08984375" style="1269" hidden="1"/>
    <col min="6252" max="6252" width="6.08984375" style="1269" hidden="1"/>
    <col min="6253" max="6253" width="3" style="1269" hidden="1"/>
    <col min="6254" max="6493" width="8.6328125" style="1269" hidden="1"/>
    <col min="6494" max="6499" width="14.90625" style="1269" hidden="1"/>
    <col min="6500" max="6501" width="15.90625" style="1269" hidden="1"/>
    <col min="6502" max="6507" width="16.08984375" style="1269" hidden="1"/>
    <col min="6508" max="6508" width="6.08984375" style="1269" hidden="1"/>
    <col min="6509" max="6509" width="3" style="1269" hidden="1"/>
    <col min="6510" max="6749" width="8.6328125" style="1269" hidden="1"/>
    <col min="6750" max="6755" width="14.90625" style="1269" hidden="1"/>
    <col min="6756" max="6757" width="15.90625" style="1269" hidden="1"/>
    <col min="6758" max="6763" width="16.08984375" style="1269" hidden="1"/>
    <col min="6764" max="6764" width="6.08984375" style="1269" hidden="1"/>
    <col min="6765" max="6765" width="3" style="1269" hidden="1"/>
    <col min="6766" max="7005" width="8.6328125" style="1269" hidden="1"/>
    <col min="7006" max="7011" width="14.90625" style="1269" hidden="1"/>
    <col min="7012" max="7013" width="15.90625" style="1269" hidden="1"/>
    <col min="7014" max="7019" width="16.08984375" style="1269" hidden="1"/>
    <col min="7020" max="7020" width="6.08984375" style="1269" hidden="1"/>
    <col min="7021" max="7021" width="3" style="1269" hidden="1"/>
    <col min="7022" max="7261" width="8.6328125" style="1269" hidden="1"/>
    <col min="7262" max="7267" width="14.90625" style="1269" hidden="1"/>
    <col min="7268" max="7269" width="15.90625" style="1269" hidden="1"/>
    <col min="7270" max="7275" width="16.08984375" style="1269" hidden="1"/>
    <col min="7276" max="7276" width="6.08984375" style="1269" hidden="1"/>
    <col min="7277" max="7277" width="3" style="1269" hidden="1"/>
    <col min="7278" max="7517" width="8.6328125" style="1269" hidden="1"/>
    <col min="7518" max="7523" width="14.90625" style="1269" hidden="1"/>
    <col min="7524" max="7525" width="15.90625" style="1269" hidden="1"/>
    <col min="7526" max="7531" width="16.08984375" style="1269" hidden="1"/>
    <col min="7532" max="7532" width="6.08984375" style="1269" hidden="1"/>
    <col min="7533" max="7533" width="3" style="1269" hidden="1"/>
    <col min="7534" max="7773" width="8.6328125" style="1269" hidden="1"/>
    <col min="7774" max="7779" width="14.90625" style="1269" hidden="1"/>
    <col min="7780" max="7781" width="15.90625" style="1269" hidden="1"/>
    <col min="7782" max="7787" width="16.08984375" style="1269" hidden="1"/>
    <col min="7788" max="7788" width="6.08984375" style="1269" hidden="1"/>
    <col min="7789" max="7789" width="3" style="1269" hidden="1"/>
    <col min="7790" max="8029" width="8.6328125" style="1269" hidden="1"/>
    <col min="8030" max="8035" width="14.90625" style="1269" hidden="1"/>
    <col min="8036" max="8037" width="15.90625" style="1269" hidden="1"/>
    <col min="8038" max="8043" width="16.08984375" style="1269" hidden="1"/>
    <col min="8044" max="8044" width="6.08984375" style="1269" hidden="1"/>
    <col min="8045" max="8045" width="3" style="1269" hidden="1"/>
    <col min="8046" max="8285" width="8.6328125" style="1269" hidden="1"/>
    <col min="8286" max="8291" width="14.90625" style="1269" hidden="1"/>
    <col min="8292" max="8293" width="15.90625" style="1269" hidden="1"/>
    <col min="8294" max="8299" width="16.08984375" style="1269" hidden="1"/>
    <col min="8300" max="8300" width="6.08984375" style="1269" hidden="1"/>
    <col min="8301" max="8301" width="3" style="1269" hidden="1"/>
    <col min="8302" max="8541" width="8.6328125" style="1269" hidden="1"/>
    <col min="8542" max="8547" width="14.90625" style="1269" hidden="1"/>
    <col min="8548" max="8549" width="15.90625" style="1269" hidden="1"/>
    <col min="8550" max="8555" width="16.08984375" style="1269" hidden="1"/>
    <col min="8556" max="8556" width="6.08984375" style="1269" hidden="1"/>
    <col min="8557" max="8557" width="3" style="1269" hidden="1"/>
    <col min="8558" max="8797" width="8.6328125" style="1269" hidden="1"/>
    <col min="8798" max="8803" width="14.90625" style="1269" hidden="1"/>
    <col min="8804" max="8805" width="15.90625" style="1269" hidden="1"/>
    <col min="8806" max="8811" width="16.08984375" style="1269" hidden="1"/>
    <col min="8812" max="8812" width="6.08984375" style="1269" hidden="1"/>
    <col min="8813" max="8813" width="3" style="1269" hidden="1"/>
    <col min="8814" max="9053" width="8.6328125" style="1269" hidden="1"/>
    <col min="9054" max="9059" width="14.90625" style="1269" hidden="1"/>
    <col min="9060" max="9061" width="15.90625" style="1269" hidden="1"/>
    <col min="9062" max="9067" width="16.08984375" style="1269" hidden="1"/>
    <col min="9068" max="9068" width="6.08984375" style="1269" hidden="1"/>
    <col min="9069" max="9069" width="3" style="1269" hidden="1"/>
    <col min="9070" max="9309" width="8.6328125" style="1269" hidden="1"/>
    <col min="9310" max="9315" width="14.90625" style="1269" hidden="1"/>
    <col min="9316" max="9317" width="15.90625" style="1269" hidden="1"/>
    <col min="9318" max="9323" width="16.08984375" style="1269" hidden="1"/>
    <col min="9324" max="9324" width="6.08984375" style="1269" hidden="1"/>
    <col min="9325" max="9325" width="3" style="1269" hidden="1"/>
    <col min="9326" max="9565" width="8.6328125" style="1269" hidden="1"/>
    <col min="9566" max="9571" width="14.90625" style="1269" hidden="1"/>
    <col min="9572" max="9573" width="15.90625" style="1269" hidden="1"/>
    <col min="9574" max="9579" width="16.08984375" style="1269" hidden="1"/>
    <col min="9580" max="9580" width="6.08984375" style="1269" hidden="1"/>
    <col min="9581" max="9581" width="3" style="1269" hidden="1"/>
    <col min="9582" max="9821" width="8.6328125" style="1269" hidden="1"/>
    <col min="9822" max="9827" width="14.90625" style="1269" hidden="1"/>
    <col min="9828" max="9829" width="15.90625" style="1269" hidden="1"/>
    <col min="9830" max="9835" width="16.08984375" style="1269" hidden="1"/>
    <col min="9836" max="9836" width="6.08984375" style="1269" hidden="1"/>
    <col min="9837" max="9837" width="3" style="1269" hidden="1"/>
    <col min="9838" max="10077" width="8.6328125" style="1269" hidden="1"/>
    <col min="10078" max="10083" width="14.90625" style="1269" hidden="1"/>
    <col min="10084" max="10085" width="15.90625" style="1269" hidden="1"/>
    <col min="10086" max="10091" width="16.08984375" style="1269" hidden="1"/>
    <col min="10092" max="10092" width="6.08984375" style="1269" hidden="1"/>
    <col min="10093" max="10093" width="3" style="1269" hidden="1"/>
    <col min="10094" max="10333" width="8.6328125" style="1269" hidden="1"/>
    <col min="10334" max="10339" width="14.90625" style="1269" hidden="1"/>
    <col min="10340" max="10341" width="15.90625" style="1269" hidden="1"/>
    <col min="10342" max="10347" width="16.08984375" style="1269" hidden="1"/>
    <col min="10348" max="10348" width="6.08984375" style="1269" hidden="1"/>
    <col min="10349" max="10349" width="3" style="1269" hidden="1"/>
    <col min="10350" max="10589" width="8.6328125" style="1269" hidden="1"/>
    <col min="10590" max="10595" width="14.90625" style="1269" hidden="1"/>
    <col min="10596" max="10597" width="15.90625" style="1269" hidden="1"/>
    <col min="10598" max="10603" width="16.08984375" style="1269" hidden="1"/>
    <col min="10604" max="10604" width="6.08984375" style="1269" hidden="1"/>
    <col min="10605" max="10605" width="3" style="1269" hidden="1"/>
    <col min="10606" max="10845" width="8.6328125" style="1269" hidden="1"/>
    <col min="10846" max="10851" width="14.90625" style="1269" hidden="1"/>
    <col min="10852" max="10853" width="15.90625" style="1269" hidden="1"/>
    <col min="10854" max="10859" width="16.08984375" style="1269" hidden="1"/>
    <col min="10860" max="10860" width="6.08984375" style="1269" hidden="1"/>
    <col min="10861" max="10861" width="3" style="1269" hidden="1"/>
    <col min="10862" max="11101" width="8.6328125" style="1269" hidden="1"/>
    <col min="11102" max="11107" width="14.90625" style="1269" hidden="1"/>
    <col min="11108" max="11109" width="15.90625" style="1269" hidden="1"/>
    <col min="11110" max="11115" width="16.08984375" style="1269" hidden="1"/>
    <col min="11116" max="11116" width="6.08984375" style="1269" hidden="1"/>
    <col min="11117" max="11117" width="3" style="1269" hidden="1"/>
    <col min="11118" max="11357" width="8.6328125" style="1269" hidden="1"/>
    <col min="11358" max="11363" width="14.90625" style="1269" hidden="1"/>
    <col min="11364" max="11365" width="15.90625" style="1269" hidden="1"/>
    <col min="11366" max="11371" width="16.08984375" style="1269" hidden="1"/>
    <col min="11372" max="11372" width="6.08984375" style="1269" hidden="1"/>
    <col min="11373" max="11373" width="3" style="1269" hidden="1"/>
    <col min="11374" max="11613" width="8.6328125" style="1269" hidden="1"/>
    <col min="11614" max="11619" width="14.90625" style="1269" hidden="1"/>
    <col min="11620" max="11621" width="15.90625" style="1269" hidden="1"/>
    <col min="11622" max="11627" width="16.08984375" style="1269" hidden="1"/>
    <col min="11628" max="11628" width="6.08984375" style="1269" hidden="1"/>
    <col min="11629" max="11629" width="3" style="1269" hidden="1"/>
    <col min="11630" max="11869" width="8.6328125" style="1269" hidden="1"/>
    <col min="11870" max="11875" width="14.90625" style="1269" hidden="1"/>
    <col min="11876" max="11877" width="15.90625" style="1269" hidden="1"/>
    <col min="11878" max="11883" width="16.08984375" style="1269" hidden="1"/>
    <col min="11884" max="11884" width="6.08984375" style="1269" hidden="1"/>
    <col min="11885" max="11885" width="3" style="1269" hidden="1"/>
    <col min="11886" max="12125" width="8.6328125" style="1269" hidden="1"/>
    <col min="12126" max="12131" width="14.90625" style="1269" hidden="1"/>
    <col min="12132" max="12133" width="15.90625" style="1269" hidden="1"/>
    <col min="12134" max="12139" width="16.08984375" style="1269" hidden="1"/>
    <col min="12140" max="12140" width="6.08984375" style="1269" hidden="1"/>
    <col min="12141" max="12141" width="3" style="1269" hidden="1"/>
    <col min="12142" max="12381" width="8.6328125" style="1269" hidden="1"/>
    <col min="12382" max="12387" width="14.90625" style="1269" hidden="1"/>
    <col min="12388" max="12389" width="15.90625" style="1269" hidden="1"/>
    <col min="12390" max="12395" width="16.08984375" style="1269" hidden="1"/>
    <col min="12396" max="12396" width="6.08984375" style="1269" hidden="1"/>
    <col min="12397" max="12397" width="3" style="1269" hidden="1"/>
    <col min="12398" max="12637" width="8.6328125" style="1269" hidden="1"/>
    <col min="12638" max="12643" width="14.90625" style="1269" hidden="1"/>
    <col min="12644" max="12645" width="15.90625" style="1269" hidden="1"/>
    <col min="12646" max="12651" width="16.08984375" style="1269" hidden="1"/>
    <col min="12652" max="12652" width="6.08984375" style="1269" hidden="1"/>
    <col min="12653" max="12653" width="3" style="1269" hidden="1"/>
    <col min="12654" max="12893" width="8.6328125" style="1269" hidden="1"/>
    <col min="12894" max="12899" width="14.90625" style="1269" hidden="1"/>
    <col min="12900" max="12901" width="15.90625" style="1269" hidden="1"/>
    <col min="12902" max="12907" width="16.08984375" style="1269" hidden="1"/>
    <col min="12908" max="12908" width="6.08984375" style="1269" hidden="1"/>
    <col min="12909" max="12909" width="3" style="1269" hidden="1"/>
    <col min="12910" max="13149" width="8.6328125" style="1269" hidden="1"/>
    <col min="13150" max="13155" width="14.90625" style="1269" hidden="1"/>
    <col min="13156" max="13157" width="15.90625" style="1269" hidden="1"/>
    <col min="13158" max="13163" width="16.08984375" style="1269" hidden="1"/>
    <col min="13164" max="13164" width="6.08984375" style="1269" hidden="1"/>
    <col min="13165" max="13165" width="3" style="1269" hidden="1"/>
    <col min="13166" max="13405" width="8.6328125" style="1269" hidden="1"/>
    <col min="13406" max="13411" width="14.90625" style="1269" hidden="1"/>
    <col min="13412" max="13413" width="15.90625" style="1269" hidden="1"/>
    <col min="13414" max="13419" width="16.08984375" style="1269" hidden="1"/>
    <col min="13420" max="13420" width="6.08984375" style="1269" hidden="1"/>
    <col min="13421" max="13421" width="3" style="1269" hidden="1"/>
    <col min="13422" max="13661" width="8.6328125" style="1269" hidden="1"/>
    <col min="13662" max="13667" width="14.90625" style="1269" hidden="1"/>
    <col min="13668" max="13669" width="15.90625" style="1269" hidden="1"/>
    <col min="13670" max="13675" width="16.08984375" style="1269" hidden="1"/>
    <col min="13676" max="13676" width="6.08984375" style="1269" hidden="1"/>
    <col min="13677" max="13677" width="3" style="1269" hidden="1"/>
    <col min="13678" max="13917" width="8.6328125" style="1269" hidden="1"/>
    <col min="13918" max="13923" width="14.90625" style="1269" hidden="1"/>
    <col min="13924" max="13925" width="15.90625" style="1269" hidden="1"/>
    <col min="13926" max="13931" width="16.08984375" style="1269" hidden="1"/>
    <col min="13932" max="13932" width="6.08984375" style="1269" hidden="1"/>
    <col min="13933" max="13933" width="3" style="1269" hidden="1"/>
    <col min="13934" max="14173" width="8.6328125" style="1269" hidden="1"/>
    <col min="14174" max="14179" width="14.90625" style="1269" hidden="1"/>
    <col min="14180" max="14181" width="15.90625" style="1269" hidden="1"/>
    <col min="14182" max="14187" width="16.08984375" style="1269" hidden="1"/>
    <col min="14188" max="14188" width="6.08984375" style="1269" hidden="1"/>
    <col min="14189" max="14189" width="3" style="1269" hidden="1"/>
    <col min="14190" max="14429" width="8.6328125" style="1269" hidden="1"/>
    <col min="14430" max="14435" width="14.90625" style="1269" hidden="1"/>
    <col min="14436" max="14437" width="15.90625" style="1269" hidden="1"/>
    <col min="14438" max="14443" width="16.08984375" style="1269" hidden="1"/>
    <col min="14444" max="14444" width="6.08984375" style="1269" hidden="1"/>
    <col min="14445" max="14445" width="3" style="1269" hidden="1"/>
    <col min="14446" max="14685" width="8.6328125" style="1269" hidden="1"/>
    <col min="14686" max="14691" width="14.90625" style="1269" hidden="1"/>
    <col min="14692" max="14693" width="15.90625" style="1269" hidden="1"/>
    <col min="14694" max="14699" width="16.08984375" style="1269" hidden="1"/>
    <col min="14700" max="14700" width="6.08984375" style="1269" hidden="1"/>
    <col min="14701" max="14701" width="3" style="1269" hidden="1"/>
    <col min="14702" max="14941" width="8.6328125" style="1269" hidden="1"/>
    <col min="14942" max="14947" width="14.90625" style="1269" hidden="1"/>
    <col min="14948" max="14949" width="15.90625" style="1269" hidden="1"/>
    <col min="14950" max="14955" width="16.08984375" style="1269" hidden="1"/>
    <col min="14956" max="14956" width="6.08984375" style="1269" hidden="1"/>
    <col min="14957" max="14957" width="3" style="1269" hidden="1"/>
    <col min="14958" max="15197" width="8.6328125" style="1269" hidden="1"/>
    <col min="15198" max="15203" width="14.90625" style="1269" hidden="1"/>
    <col min="15204" max="15205" width="15.90625" style="1269" hidden="1"/>
    <col min="15206" max="15211" width="16.08984375" style="1269" hidden="1"/>
    <col min="15212" max="15212" width="6.08984375" style="1269" hidden="1"/>
    <col min="15213" max="15213" width="3" style="1269" hidden="1"/>
    <col min="15214" max="15453" width="8.6328125" style="1269" hidden="1"/>
    <col min="15454" max="15459" width="14.90625" style="1269" hidden="1"/>
    <col min="15460" max="15461" width="15.90625" style="1269" hidden="1"/>
    <col min="15462" max="15467" width="16.08984375" style="1269" hidden="1"/>
    <col min="15468" max="15468" width="6.08984375" style="1269" hidden="1"/>
    <col min="15469" max="15469" width="3" style="1269" hidden="1"/>
    <col min="15470" max="15709" width="8.6328125" style="1269" hidden="1"/>
    <col min="15710" max="15715" width="14.90625" style="1269" hidden="1"/>
    <col min="15716" max="15717" width="15.90625" style="1269" hidden="1"/>
    <col min="15718" max="15723" width="16.08984375" style="1269" hidden="1"/>
    <col min="15724" max="15724" width="6.08984375" style="1269" hidden="1"/>
    <col min="15725" max="15725" width="3" style="1269" hidden="1"/>
    <col min="15726" max="15965" width="8.6328125" style="1269" hidden="1"/>
    <col min="15966" max="15971" width="14.90625" style="1269" hidden="1"/>
    <col min="15972" max="15973" width="15.90625" style="1269" hidden="1"/>
    <col min="15974" max="15979" width="16.08984375" style="1269" hidden="1"/>
    <col min="15980" max="15980" width="6.08984375" style="1269" hidden="1"/>
    <col min="15981" max="15981" width="3" style="1269" hidden="1"/>
    <col min="15982" max="16221" width="8.6328125" style="1269" hidden="1"/>
    <col min="16222" max="16227" width="14.90625" style="1269" hidden="1"/>
    <col min="16228" max="16229" width="15.90625" style="1269" hidden="1"/>
    <col min="16230" max="16235" width="16.08984375" style="1269" hidden="1"/>
    <col min="16236" max="16236" width="6.08984375" style="1269" hidden="1"/>
    <col min="16237" max="16237" width="3" style="1269" hidden="1"/>
    <col min="16238" max="16384" width="8.6328125" style="1269" hidden="1"/>
  </cols>
  <sheetData>
    <row r="1" spans="1:143" ht="42.75" customHeight="1" x14ac:dyDescent="0.2">
      <c r="A1" s="1267"/>
      <c r="B1" s="1268"/>
      <c r="DD1" s="1269"/>
      <c r="DE1" s="1269"/>
    </row>
    <row r="2" spans="1:143" ht="25.5" customHeight="1" x14ac:dyDescent="0.2">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2">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ht="13" x14ac:dyDescent="0.2">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616</v>
      </c>
    </row>
    <row r="11" spans="1:143" s="290" customFormat="1" ht="13" x14ac:dyDescent="0.2">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616</v>
      </c>
    </row>
    <row r="13" spans="1:143" s="290" customFormat="1" ht="13" x14ac:dyDescent="0.2">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1269"/>
      <c r="DE19" s="1269"/>
    </row>
    <row r="20" spans="1:351" ht="13" x14ac:dyDescent="0.2">
      <c r="DD20" s="1269"/>
      <c r="DE20" s="1269"/>
    </row>
    <row r="21" spans="1:351" ht="16.5" x14ac:dyDescent="0.2">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6.5" x14ac:dyDescent="0.2">
      <c r="B22" s="1276"/>
      <c r="MM22" s="1275"/>
    </row>
    <row r="23" spans="1:351" ht="13" x14ac:dyDescent="0.2">
      <c r="B23" s="1276"/>
    </row>
    <row r="24" spans="1:351" ht="13" x14ac:dyDescent="0.2">
      <c r="B24" s="1276"/>
    </row>
    <row r="25" spans="1:351" ht="13" x14ac:dyDescent="0.2">
      <c r="B25" s="1276"/>
    </row>
    <row r="26" spans="1:351" ht="13" x14ac:dyDescent="0.2">
      <c r="B26" s="1276"/>
    </row>
    <row r="27" spans="1:351" ht="13" x14ac:dyDescent="0.2">
      <c r="B27" s="1276"/>
    </row>
    <row r="28" spans="1:351" ht="13" x14ac:dyDescent="0.2">
      <c r="B28" s="1276"/>
    </row>
    <row r="29" spans="1:351" ht="13" x14ac:dyDescent="0.2">
      <c r="B29" s="1276"/>
    </row>
    <row r="30" spans="1:351" ht="13" x14ac:dyDescent="0.2">
      <c r="B30" s="1276"/>
    </row>
    <row r="31" spans="1:351" ht="13" x14ac:dyDescent="0.2">
      <c r="B31" s="1276"/>
    </row>
    <row r="32" spans="1:351" ht="13" x14ac:dyDescent="0.2">
      <c r="B32" s="1276"/>
    </row>
    <row r="33" spans="2:109" ht="13" x14ac:dyDescent="0.2">
      <c r="B33" s="1276"/>
    </row>
    <row r="34" spans="2:109" ht="13" x14ac:dyDescent="0.2">
      <c r="B34" s="1276"/>
    </row>
    <row r="35" spans="2:109" ht="13" x14ac:dyDescent="0.2">
      <c r="B35" s="1276"/>
    </row>
    <row r="36" spans="2:109" ht="13" x14ac:dyDescent="0.2">
      <c r="B36" s="1276"/>
    </row>
    <row r="37" spans="2:109" ht="13" x14ac:dyDescent="0.2">
      <c r="B37" s="1276"/>
    </row>
    <row r="38" spans="2:109" ht="13" x14ac:dyDescent="0.2">
      <c r="B38" s="1276"/>
    </row>
    <row r="39" spans="2:109" ht="13" x14ac:dyDescent="0.2">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ht="13" x14ac:dyDescent="0.2">
      <c r="B40" s="1281"/>
      <c r="DD40" s="1281"/>
      <c r="DE40" s="1269"/>
    </row>
    <row r="41" spans="2:109" ht="16.5" x14ac:dyDescent="0.2">
      <c r="B41" s="1282" t="s">
        <v>617</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ht="13" x14ac:dyDescent="0.2">
      <c r="B42" s="1276"/>
      <c r="G42" s="1283"/>
      <c r="I42" s="1284"/>
      <c r="J42" s="1284"/>
      <c r="K42" s="1284"/>
      <c r="AM42" s="1283"/>
      <c r="AN42" s="1283" t="s">
        <v>618</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2">
      <c r="B43" s="1276"/>
      <c r="AN43" s="1285" t="s">
        <v>619</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ht="13" x14ac:dyDescent="0.2">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ht="13" x14ac:dyDescent="0.2">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ht="13" x14ac:dyDescent="0.2">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ht="13" x14ac:dyDescent="0.2">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ht="13" x14ac:dyDescent="0.2">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ht="13" x14ac:dyDescent="0.2">
      <c r="B49" s="1276"/>
      <c r="AN49" s="1269" t="s">
        <v>620</v>
      </c>
    </row>
    <row r="50" spans="1:109" ht="13" x14ac:dyDescent="0.2">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540</v>
      </c>
      <c r="BQ50" s="1301"/>
      <c r="BR50" s="1301"/>
      <c r="BS50" s="1301"/>
      <c r="BT50" s="1301"/>
      <c r="BU50" s="1301"/>
      <c r="BV50" s="1301"/>
      <c r="BW50" s="1301"/>
      <c r="BX50" s="1301" t="s">
        <v>541</v>
      </c>
      <c r="BY50" s="1301"/>
      <c r="BZ50" s="1301"/>
      <c r="CA50" s="1301"/>
      <c r="CB50" s="1301"/>
      <c r="CC50" s="1301"/>
      <c r="CD50" s="1301"/>
      <c r="CE50" s="1301"/>
      <c r="CF50" s="1301" t="s">
        <v>542</v>
      </c>
      <c r="CG50" s="1301"/>
      <c r="CH50" s="1301"/>
      <c r="CI50" s="1301"/>
      <c r="CJ50" s="1301"/>
      <c r="CK50" s="1301"/>
      <c r="CL50" s="1301"/>
      <c r="CM50" s="1301"/>
      <c r="CN50" s="1301" t="s">
        <v>543</v>
      </c>
      <c r="CO50" s="1301"/>
      <c r="CP50" s="1301"/>
      <c r="CQ50" s="1301"/>
      <c r="CR50" s="1301"/>
      <c r="CS50" s="1301"/>
      <c r="CT50" s="1301"/>
      <c r="CU50" s="1301"/>
      <c r="CV50" s="1301" t="s">
        <v>544</v>
      </c>
      <c r="CW50" s="1301"/>
      <c r="CX50" s="1301"/>
      <c r="CY50" s="1301"/>
      <c r="CZ50" s="1301"/>
      <c r="DA50" s="1301"/>
      <c r="DB50" s="1301"/>
      <c r="DC50" s="1301"/>
    </row>
    <row r="51" spans="1:109" ht="13.5" customHeight="1" x14ac:dyDescent="0.2">
      <c r="B51" s="1276"/>
      <c r="G51" s="1302"/>
      <c r="H51" s="1302"/>
      <c r="I51" s="1303"/>
      <c r="J51" s="1303"/>
      <c r="K51" s="1304"/>
      <c r="L51" s="1304"/>
      <c r="M51" s="1304"/>
      <c r="N51" s="1304"/>
      <c r="AM51" s="1294"/>
      <c r="AN51" s="1305" t="s">
        <v>621</v>
      </c>
      <c r="AO51" s="1305"/>
      <c r="AP51" s="1305"/>
      <c r="AQ51" s="1305"/>
      <c r="AR51" s="1305"/>
      <c r="AS51" s="1305"/>
      <c r="AT51" s="1305"/>
      <c r="AU51" s="1305"/>
      <c r="AV51" s="1305"/>
      <c r="AW51" s="1305"/>
      <c r="AX51" s="1305"/>
      <c r="AY51" s="1305"/>
      <c r="AZ51" s="1305"/>
      <c r="BA51" s="1305"/>
      <c r="BB51" s="1305" t="s">
        <v>622</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229.6</v>
      </c>
      <c r="BY51" s="1307"/>
      <c r="BZ51" s="1307"/>
      <c r="CA51" s="1307"/>
      <c r="CB51" s="1307"/>
      <c r="CC51" s="1307"/>
      <c r="CD51" s="1307"/>
      <c r="CE51" s="1307"/>
      <c r="CF51" s="1307">
        <v>226.2</v>
      </c>
      <c r="CG51" s="1307"/>
      <c r="CH51" s="1307"/>
      <c r="CI51" s="1307"/>
      <c r="CJ51" s="1307"/>
      <c r="CK51" s="1307"/>
      <c r="CL51" s="1307"/>
      <c r="CM51" s="1307"/>
      <c r="CN51" s="1307">
        <v>197.4</v>
      </c>
      <c r="CO51" s="1307"/>
      <c r="CP51" s="1307"/>
      <c r="CQ51" s="1307"/>
      <c r="CR51" s="1307"/>
      <c r="CS51" s="1307"/>
      <c r="CT51" s="1307"/>
      <c r="CU51" s="1307"/>
      <c r="CV51" s="1307">
        <v>191.2</v>
      </c>
      <c r="CW51" s="1307"/>
      <c r="CX51" s="1307"/>
      <c r="CY51" s="1307"/>
      <c r="CZ51" s="1307"/>
      <c r="DA51" s="1307"/>
      <c r="DB51" s="1307"/>
      <c r="DC51" s="1307"/>
    </row>
    <row r="52" spans="1:109" ht="13" x14ac:dyDescent="0.2">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 x14ac:dyDescent="0.2">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623</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59.3</v>
      </c>
      <c r="BY53" s="1307"/>
      <c r="BZ53" s="1307"/>
      <c r="CA53" s="1307"/>
      <c r="CB53" s="1307"/>
      <c r="CC53" s="1307"/>
      <c r="CD53" s="1307"/>
      <c r="CE53" s="1307"/>
      <c r="CF53" s="1307">
        <v>61.3</v>
      </c>
      <c r="CG53" s="1307"/>
      <c r="CH53" s="1307"/>
      <c r="CI53" s="1307"/>
      <c r="CJ53" s="1307"/>
      <c r="CK53" s="1307"/>
      <c r="CL53" s="1307"/>
      <c r="CM53" s="1307"/>
      <c r="CN53" s="1307">
        <v>63.1</v>
      </c>
      <c r="CO53" s="1307"/>
      <c r="CP53" s="1307"/>
      <c r="CQ53" s="1307"/>
      <c r="CR53" s="1307"/>
      <c r="CS53" s="1307"/>
      <c r="CT53" s="1307"/>
      <c r="CU53" s="1307"/>
      <c r="CV53" s="1307">
        <v>64.3</v>
      </c>
      <c r="CW53" s="1307"/>
      <c r="CX53" s="1307"/>
      <c r="CY53" s="1307"/>
      <c r="CZ53" s="1307"/>
      <c r="DA53" s="1307"/>
      <c r="DB53" s="1307"/>
      <c r="DC53" s="1307"/>
    </row>
    <row r="54" spans="1:109" ht="13" x14ac:dyDescent="0.2">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 x14ac:dyDescent="0.2">
      <c r="A55" s="1284"/>
      <c r="B55" s="1276"/>
      <c r="G55" s="1295"/>
      <c r="H55" s="1295"/>
      <c r="I55" s="1295"/>
      <c r="J55" s="1295"/>
      <c r="K55" s="1304"/>
      <c r="L55" s="1304"/>
      <c r="M55" s="1304"/>
      <c r="N55" s="1304"/>
      <c r="AN55" s="1301" t="s">
        <v>624</v>
      </c>
      <c r="AO55" s="1301"/>
      <c r="AP55" s="1301"/>
      <c r="AQ55" s="1301"/>
      <c r="AR55" s="1301"/>
      <c r="AS55" s="1301"/>
      <c r="AT55" s="1301"/>
      <c r="AU55" s="1301"/>
      <c r="AV55" s="1301"/>
      <c r="AW55" s="1301"/>
      <c r="AX55" s="1301"/>
      <c r="AY55" s="1301"/>
      <c r="AZ55" s="1301"/>
      <c r="BA55" s="1301"/>
      <c r="BB55" s="1305" t="s">
        <v>622</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124.2</v>
      </c>
      <c r="BY55" s="1307"/>
      <c r="BZ55" s="1307"/>
      <c r="CA55" s="1307"/>
      <c r="CB55" s="1307"/>
      <c r="CC55" s="1307"/>
      <c r="CD55" s="1307"/>
      <c r="CE55" s="1307"/>
      <c r="CF55" s="1307">
        <v>115.7</v>
      </c>
      <c r="CG55" s="1307"/>
      <c r="CH55" s="1307"/>
      <c r="CI55" s="1307"/>
      <c r="CJ55" s="1307"/>
      <c r="CK55" s="1307"/>
      <c r="CL55" s="1307"/>
      <c r="CM55" s="1307"/>
      <c r="CN55" s="1307">
        <v>106</v>
      </c>
      <c r="CO55" s="1307"/>
      <c r="CP55" s="1307"/>
      <c r="CQ55" s="1307"/>
      <c r="CR55" s="1307"/>
      <c r="CS55" s="1307"/>
      <c r="CT55" s="1307"/>
      <c r="CU55" s="1307"/>
      <c r="CV55" s="1307">
        <v>97.6</v>
      </c>
      <c r="CW55" s="1307"/>
      <c r="CX55" s="1307"/>
      <c r="CY55" s="1307"/>
      <c r="CZ55" s="1307"/>
      <c r="DA55" s="1307"/>
      <c r="DB55" s="1307"/>
      <c r="DC55" s="1307"/>
    </row>
    <row r="56" spans="1:109" ht="13" x14ac:dyDescent="0.2">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ht="13" x14ac:dyDescent="0.2">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623</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59.4</v>
      </c>
      <c r="BY57" s="1307"/>
      <c r="BZ57" s="1307"/>
      <c r="CA57" s="1307"/>
      <c r="CB57" s="1307"/>
      <c r="CC57" s="1307"/>
      <c r="CD57" s="1307"/>
      <c r="CE57" s="1307"/>
      <c r="CF57" s="1307">
        <v>61</v>
      </c>
      <c r="CG57" s="1307"/>
      <c r="CH57" s="1307"/>
      <c r="CI57" s="1307"/>
      <c r="CJ57" s="1307"/>
      <c r="CK57" s="1307"/>
      <c r="CL57" s="1307"/>
      <c r="CM57" s="1307"/>
      <c r="CN57" s="1307">
        <v>62</v>
      </c>
      <c r="CO57" s="1307"/>
      <c r="CP57" s="1307"/>
      <c r="CQ57" s="1307"/>
      <c r="CR57" s="1307"/>
      <c r="CS57" s="1307"/>
      <c r="CT57" s="1307"/>
      <c r="CU57" s="1307"/>
      <c r="CV57" s="1307">
        <v>62.8</v>
      </c>
      <c r="CW57" s="1307"/>
      <c r="CX57" s="1307"/>
      <c r="CY57" s="1307"/>
      <c r="CZ57" s="1307"/>
      <c r="DA57" s="1307"/>
      <c r="DB57" s="1307"/>
      <c r="DC57" s="1307"/>
      <c r="DD57" s="1310"/>
      <c r="DE57" s="1308"/>
    </row>
    <row r="58" spans="1:109" s="1284" customFormat="1" ht="13" x14ac:dyDescent="0.2">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ht="13" x14ac:dyDescent="0.2">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ht="13" x14ac:dyDescent="0.2">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ht="13" x14ac:dyDescent="0.2">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ht="13" x14ac:dyDescent="0.2">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6.5" x14ac:dyDescent="0.2">
      <c r="B63" s="1316" t="s">
        <v>625</v>
      </c>
    </row>
    <row r="64" spans="1:109" ht="13" x14ac:dyDescent="0.2">
      <c r="B64" s="1276"/>
      <c r="G64" s="1283"/>
      <c r="I64" s="1317"/>
      <c r="J64" s="1317"/>
      <c r="K64" s="1317"/>
      <c r="L64" s="1317"/>
      <c r="M64" s="1317"/>
      <c r="N64" s="1318"/>
      <c r="AM64" s="1283"/>
      <c r="AN64" s="1283" t="s">
        <v>618</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ht="13" x14ac:dyDescent="0.2">
      <c r="B65" s="1276"/>
      <c r="AN65" s="1319" t="s">
        <v>626</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ht="13" x14ac:dyDescent="0.2">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ht="13" x14ac:dyDescent="0.2">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ht="13" x14ac:dyDescent="0.2">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ht="13" x14ac:dyDescent="0.2">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ht="13" x14ac:dyDescent="0.2">
      <c r="B70" s="1276"/>
      <c r="H70" s="1320"/>
      <c r="I70" s="1320"/>
      <c r="J70" s="1321"/>
      <c r="K70" s="1321"/>
      <c r="L70" s="1322"/>
      <c r="M70" s="1321"/>
      <c r="N70" s="1322"/>
      <c r="AN70" s="1294"/>
      <c r="AO70" s="1294"/>
      <c r="AP70" s="1294"/>
      <c r="AZ70" s="1294"/>
      <c r="BA70" s="1294"/>
      <c r="BB70" s="1294"/>
      <c r="BL70" s="1294"/>
      <c r="BM70" s="1294"/>
      <c r="BN70" s="1294"/>
      <c r="BX70" s="1294"/>
      <c r="BY70" s="1294"/>
      <c r="BZ70" s="1294"/>
      <c r="CJ70" s="1294"/>
      <c r="CK70" s="1294"/>
      <c r="CL70" s="1294"/>
      <c r="CV70" s="1294"/>
      <c r="CW70" s="1294"/>
      <c r="CX70" s="1294"/>
    </row>
    <row r="71" spans="2:107" ht="13" x14ac:dyDescent="0.2">
      <c r="B71" s="1276"/>
      <c r="G71" s="1323"/>
      <c r="I71" s="1324"/>
      <c r="J71" s="1321"/>
      <c r="K71" s="1321"/>
      <c r="L71" s="1322"/>
      <c r="M71" s="1321"/>
      <c r="N71" s="1322"/>
      <c r="AM71" s="1323"/>
      <c r="AN71" s="1269" t="s">
        <v>620</v>
      </c>
    </row>
    <row r="72" spans="2:107" ht="13" x14ac:dyDescent="0.2">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540</v>
      </c>
      <c r="BQ72" s="1301"/>
      <c r="BR72" s="1301"/>
      <c r="BS72" s="1301"/>
      <c r="BT72" s="1301"/>
      <c r="BU72" s="1301"/>
      <c r="BV72" s="1301"/>
      <c r="BW72" s="1301"/>
      <c r="BX72" s="1301" t="s">
        <v>541</v>
      </c>
      <c r="BY72" s="1301"/>
      <c r="BZ72" s="1301"/>
      <c r="CA72" s="1301"/>
      <c r="CB72" s="1301"/>
      <c r="CC72" s="1301"/>
      <c r="CD72" s="1301"/>
      <c r="CE72" s="1301"/>
      <c r="CF72" s="1301" t="s">
        <v>542</v>
      </c>
      <c r="CG72" s="1301"/>
      <c r="CH72" s="1301"/>
      <c r="CI72" s="1301"/>
      <c r="CJ72" s="1301"/>
      <c r="CK72" s="1301"/>
      <c r="CL72" s="1301"/>
      <c r="CM72" s="1301"/>
      <c r="CN72" s="1301" t="s">
        <v>543</v>
      </c>
      <c r="CO72" s="1301"/>
      <c r="CP72" s="1301"/>
      <c r="CQ72" s="1301"/>
      <c r="CR72" s="1301"/>
      <c r="CS72" s="1301"/>
      <c r="CT72" s="1301"/>
      <c r="CU72" s="1301"/>
      <c r="CV72" s="1301" t="s">
        <v>544</v>
      </c>
      <c r="CW72" s="1301"/>
      <c r="CX72" s="1301"/>
      <c r="CY72" s="1301"/>
      <c r="CZ72" s="1301"/>
      <c r="DA72" s="1301"/>
      <c r="DB72" s="1301"/>
      <c r="DC72" s="1301"/>
    </row>
    <row r="73" spans="2:107" ht="13" x14ac:dyDescent="0.2">
      <c r="B73" s="1276"/>
      <c r="G73" s="1302"/>
      <c r="H73" s="1302"/>
      <c r="I73" s="1302"/>
      <c r="J73" s="1302"/>
      <c r="K73" s="1325"/>
      <c r="L73" s="1325"/>
      <c r="M73" s="1325"/>
      <c r="N73" s="1325"/>
      <c r="AM73" s="1294"/>
      <c r="AN73" s="1305" t="s">
        <v>621</v>
      </c>
      <c r="AO73" s="1305"/>
      <c r="AP73" s="1305"/>
      <c r="AQ73" s="1305"/>
      <c r="AR73" s="1305"/>
      <c r="AS73" s="1305"/>
      <c r="AT73" s="1305"/>
      <c r="AU73" s="1305"/>
      <c r="AV73" s="1305"/>
      <c r="AW73" s="1305"/>
      <c r="AX73" s="1305"/>
      <c r="AY73" s="1305"/>
      <c r="AZ73" s="1305"/>
      <c r="BA73" s="1305"/>
      <c r="BB73" s="1305" t="s">
        <v>622</v>
      </c>
      <c r="BC73" s="1305"/>
      <c r="BD73" s="1305"/>
      <c r="BE73" s="1305"/>
      <c r="BF73" s="1305"/>
      <c r="BG73" s="1305"/>
      <c r="BH73" s="1305"/>
      <c r="BI73" s="1305"/>
      <c r="BJ73" s="1305"/>
      <c r="BK73" s="1305"/>
      <c r="BL73" s="1305"/>
      <c r="BM73" s="1305"/>
      <c r="BN73" s="1305"/>
      <c r="BO73" s="1305"/>
      <c r="BP73" s="1307">
        <v>228.9</v>
      </c>
      <c r="BQ73" s="1307"/>
      <c r="BR73" s="1307"/>
      <c r="BS73" s="1307"/>
      <c r="BT73" s="1307"/>
      <c r="BU73" s="1307"/>
      <c r="BV73" s="1307"/>
      <c r="BW73" s="1307"/>
      <c r="BX73" s="1307">
        <v>229.6</v>
      </c>
      <c r="BY73" s="1307"/>
      <c r="BZ73" s="1307"/>
      <c r="CA73" s="1307"/>
      <c r="CB73" s="1307"/>
      <c r="CC73" s="1307"/>
      <c r="CD73" s="1307"/>
      <c r="CE73" s="1307"/>
      <c r="CF73" s="1307">
        <v>226.2</v>
      </c>
      <c r="CG73" s="1307"/>
      <c r="CH73" s="1307"/>
      <c r="CI73" s="1307"/>
      <c r="CJ73" s="1307"/>
      <c r="CK73" s="1307"/>
      <c r="CL73" s="1307"/>
      <c r="CM73" s="1307"/>
      <c r="CN73" s="1307">
        <v>197.4</v>
      </c>
      <c r="CO73" s="1307"/>
      <c r="CP73" s="1307"/>
      <c r="CQ73" s="1307"/>
      <c r="CR73" s="1307"/>
      <c r="CS73" s="1307"/>
      <c r="CT73" s="1307"/>
      <c r="CU73" s="1307"/>
      <c r="CV73" s="1307">
        <v>191.2</v>
      </c>
      <c r="CW73" s="1307"/>
      <c r="CX73" s="1307"/>
      <c r="CY73" s="1307"/>
      <c r="CZ73" s="1307"/>
      <c r="DA73" s="1307"/>
      <c r="DB73" s="1307"/>
      <c r="DC73" s="1307"/>
    </row>
    <row r="74" spans="2:107" ht="13" x14ac:dyDescent="0.2">
      <c r="B74" s="1276"/>
      <c r="G74" s="1302"/>
      <c r="H74" s="1302"/>
      <c r="I74" s="1302"/>
      <c r="J74" s="1302"/>
      <c r="K74" s="1325"/>
      <c r="L74" s="1325"/>
      <c r="M74" s="1325"/>
      <c r="N74" s="1325"/>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 x14ac:dyDescent="0.2">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627</v>
      </c>
      <c r="BC75" s="1305"/>
      <c r="BD75" s="1305"/>
      <c r="BE75" s="1305"/>
      <c r="BF75" s="1305"/>
      <c r="BG75" s="1305"/>
      <c r="BH75" s="1305"/>
      <c r="BI75" s="1305"/>
      <c r="BJ75" s="1305"/>
      <c r="BK75" s="1305"/>
      <c r="BL75" s="1305"/>
      <c r="BM75" s="1305"/>
      <c r="BN75" s="1305"/>
      <c r="BO75" s="1305"/>
      <c r="BP75" s="1307">
        <v>15</v>
      </c>
      <c r="BQ75" s="1307"/>
      <c r="BR75" s="1307"/>
      <c r="BS75" s="1307"/>
      <c r="BT75" s="1307"/>
      <c r="BU75" s="1307"/>
      <c r="BV75" s="1307"/>
      <c r="BW75" s="1307"/>
      <c r="BX75" s="1307">
        <v>15.2</v>
      </c>
      <c r="BY75" s="1307"/>
      <c r="BZ75" s="1307"/>
      <c r="CA75" s="1307"/>
      <c r="CB75" s="1307"/>
      <c r="CC75" s="1307"/>
      <c r="CD75" s="1307"/>
      <c r="CE75" s="1307"/>
      <c r="CF75" s="1307">
        <v>15.2</v>
      </c>
      <c r="CG75" s="1307"/>
      <c r="CH75" s="1307"/>
      <c r="CI75" s="1307"/>
      <c r="CJ75" s="1307"/>
      <c r="CK75" s="1307"/>
      <c r="CL75" s="1307"/>
      <c r="CM75" s="1307"/>
      <c r="CN75" s="1307">
        <v>12.8</v>
      </c>
      <c r="CO75" s="1307"/>
      <c r="CP75" s="1307"/>
      <c r="CQ75" s="1307"/>
      <c r="CR75" s="1307"/>
      <c r="CS75" s="1307"/>
      <c r="CT75" s="1307"/>
      <c r="CU75" s="1307"/>
      <c r="CV75" s="1307">
        <v>11.4</v>
      </c>
      <c r="CW75" s="1307"/>
      <c r="CX75" s="1307"/>
      <c r="CY75" s="1307"/>
      <c r="CZ75" s="1307"/>
      <c r="DA75" s="1307"/>
      <c r="DB75" s="1307"/>
      <c r="DC75" s="1307"/>
    </row>
    <row r="76" spans="2:107" ht="13" x14ac:dyDescent="0.2">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 x14ac:dyDescent="0.2">
      <c r="B77" s="1276"/>
      <c r="G77" s="1295"/>
      <c r="H77" s="1295"/>
      <c r="I77" s="1295"/>
      <c r="J77" s="1295"/>
      <c r="K77" s="1325"/>
      <c r="L77" s="1325"/>
      <c r="M77" s="1325"/>
      <c r="N77" s="1325"/>
      <c r="AN77" s="1301" t="s">
        <v>624</v>
      </c>
      <c r="AO77" s="1301"/>
      <c r="AP77" s="1301"/>
      <c r="AQ77" s="1301"/>
      <c r="AR77" s="1301"/>
      <c r="AS77" s="1301"/>
      <c r="AT77" s="1301"/>
      <c r="AU77" s="1301"/>
      <c r="AV77" s="1301"/>
      <c r="AW77" s="1301"/>
      <c r="AX77" s="1301"/>
      <c r="AY77" s="1301"/>
      <c r="AZ77" s="1301"/>
      <c r="BA77" s="1301"/>
      <c r="BB77" s="1305" t="s">
        <v>622</v>
      </c>
      <c r="BC77" s="1305"/>
      <c r="BD77" s="1305"/>
      <c r="BE77" s="1305"/>
      <c r="BF77" s="1305"/>
      <c r="BG77" s="1305"/>
      <c r="BH77" s="1305"/>
      <c r="BI77" s="1305"/>
      <c r="BJ77" s="1305"/>
      <c r="BK77" s="1305"/>
      <c r="BL77" s="1305"/>
      <c r="BM77" s="1305"/>
      <c r="BN77" s="1305"/>
      <c r="BO77" s="1305"/>
      <c r="BP77" s="1307">
        <v>132.4</v>
      </c>
      <c r="BQ77" s="1307"/>
      <c r="BR77" s="1307"/>
      <c r="BS77" s="1307"/>
      <c r="BT77" s="1307"/>
      <c r="BU77" s="1307"/>
      <c r="BV77" s="1307"/>
      <c r="BW77" s="1307"/>
      <c r="BX77" s="1307">
        <v>124.2</v>
      </c>
      <c r="BY77" s="1307"/>
      <c r="BZ77" s="1307"/>
      <c r="CA77" s="1307"/>
      <c r="CB77" s="1307"/>
      <c r="CC77" s="1307"/>
      <c r="CD77" s="1307"/>
      <c r="CE77" s="1307"/>
      <c r="CF77" s="1307">
        <v>115.7</v>
      </c>
      <c r="CG77" s="1307"/>
      <c r="CH77" s="1307"/>
      <c r="CI77" s="1307"/>
      <c r="CJ77" s="1307"/>
      <c r="CK77" s="1307"/>
      <c r="CL77" s="1307"/>
      <c r="CM77" s="1307"/>
      <c r="CN77" s="1307">
        <v>106</v>
      </c>
      <c r="CO77" s="1307"/>
      <c r="CP77" s="1307"/>
      <c r="CQ77" s="1307"/>
      <c r="CR77" s="1307"/>
      <c r="CS77" s="1307"/>
      <c r="CT77" s="1307"/>
      <c r="CU77" s="1307"/>
      <c r="CV77" s="1307">
        <v>97.6</v>
      </c>
      <c r="CW77" s="1307"/>
      <c r="CX77" s="1307"/>
      <c r="CY77" s="1307"/>
      <c r="CZ77" s="1307"/>
      <c r="DA77" s="1307"/>
      <c r="DB77" s="1307"/>
      <c r="DC77" s="1307"/>
    </row>
    <row r="78" spans="2:107" ht="13" x14ac:dyDescent="0.2">
      <c r="B78" s="1276"/>
      <c r="G78" s="1295"/>
      <c r="H78" s="1295"/>
      <c r="I78" s="1295"/>
      <c r="J78" s="1295"/>
      <c r="K78" s="1325"/>
      <c r="L78" s="1325"/>
      <c r="M78" s="1325"/>
      <c r="N78" s="1325"/>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 x14ac:dyDescent="0.2">
      <c r="B79" s="1276"/>
      <c r="G79" s="1295"/>
      <c r="H79" s="1295"/>
      <c r="I79" s="1309"/>
      <c r="J79" s="1309"/>
      <c r="K79" s="1326"/>
      <c r="L79" s="1326"/>
      <c r="M79" s="1326"/>
      <c r="N79" s="1326"/>
      <c r="AN79" s="1301"/>
      <c r="AO79" s="1301"/>
      <c r="AP79" s="1301"/>
      <c r="AQ79" s="1301"/>
      <c r="AR79" s="1301"/>
      <c r="AS79" s="1301"/>
      <c r="AT79" s="1301"/>
      <c r="AU79" s="1301"/>
      <c r="AV79" s="1301"/>
      <c r="AW79" s="1301"/>
      <c r="AX79" s="1301"/>
      <c r="AY79" s="1301"/>
      <c r="AZ79" s="1301"/>
      <c r="BA79" s="1301"/>
      <c r="BB79" s="1305" t="s">
        <v>627</v>
      </c>
      <c r="BC79" s="1305"/>
      <c r="BD79" s="1305"/>
      <c r="BE79" s="1305"/>
      <c r="BF79" s="1305"/>
      <c r="BG79" s="1305"/>
      <c r="BH79" s="1305"/>
      <c r="BI79" s="1305"/>
      <c r="BJ79" s="1305"/>
      <c r="BK79" s="1305"/>
      <c r="BL79" s="1305"/>
      <c r="BM79" s="1305"/>
      <c r="BN79" s="1305"/>
      <c r="BO79" s="1305"/>
      <c r="BP79" s="1307">
        <v>11.2</v>
      </c>
      <c r="BQ79" s="1307"/>
      <c r="BR79" s="1307"/>
      <c r="BS79" s="1307"/>
      <c r="BT79" s="1307"/>
      <c r="BU79" s="1307"/>
      <c r="BV79" s="1307"/>
      <c r="BW79" s="1307"/>
      <c r="BX79" s="1307">
        <v>10.9</v>
      </c>
      <c r="BY79" s="1307"/>
      <c r="BZ79" s="1307"/>
      <c r="CA79" s="1307"/>
      <c r="CB79" s="1307"/>
      <c r="CC79" s="1307"/>
      <c r="CD79" s="1307"/>
      <c r="CE79" s="1307"/>
      <c r="CF79" s="1307">
        <v>10.3</v>
      </c>
      <c r="CG79" s="1307"/>
      <c r="CH79" s="1307"/>
      <c r="CI79" s="1307"/>
      <c r="CJ79" s="1307"/>
      <c r="CK79" s="1307"/>
      <c r="CL79" s="1307"/>
      <c r="CM79" s="1307"/>
      <c r="CN79" s="1307">
        <v>9</v>
      </c>
      <c r="CO79" s="1307"/>
      <c r="CP79" s="1307"/>
      <c r="CQ79" s="1307"/>
      <c r="CR79" s="1307"/>
      <c r="CS79" s="1307"/>
      <c r="CT79" s="1307"/>
      <c r="CU79" s="1307"/>
      <c r="CV79" s="1307">
        <v>8</v>
      </c>
      <c r="CW79" s="1307"/>
      <c r="CX79" s="1307"/>
      <c r="CY79" s="1307"/>
      <c r="CZ79" s="1307"/>
      <c r="DA79" s="1307"/>
      <c r="DB79" s="1307"/>
      <c r="DC79" s="1307"/>
    </row>
    <row r="80" spans="2:107" ht="13" x14ac:dyDescent="0.2">
      <c r="B80" s="1276"/>
      <c r="G80" s="1295"/>
      <c r="H80" s="1295"/>
      <c r="I80" s="1309"/>
      <c r="J80" s="1309"/>
      <c r="K80" s="1326"/>
      <c r="L80" s="1326"/>
      <c r="M80" s="1326"/>
      <c r="N80" s="1326"/>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 x14ac:dyDescent="0.2">
      <c r="B81" s="1276"/>
    </row>
    <row r="82" spans="2:109" ht="16.5" x14ac:dyDescent="0.2">
      <c r="B82" s="1276"/>
      <c r="K82" s="1327"/>
      <c r="L82" s="1327"/>
      <c r="M82" s="1327"/>
      <c r="N82" s="1327"/>
      <c r="AQ82" s="1327"/>
      <c r="AR82" s="1327"/>
      <c r="AS82" s="1327"/>
      <c r="AT82" s="1327"/>
      <c r="BC82" s="1327"/>
      <c r="BD82" s="1327"/>
      <c r="BE82" s="1327"/>
      <c r="BF82" s="1327"/>
      <c r="BO82" s="1327"/>
      <c r="BP82" s="1327"/>
      <c r="BQ82" s="1327"/>
      <c r="BR82" s="1327"/>
      <c r="CA82" s="1327"/>
      <c r="CB82" s="1327"/>
      <c r="CC82" s="1327"/>
      <c r="CD82" s="1327"/>
      <c r="CM82" s="1327"/>
      <c r="CN82" s="1327"/>
      <c r="CO82" s="1327"/>
      <c r="CP82" s="1327"/>
      <c r="CY82" s="1327"/>
      <c r="CZ82" s="1327"/>
      <c r="DA82" s="1327"/>
      <c r="DB82" s="1327"/>
      <c r="DC82" s="1327"/>
    </row>
    <row r="83" spans="2:109" ht="13" x14ac:dyDescent="0.2">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ht="13" x14ac:dyDescent="0.2">
      <c r="DD84" s="1269"/>
      <c r="DE84" s="1269"/>
    </row>
    <row r="85" spans="2:109" ht="13" x14ac:dyDescent="0.2">
      <c r="DD85" s="1269"/>
      <c r="DE85" s="1269"/>
    </row>
    <row r="86" spans="2:109" ht="13" hidden="1" x14ac:dyDescent="0.2">
      <c r="DD86" s="1269"/>
      <c r="DE86" s="1269"/>
    </row>
    <row r="87" spans="2:109" ht="13" hidden="1" x14ac:dyDescent="0.2">
      <c r="K87" s="1328"/>
      <c r="AQ87" s="1328"/>
      <c r="BC87" s="1328"/>
      <c r="BO87" s="1328"/>
      <c r="CA87" s="1328"/>
      <c r="CM87" s="1328"/>
      <c r="CY87" s="1328"/>
      <c r="DD87" s="1269"/>
      <c r="DE87" s="1269"/>
    </row>
    <row r="88" spans="2:109" ht="13" hidden="1" x14ac:dyDescent="0.2">
      <c r="DD88" s="1269"/>
      <c r="DE88" s="1269"/>
    </row>
    <row r="89" spans="2:109" ht="13" hidden="1" x14ac:dyDescent="0.2">
      <c r="DD89" s="1269"/>
      <c r="DE89" s="1269"/>
    </row>
    <row r="90" spans="2:109" ht="13" hidden="1" x14ac:dyDescent="0.2">
      <c r="DD90" s="1269"/>
      <c r="DE90" s="1269"/>
    </row>
    <row r="91" spans="2:109" ht="13" hidden="1" x14ac:dyDescent="0.2">
      <c r="DD91" s="1269"/>
      <c r="DE91" s="1269"/>
    </row>
    <row r="92" spans="2:109" ht="13.5" hidden="1" customHeight="1" x14ac:dyDescent="0.2">
      <c r="DD92" s="1269"/>
      <c r="DE92" s="1269"/>
    </row>
    <row r="93" spans="2:109" ht="13.5" hidden="1" customHeight="1" x14ac:dyDescent="0.2">
      <c r="DD93" s="1269"/>
      <c r="DE93" s="1269"/>
    </row>
    <row r="94" spans="2:109" ht="13.5" hidden="1" customHeight="1" x14ac:dyDescent="0.2">
      <c r="DD94" s="1269"/>
      <c r="DE94" s="1269"/>
    </row>
    <row r="95" spans="2:109" ht="13.5" hidden="1" customHeight="1" x14ac:dyDescent="0.2">
      <c r="DD95" s="1269"/>
      <c r="DE95" s="1269"/>
    </row>
    <row r="96" spans="2:109" ht="13.5" hidden="1" customHeight="1" x14ac:dyDescent="0.2">
      <c r="DD96" s="1269"/>
      <c r="DE96" s="1269"/>
    </row>
    <row r="97" spans="108:109" ht="13.5" hidden="1" customHeight="1" x14ac:dyDescent="0.2">
      <c r="DD97" s="1269"/>
      <c r="DE97" s="1269"/>
    </row>
    <row r="98" spans="108:109" ht="13.5" hidden="1" customHeight="1" x14ac:dyDescent="0.2">
      <c r="DD98" s="1269"/>
      <c r="DE98" s="1269"/>
    </row>
    <row r="99" spans="108:109" ht="13.5" hidden="1" customHeight="1" x14ac:dyDescent="0.2">
      <c r="DD99" s="1269"/>
      <c r="DE99" s="1269"/>
    </row>
    <row r="100" spans="108:109" ht="13.5" hidden="1" customHeight="1" x14ac:dyDescent="0.2">
      <c r="DD100" s="1269"/>
      <c r="DE100" s="1269"/>
    </row>
    <row r="101" spans="108:109" ht="13.5" hidden="1" customHeight="1" x14ac:dyDescent="0.2">
      <c r="DD101" s="1269"/>
      <c r="DE101" s="1269"/>
    </row>
    <row r="102" spans="108:109" ht="13.5" hidden="1" customHeight="1" x14ac:dyDescent="0.2">
      <c r="DD102" s="1269"/>
      <c r="DE102" s="1269"/>
    </row>
    <row r="103" spans="108:109" ht="13.5" hidden="1" customHeight="1" x14ac:dyDescent="0.2">
      <c r="DD103" s="1269"/>
      <c r="DE103" s="1269"/>
    </row>
    <row r="104" spans="108:109" ht="13.5" hidden="1" customHeight="1" x14ac:dyDescent="0.2">
      <c r="DD104" s="1269"/>
      <c r="DE104" s="1269"/>
    </row>
    <row r="105" spans="108:109" ht="13.5" hidden="1" customHeight="1" x14ac:dyDescent="0.2">
      <c r="DD105" s="1269"/>
      <c r="DE105" s="1269"/>
    </row>
    <row r="106" spans="108:109" ht="13.5" hidden="1" customHeight="1" x14ac:dyDescent="0.2">
      <c r="DD106" s="1269"/>
      <c r="DE106" s="1269"/>
    </row>
    <row r="107" spans="108:109" ht="13.5" hidden="1" customHeight="1" x14ac:dyDescent="0.2">
      <c r="DD107" s="1269"/>
      <c r="DE107" s="1269"/>
    </row>
    <row r="108" spans="108:109" ht="13.5" hidden="1" customHeight="1" x14ac:dyDescent="0.2">
      <c r="DD108" s="1269"/>
      <c r="DE108" s="1269"/>
    </row>
    <row r="109" spans="108:109" ht="13.5" hidden="1" customHeight="1" x14ac:dyDescent="0.2">
      <c r="DD109" s="1269"/>
      <c r="DE109" s="1269"/>
    </row>
    <row r="110" spans="108:109" ht="13.5" hidden="1" customHeight="1" x14ac:dyDescent="0.2">
      <c r="DD110" s="1269"/>
      <c r="DE110" s="1269"/>
    </row>
    <row r="111" spans="108:109" ht="13.5" hidden="1" customHeight="1" x14ac:dyDescent="0.2">
      <c r="DD111" s="1269"/>
      <c r="DE111" s="1269"/>
    </row>
    <row r="112" spans="108:109" ht="13.5" hidden="1" customHeight="1" x14ac:dyDescent="0.2">
      <c r="DD112" s="1269"/>
      <c r="DE112" s="1269"/>
    </row>
    <row r="113" spans="108:109" ht="13.5" hidden="1" customHeight="1" x14ac:dyDescent="0.2">
      <c r="DD113" s="1269"/>
      <c r="DE113" s="1269"/>
    </row>
    <row r="114" spans="108:109" ht="13.5" hidden="1" customHeight="1" x14ac:dyDescent="0.2">
      <c r="DD114" s="1269"/>
      <c r="DE114" s="1269"/>
    </row>
    <row r="115" spans="108:109" ht="13.5" hidden="1" customHeight="1" x14ac:dyDescent="0.2">
      <c r="DD115" s="1269"/>
      <c r="DE115" s="1269"/>
    </row>
    <row r="116" spans="108:109" ht="13.5" hidden="1" customHeight="1" x14ac:dyDescent="0.2">
      <c r="DD116" s="1269"/>
      <c r="DE116" s="1269"/>
    </row>
    <row r="117" spans="108:109" ht="13.5" hidden="1" customHeight="1" x14ac:dyDescent="0.2">
      <c r="DD117" s="1269"/>
      <c r="DE117" s="1269"/>
    </row>
    <row r="118" spans="108:109" ht="13.5" hidden="1" customHeight="1" x14ac:dyDescent="0.2">
      <c r="DD118" s="1269"/>
      <c r="DE118" s="1269"/>
    </row>
    <row r="119" spans="108:109" ht="13.5" hidden="1" customHeight="1" x14ac:dyDescent="0.2">
      <c r="DD119" s="1269"/>
      <c r="DE119" s="1269"/>
    </row>
    <row r="120" spans="108:109" ht="13.5" hidden="1" customHeight="1" x14ac:dyDescent="0.2">
      <c r="DD120" s="1269"/>
      <c r="DE120" s="1269"/>
    </row>
    <row r="121" spans="108:109" ht="13.5" hidden="1" customHeight="1" x14ac:dyDescent="0.2">
      <c r="DD121" s="1269"/>
      <c r="DE121" s="1269"/>
    </row>
    <row r="122" spans="108:109" ht="13.5" hidden="1" customHeight="1" x14ac:dyDescent="0.2">
      <c r="DD122" s="1269"/>
      <c r="DE122" s="1269"/>
    </row>
    <row r="123" spans="108:109" ht="13.5" hidden="1" customHeight="1" x14ac:dyDescent="0.2">
      <c r="DD123" s="1269"/>
      <c r="DE123" s="1269"/>
    </row>
    <row r="124" spans="108:109" ht="13.5" hidden="1" customHeight="1" x14ac:dyDescent="0.2">
      <c r="DD124" s="1269"/>
      <c r="DE124" s="1269"/>
    </row>
    <row r="125" spans="108:109" ht="13.5" hidden="1" customHeight="1" x14ac:dyDescent="0.2">
      <c r="DD125" s="1269"/>
      <c r="DE125" s="1269"/>
    </row>
    <row r="126" spans="108:109" ht="13.5" hidden="1" customHeight="1" x14ac:dyDescent="0.2">
      <c r="DD126" s="1269"/>
      <c r="DE126" s="1269"/>
    </row>
    <row r="127" spans="108:109" ht="13.5" hidden="1" customHeight="1" x14ac:dyDescent="0.2">
      <c r="DD127" s="1269"/>
      <c r="DE127" s="1269"/>
    </row>
    <row r="128" spans="108:109" ht="13.5" hidden="1" customHeight="1" x14ac:dyDescent="0.2">
      <c r="DD128" s="1269"/>
      <c r="DE128" s="1269"/>
    </row>
    <row r="129" spans="108:109" ht="13.5" hidden="1" customHeight="1" x14ac:dyDescent="0.2">
      <c r="DD129" s="1269"/>
      <c r="DE129" s="1269"/>
    </row>
    <row r="130" spans="108:109" ht="13.5" hidden="1" customHeight="1" x14ac:dyDescent="0.2">
      <c r="DD130" s="1269"/>
      <c r="DE130" s="1269"/>
    </row>
    <row r="131" spans="108:109" ht="13.5" hidden="1" customHeight="1" x14ac:dyDescent="0.2">
      <c r="DD131" s="1269"/>
      <c r="DE131" s="1269"/>
    </row>
    <row r="132" spans="108:109" ht="13.5" hidden="1" customHeight="1" x14ac:dyDescent="0.2">
      <c r="DD132" s="1269"/>
      <c r="DE132" s="1269"/>
    </row>
    <row r="133" spans="108:109" ht="13.5" hidden="1" customHeight="1" x14ac:dyDescent="0.2">
      <c r="DD133" s="1269"/>
      <c r="DE133" s="1269"/>
    </row>
    <row r="134" spans="108:109" ht="13.5" hidden="1" customHeight="1" x14ac:dyDescent="0.2">
      <c r="DD134" s="1269"/>
      <c r="DE134" s="1269"/>
    </row>
    <row r="135" spans="108:109" ht="13.5" hidden="1" customHeight="1" x14ac:dyDescent="0.2">
      <c r="DD135" s="1269"/>
      <c r="DE135" s="1269"/>
    </row>
    <row r="136" spans="108:109" ht="13.5" hidden="1" customHeight="1" x14ac:dyDescent="0.2">
      <c r="DD136" s="1269"/>
      <c r="DE136" s="1269"/>
    </row>
    <row r="137" spans="108:109" ht="13.5" hidden="1" customHeight="1" x14ac:dyDescent="0.2">
      <c r="DD137" s="1269"/>
      <c r="DE137" s="1269"/>
    </row>
    <row r="138" spans="108:109" ht="13.5" hidden="1" customHeight="1" x14ac:dyDescent="0.2">
      <c r="DD138" s="1269"/>
      <c r="DE138" s="1269"/>
    </row>
    <row r="139" spans="108:109" ht="13.5" hidden="1" customHeight="1" x14ac:dyDescent="0.2">
      <c r="DD139" s="1269"/>
      <c r="DE139" s="1269"/>
    </row>
    <row r="140" spans="108:109" ht="13.5" hidden="1" customHeight="1" x14ac:dyDescent="0.2">
      <c r="DD140" s="1269"/>
      <c r="DE140" s="1269"/>
    </row>
    <row r="141" spans="108:109" ht="13.5" hidden="1" customHeight="1" x14ac:dyDescent="0.2">
      <c r="DD141" s="1269"/>
      <c r="DE141" s="1269"/>
    </row>
    <row r="142" spans="108:109" ht="13.5" hidden="1" customHeight="1" x14ac:dyDescent="0.2">
      <c r="DD142" s="1269"/>
      <c r="DE142" s="1269"/>
    </row>
    <row r="143" spans="108:109" ht="13.5" hidden="1" customHeight="1" x14ac:dyDescent="0.2">
      <c r="DD143" s="1269"/>
      <c r="DE143" s="1269"/>
    </row>
    <row r="144" spans="108:109" ht="13.5" hidden="1" customHeight="1" x14ac:dyDescent="0.2">
      <c r="DD144" s="1269"/>
      <c r="DE144" s="1269"/>
    </row>
    <row r="145" spans="108:109" ht="13.5" hidden="1" customHeight="1" x14ac:dyDescent="0.2">
      <c r="DD145" s="1269"/>
      <c r="DE145" s="1269"/>
    </row>
    <row r="146" spans="108:109" ht="13.5" hidden="1" customHeight="1" x14ac:dyDescent="0.2">
      <c r="DD146" s="1269"/>
      <c r="DE146" s="1269"/>
    </row>
    <row r="147" spans="108:109" ht="13.5" hidden="1" customHeight="1" x14ac:dyDescent="0.2">
      <c r="DD147" s="1269"/>
      <c r="DE147" s="1269"/>
    </row>
    <row r="148" spans="108:109" ht="13.5" hidden="1" customHeight="1" x14ac:dyDescent="0.2">
      <c r="DD148" s="1269"/>
      <c r="DE148" s="1269"/>
    </row>
    <row r="149" spans="108:109" ht="13.5" hidden="1" customHeight="1" x14ac:dyDescent="0.2">
      <c r="DD149" s="1269"/>
      <c r="DE149" s="1269"/>
    </row>
    <row r="150" spans="108:109" ht="13.5" hidden="1" customHeight="1" x14ac:dyDescent="0.2">
      <c r="DD150" s="1269"/>
      <c r="DE150" s="1269"/>
    </row>
    <row r="151" spans="108:109" ht="13.5" hidden="1" customHeight="1" x14ac:dyDescent="0.2">
      <c r="DD151" s="1269"/>
      <c r="DE151" s="1269"/>
    </row>
    <row r="152" spans="108:109" ht="13.5" hidden="1" customHeight="1" x14ac:dyDescent="0.2">
      <c r="DD152" s="1269"/>
      <c r="DE152" s="1269"/>
    </row>
    <row r="153" spans="108:109" ht="13.5" hidden="1" customHeight="1" x14ac:dyDescent="0.2">
      <c r="DD153" s="1269"/>
      <c r="DE153" s="1269"/>
    </row>
    <row r="154" spans="108:109" ht="13.5" hidden="1" customHeight="1" x14ac:dyDescent="0.2">
      <c r="DD154" s="1269"/>
      <c r="DE154" s="1269"/>
    </row>
    <row r="155" spans="108:109" ht="13.5" hidden="1" customHeight="1" x14ac:dyDescent="0.2">
      <c r="DD155" s="1269"/>
      <c r="DE155" s="1269"/>
    </row>
    <row r="156" spans="108:109" ht="13.5" hidden="1" customHeight="1" x14ac:dyDescent="0.2">
      <c r="DD156" s="1269"/>
      <c r="DE156" s="1269"/>
    </row>
    <row r="157" spans="108:109" ht="13.5" hidden="1" customHeight="1" x14ac:dyDescent="0.2">
      <c r="DD157" s="1269"/>
      <c r="DE157" s="1269"/>
    </row>
    <row r="158" spans="108:109" ht="13.5" hidden="1" customHeight="1" x14ac:dyDescent="0.2">
      <c r="DD158" s="1269"/>
      <c r="DE158" s="1269"/>
    </row>
    <row r="159" spans="108:109" ht="13.5" hidden="1" customHeight="1" x14ac:dyDescent="0.2">
      <c r="DD159" s="1269"/>
      <c r="DE159" s="1269"/>
    </row>
    <row r="160" spans="108:109" ht="13.5" hidden="1" customHeight="1" x14ac:dyDescent="0.2">
      <c r="DD160" s="1269"/>
      <c r="DE160" s="1269"/>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BET/z3K5HXIwpF6LQgNdA4KwhwLmKn2rN2kwZjCKWKng9efItXtaUjZy99s/1FN26Qzg/9YY+cIV9nveOveQ/A==" saltValue="du4fy+VBCZ73jsM6kkt77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486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se8zF5vHKkvz1v3B1lHDxaPCZOnaVLZktvXihhAqHB0E92kjVBxchEVB5l9sAqVzhWgtFzoEJOnU/61zQ11fxg==" saltValue="YuoOvZ9QmLRpbC+yHcZmbQ=="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486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3NlV8S9sEOSvERYhTLHS2T8SKbOu0r7dgWD996Zih81NZCkL/7zcc84VxUV9N/5LTxbqp2w6V5rDj1XLAKXYlg==" saltValue="gmG2I3vSYmfJPWWPc5AGaA=="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52</v>
      </c>
      <c r="E2" s="154"/>
      <c r="F2" s="155" t="s">
        <v>537</v>
      </c>
      <c r="G2" s="156"/>
      <c r="H2" s="157"/>
    </row>
    <row r="3" spans="1:8" x14ac:dyDescent="0.2">
      <c r="A3" s="153" t="s">
        <v>530</v>
      </c>
      <c r="B3" s="158"/>
      <c r="C3" s="159"/>
      <c r="D3" s="160">
        <v>41717</v>
      </c>
      <c r="E3" s="161"/>
      <c r="F3" s="162">
        <v>53572</v>
      </c>
      <c r="G3" s="163"/>
      <c r="H3" s="164"/>
    </row>
    <row r="4" spans="1:8" x14ac:dyDescent="0.2">
      <c r="A4" s="165"/>
      <c r="B4" s="166"/>
      <c r="C4" s="167"/>
      <c r="D4" s="168">
        <v>25502</v>
      </c>
      <c r="E4" s="169"/>
      <c r="F4" s="170">
        <v>25259</v>
      </c>
      <c r="G4" s="171"/>
      <c r="H4" s="172"/>
    </row>
    <row r="5" spans="1:8" x14ac:dyDescent="0.2">
      <c r="A5" s="153" t="s">
        <v>532</v>
      </c>
      <c r="B5" s="158"/>
      <c r="C5" s="159"/>
      <c r="D5" s="160">
        <v>46647</v>
      </c>
      <c r="E5" s="161"/>
      <c r="F5" s="162">
        <v>51898</v>
      </c>
      <c r="G5" s="163"/>
      <c r="H5" s="164"/>
    </row>
    <row r="6" spans="1:8" x14ac:dyDescent="0.2">
      <c r="A6" s="165"/>
      <c r="B6" s="166"/>
      <c r="C6" s="167"/>
      <c r="D6" s="168">
        <v>27744</v>
      </c>
      <c r="E6" s="169"/>
      <c r="F6" s="170">
        <v>25986</v>
      </c>
      <c r="G6" s="171"/>
      <c r="H6" s="172"/>
    </row>
    <row r="7" spans="1:8" x14ac:dyDescent="0.2">
      <c r="A7" s="153" t="s">
        <v>533</v>
      </c>
      <c r="B7" s="158"/>
      <c r="C7" s="159"/>
      <c r="D7" s="160">
        <v>41979</v>
      </c>
      <c r="E7" s="161"/>
      <c r="F7" s="162">
        <v>51684</v>
      </c>
      <c r="G7" s="163"/>
      <c r="H7" s="164"/>
    </row>
    <row r="8" spans="1:8" x14ac:dyDescent="0.2">
      <c r="A8" s="165"/>
      <c r="B8" s="166"/>
      <c r="C8" s="167"/>
      <c r="D8" s="168">
        <v>22385</v>
      </c>
      <c r="E8" s="169"/>
      <c r="F8" s="170">
        <v>26671</v>
      </c>
      <c r="G8" s="171"/>
      <c r="H8" s="172"/>
    </row>
    <row r="9" spans="1:8" x14ac:dyDescent="0.2">
      <c r="A9" s="153" t="s">
        <v>534</v>
      </c>
      <c r="B9" s="158"/>
      <c r="C9" s="159"/>
      <c r="D9" s="160">
        <v>43344</v>
      </c>
      <c r="E9" s="161"/>
      <c r="F9" s="162">
        <v>52897</v>
      </c>
      <c r="G9" s="163"/>
      <c r="H9" s="164"/>
    </row>
    <row r="10" spans="1:8" x14ac:dyDescent="0.2">
      <c r="A10" s="165"/>
      <c r="B10" s="166"/>
      <c r="C10" s="167"/>
      <c r="D10" s="168">
        <v>23619</v>
      </c>
      <c r="E10" s="169"/>
      <c r="F10" s="170">
        <v>27013</v>
      </c>
      <c r="G10" s="171"/>
      <c r="H10" s="172"/>
    </row>
    <row r="11" spans="1:8" x14ac:dyDescent="0.2">
      <c r="A11" s="153" t="s">
        <v>535</v>
      </c>
      <c r="B11" s="158"/>
      <c r="C11" s="159"/>
      <c r="D11" s="160">
        <v>57549</v>
      </c>
      <c r="E11" s="161"/>
      <c r="F11" s="162">
        <v>54945</v>
      </c>
      <c r="G11" s="163"/>
      <c r="H11" s="164"/>
    </row>
    <row r="12" spans="1:8" x14ac:dyDescent="0.2">
      <c r="A12" s="165"/>
      <c r="B12" s="166"/>
      <c r="C12" s="173"/>
      <c r="D12" s="168">
        <v>29305</v>
      </c>
      <c r="E12" s="169"/>
      <c r="F12" s="170">
        <v>29293</v>
      </c>
      <c r="G12" s="171"/>
      <c r="H12" s="172"/>
    </row>
    <row r="13" spans="1:8" x14ac:dyDescent="0.2">
      <c r="A13" s="153"/>
      <c r="B13" s="158"/>
      <c r="C13" s="174"/>
      <c r="D13" s="175">
        <v>46247</v>
      </c>
      <c r="E13" s="176"/>
      <c r="F13" s="177">
        <v>52999</v>
      </c>
      <c r="G13" s="178"/>
      <c r="H13" s="164"/>
    </row>
    <row r="14" spans="1:8" x14ac:dyDescent="0.2">
      <c r="A14" s="165"/>
      <c r="B14" s="166"/>
      <c r="C14" s="167"/>
      <c r="D14" s="168">
        <v>25711</v>
      </c>
      <c r="E14" s="169"/>
      <c r="F14" s="170">
        <v>26844</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0.6</v>
      </c>
      <c r="C19" s="179">
        <f>ROUND(VALUE(SUBSTITUTE(実質収支比率等に係る経年分析!G$48,"▲","-")),2)</f>
        <v>0.54</v>
      </c>
      <c r="D19" s="179">
        <f>ROUND(VALUE(SUBSTITUTE(実質収支比率等に係る経年分析!H$48,"▲","-")),2)</f>
        <v>0.14000000000000001</v>
      </c>
      <c r="E19" s="179">
        <f>ROUND(VALUE(SUBSTITUTE(実質収支比率等に係る経年分析!I$48,"▲","-")),2)</f>
        <v>0.09</v>
      </c>
      <c r="F19" s="179">
        <f>ROUND(VALUE(SUBSTITUTE(実質収支比率等に係る経年分析!J$48,"▲","-")),2)</f>
        <v>0.09</v>
      </c>
    </row>
    <row r="20" spans="1:11" x14ac:dyDescent="0.2">
      <c r="A20" s="179" t="s">
        <v>55</v>
      </c>
      <c r="B20" s="179">
        <f>ROUND(VALUE(SUBSTITUTE(実質収支比率等に係る経年分析!F$47,"▲","-")),2)</f>
        <v>0.14000000000000001</v>
      </c>
      <c r="C20" s="179">
        <f>ROUND(VALUE(SUBSTITUTE(実質収支比率等に係る経年分析!G$47,"▲","-")),2)</f>
        <v>0.39</v>
      </c>
      <c r="D20" s="179" t="e">
        <f>ROUND(VALUE(SUBSTITUTE(実質収支比率等に係る経年分析!H$47,"▲","-")),2)</f>
        <v>#VALUE!</v>
      </c>
      <c r="E20" s="179">
        <f>ROUND(VALUE(SUBSTITUTE(実質収支比率等に係る経年分析!I$47,"▲","-")),2)</f>
        <v>0.33</v>
      </c>
      <c r="F20" s="179">
        <f>ROUND(VALUE(SUBSTITUTE(実質収支比率等に係る経年分析!J$47,"▲","-")),2)</f>
        <v>0.89</v>
      </c>
    </row>
    <row r="21" spans="1:11" x14ac:dyDescent="0.2">
      <c r="A21" s="179" t="s">
        <v>56</v>
      </c>
      <c r="B21" s="179">
        <f>IF(ISNUMBER(VALUE(SUBSTITUTE(実質収支比率等に係る経年分析!F$49,"▲","-"))),ROUND(VALUE(SUBSTITUTE(実質収支比率等に係る経年分析!F$49,"▲","-")),2),NA())</f>
        <v>-0.71</v>
      </c>
      <c r="C21" s="179">
        <f>IF(ISNUMBER(VALUE(SUBSTITUTE(実質収支比率等に係る経年分析!G$49,"▲","-"))),ROUND(VALUE(SUBSTITUTE(実質収支比率等に係る経年分析!G$49,"▲","-")),2),NA())</f>
        <v>-0.11</v>
      </c>
      <c r="D21" s="179">
        <f>IF(ISNUMBER(VALUE(SUBSTITUTE(実質収支比率等に係る経年分析!H$49,"▲","-"))),ROUND(VALUE(SUBSTITUTE(実質収支比率等に係る経年分析!H$49,"▲","-")),2),NA())</f>
        <v>-1.07</v>
      </c>
      <c r="E21" s="179">
        <f>IF(ISNUMBER(VALUE(SUBSTITUTE(実質収支比率等に係る経年分析!I$49,"▲","-"))),ROUND(VALUE(SUBSTITUTE(実質収支比率等に係る経年分析!I$49,"▲","-")),2),NA())</f>
        <v>0.18</v>
      </c>
      <c r="F21" s="179">
        <f>IF(ISNUMBER(VALUE(SUBSTITUTE(実質収支比率等に係る経年分析!J$49,"▲","-"))),ROUND(VALUE(SUBSTITUTE(実質収支比率等に係る経年分析!J$49,"▲","-")),2),NA())</f>
        <v>0</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0.06</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0.04</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2">
      <c r="A28" s="180" t="str">
        <f>IF(連結実質赤字比率に係る赤字・黒字の構成分析!C$42="",NA(),連結実質赤字比率に係る赤字・黒字の構成分析!C$42)</f>
        <v>その他会計（赤字）</v>
      </c>
      <c r="B28" s="180">
        <f>IF(ROUND(VALUE(SUBSTITUTE(連結実質赤字比率に係る赤字・黒字の構成分析!F$42,"▲", "-")), 2) &lt; 0, ABS(ROUND(VALUE(SUBSTITUTE(連結実質赤字比率に係る赤字・黒字の構成分析!F$42,"▲", "-")), 2)), NA())</f>
        <v>1.0900000000000001</v>
      </c>
      <c r="C28" s="180" t="e">
        <f>IF(ROUND(VALUE(SUBSTITUTE(連結実質赤字比率に係る赤字・黒字の構成分析!F$42,"▲", "-")), 2) &gt;= 0, ABS(ROUND(VALUE(SUBSTITUTE(連結実質赤字比率に係る赤字・黒字の構成分析!F$42,"▲", "-")), 2)), NA())</f>
        <v>#N/A</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一般会計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0.6</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0.54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0.08</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0.08</v>
      </c>
    </row>
    <row r="30" spans="1:11" x14ac:dyDescent="0.2">
      <c r="A30" s="180" t="str">
        <f>IF(連結実質赤字比率に係る赤字・黒字の構成分析!C$40="",NA(),連結実質赤字比率に係る赤字・黒字の構成分析!C$40)</f>
        <v>京都市後期高齢者医療特別会計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0.14000000000000001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0.17</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0.18</v>
      </c>
    </row>
    <row r="31" spans="1:11" x14ac:dyDescent="0.2">
      <c r="A31" s="180" t="str">
        <f>IF(連結実質赤字比率に係る赤字・黒字の構成分析!C$39="",NA(),連結実質赤字比率に係る赤字・黒字の構成分析!C$39)</f>
        <v>京都市中央卸売市場第一市場特別会計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0.28999999999999998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0.28000000000000003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0.24</v>
      </c>
    </row>
    <row r="32" spans="1:11" x14ac:dyDescent="0.2">
      <c r="A32" s="180" t="str">
        <f>IF(連結実質赤字比率に係る赤字・黒字の構成分析!C$38="",NA(),連結実質赤字比率に係る赤字・黒字の構成分析!C$38)</f>
        <v>京都市国民健康保険事業特別会計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0.38</v>
      </c>
      <c r="D32" s="180">
        <f>IF(ROUND(VALUE(SUBSTITUTE(連結実質赤字比率に係る赤字・黒字の構成分析!G$38,"▲", "-")), 2) &lt; 0, ABS(ROUND(VALUE(SUBSTITUTE(連結実質赤字比率に係る赤字・黒字の構成分析!G$38,"▲", "-")), 2)), NA())</f>
        <v>0.08</v>
      </c>
      <c r="E32" s="180" t="e">
        <f>IF(ROUND(VALUE(SUBSTITUTE(連結実質赤字比率に係る赤字・黒字の構成分析!G$38,"▲", "-")), 2) &gt;= 0, ABS(ROUND(VALUE(SUBSTITUTE(連結実質赤字比率に係る赤字・黒字の構成分析!G$38,"▲", "-")), 2)), NA())</f>
        <v>#N/A</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1.32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v>
      </c>
    </row>
    <row r="33" spans="1:16" x14ac:dyDescent="0.2">
      <c r="A33" s="180" t="str">
        <f>IF(連結実質赤字比率に係る赤字・黒字の構成分析!C$37="",NA(),連結実質赤字比率に係る赤字・黒字の構成分析!C$37)</f>
        <v>京都市介護保険事業特別会計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0.28999999999999998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1.04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0.48</v>
      </c>
    </row>
    <row r="34" spans="1:16" x14ac:dyDescent="0.2">
      <c r="A34" s="180" t="str">
        <f>IF(連結実質赤字比率に係る赤字・黒字の構成分析!C$36="",NA(),連結実質赤字比率に係る赤字・黒字の構成分析!C$36)</f>
        <v>京都市自動車運送事業特別会計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0.21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1.19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0.84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1.39</v>
      </c>
    </row>
    <row r="35" spans="1:16" x14ac:dyDescent="0.2">
      <c r="A35" s="180" t="str">
        <f>IF(連結実質赤字比率に係る赤字・黒字の構成分析!C$35="",NA(),連結実質赤字比率に係る赤字・黒字の構成分析!C$35)</f>
        <v>京都市公共下水道事業特別会計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5.91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4.8499999999999996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5.26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4.08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2.04</v>
      </c>
    </row>
    <row r="36" spans="1:16" x14ac:dyDescent="0.2">
      <c r="A36" s="180" t="str">
        <f>IF(連結実質赤字比率に係る赤字・黒字の構成分析!C$34="",NA(),連結実質赤字比率に係る赤字・黒字の構成分析!C$34)</f>
        <v>京都市水道事業特別会計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3.06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3.24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3.89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2.66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2.2200000000000002</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83985</v>
      </c>
      <c r="E42" s="181"/>
      <c r="F42" s="181"/>
      <c r="G42" s="181">
        <f>'実質公債費比率（分子）の構造'!L$52</f>
        <v>84203</v>
      </c>
      <c r="H42" s="181"/>
      <c r="I42" s="181"/>
      <c r="J42" s="181">
        <f>'実質公債費比率（分子）の構造'!M$52</f>
        <v>83472</v>
      </c>
      <c r="K42" s="181"/>
      <c r="L42" s="181"/>
      <c r="M42" s="181">
        <f>'実質公債費比率（分子）の構造'!N$52</f>
        <v>87722</v>
      </c>
      <c r="N42" s="181"/>
      <c r="O42" s="181"/>
      <c r="P42" s="181">
        <f>'実質公債費比率（分子）の構造'!O$52</f>
        <v>84128</v>
      </c>
    </row>
    <row r="43" spans="1:16" x14ac:dyDescent="0.2">
      <c r="A43" s="181" t="s">
        <v>64</v>
      </c>
      <c r="B43" s="181">
        <f>'実質公債費比率（分子）の構造'!K$51</f>
        <v>3</v>
      </c>
      <c r="C43" s="181"/>
      <c r="D43" s="181"/>
      <c r="E43" s="181">
        <f>'実質公債費比率（分子）の構造'!L$51</f>
        <v>2</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2">
      <c r="A44" s="181" t="s">
        <v>65</v>
      </c>
      <c r="B44" s="181">
        <f>'実質公債費比率（分子）の構造'!K$50</f>
        <v>922</v>
      </c>
      <c r="C44" s="181"/>
      <c r="D44" s="181"/>
      <c r="E44" s="181">
        <f>'実質公債費比率（分子）の構造'!L$50</f>
        <v>922</v>
      </c>
      <c r="F44" s="181"/>
      <c r="G44" s="181"/>
      <c r="H44" s="181">
        <f>'実質公債費比率（分子）の構造'!M$50</f>
        <v>832</v>
      </c>
      <c r="I44" s="181"/>
      <c r="J44" s="181"/>
      <c r="K44" s="181">
        <f>'実質公債費比率（分子）の構造'!N$50</f>
        <v>867</v>
      </c>
      <c r="L44" s="181"/>
      <c r="M44" s="181"/>
      <c r="N44" s="181">
        <f>'実質公債費比率（分子）の構造'!O$50</f>
        <v>868</v>
      </c>
      <c r="O44" s="181"/>
      <c r="P44" s="181"/>
    </row>
    <row r="45" spans="1:16" x14ac:dyDescent="0.2">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2">
      <c r="A46" s="181" t="s">
        <v>67</v>
      </c>
      <c r="B46" s="181">
        <f>'実質公債費比率（分子）の構造'!K$48</f>
        <v>22765</v>
      </c>
      <c r="C46" s="181"/>
      <c r="D46" s="181"/>
      <c r="E46" s="181">
        <f>'実質公債費比率（分子）の構造'!L$48</f>
        <v>23221</v>
      </c>
      <c r="F46" s="181"/>
      <c r="G46" s="181"/>
      <c r="H46" s="181">
        <f>'実質公債費比率（分子）の構造'!M$48</f>
        <v>21138</v>
      </c>
      <c r="I46" s="181"/>
      <c r="J46" s="181"/>
      <c r="K46" s="181">
        <f>'実質公債費比率（分子）の構造'!N$48</f>
        <v>19486</v>
      </c>
      <c r="L46" s="181"/>
      <c r="M46" s="181"/>
      <c r="N46" s="181">
        <f>'実質公債費比率（分子）の構造'!O$48</f>
        <v>19946</v>
      </c>
      <c r="O46" s="181"/>
      <c r="P46" s="181"/>
    </row>
    <row r="47" spans="1:16" x14ac:dyDescent="0.2">
      <c r="A47" s="181" t="s">
        <v>68</v>
      </c>
      <c r="B47" s="181">
        <f>'実質公債費比率（分子）の構造'!K$47</f>
        <v>42673</v>
      </c>
      <c r="C47" s="181"/>
      <c r="D47" s="181"/>
      <c r="E47" s="181">
        <f>'実質公債費比率（分子）の構造'!L$47</f>
        <v>42685</v>
      </c>
      <c r="F47" s="181"/>
      <c r="G47" s="181"/>
      <c r="H47" s="181">
        <f>'実質公債費比率（分子）の構造'!M$47</f>
        <v>43080</v>
      </c>
      <c r="I47" s="181"/>
      <c r="J47" s="181"/>
      <c r="K47" s="181">
        <f>'実質公債費比率（分子）の構造'!N$47</f>
        <v>43789</v>
      </c>
      <c r="L47" s="181"/>
      <c r="M47" s="181"/>
      <c r="N47" s="181">
        <f>'実質公債費比率（分子）の構造'!O$47</f>
        <v>44580</v>
      </c>
      <c r="O47" s="181"/>
      <c r="P47" s="181"/>
    </row>
    <row r="48" spans="1:16" x14ac:dyDescent="0.2">
      <c r="A48" s="181" t="s">
        <v>69</v>
      </c>
      <c r="B48" s="181">
        <f>'実質公債費比率（分子）の構造'!K$46</f>
        <v>18162</v>
      </c>
      <c r="C48" s="181"/>
      <c r="D48" s="181"/>
      <c r="E48" s="181">
        <f>'実質公債費比率（分子）の構造'!L$46</f>
        <v>16380</v>
      </c>
      <c r="F48" s="181"/>
      <c r="G48" s="181"/>
      <c r="H48" s="181">
        <f>'実質公債費比率（分子）の構造'!M$46</f>
        <v>14540</v>
      </c>
      <c r="I48" s="181"/>
      <c r="J48" s="181"/>
      <c r="K48" s="181">
        <f>'実質公債費比率（分子）の構造'!N$46</f>
        <v>7877</v>
      </c>
      <c r="L48" s="181"/>
      <c r="M48" s="181"/>
      <c r="N48" s="181">
        <f>'実質公債費比率（分子）の構造'!O$46</f>
        <v>9241</v>
      </c>
      <c r="O48" s="181"/>
      <c r="P48" s="181"/>
    </row>
    <row r="49" spans="1:16" x14ac:dyDescent="0.2">
      <c r="A49" s="181" t="s">
        <v>70</v>
      </c>
      <c r="B49" s="181">
        <f>'実質公債費比率（分子）の構造'!K$45</f>
        <v>47553</v>
      </c>
      <c r="C49" s="181"/>
      <c r="D49" s="181"/>
      <c r="E49" s="181">
        <f>'実質公債費比率（分子）の構造'!L$45</f>
        <v>45817</v>
      </c>
      <c r="F49" s="181"/>
      <c r="G49" s="181"/>
      <c r="H49" s="181">
        <f>'実質公債費比率（分子）の構造'!M$45</f>
        <v>46003</v>
      </c>
      <c r="I49" s="181"/>
      <c r="J49" s="181"/>
      <c r="K49" s="181">
        <f>'実質公債費比率（分子）の構造'!N$45</f>
        <v>46834</v>
      </c>
      <c r="L49" s="181"/>
      <c r="M49" s="181"/>
      <c r="N49" s="181">
        <f>'実質公債費比率（分子）の構造'!O$45</f>
        <v>47591</v>
      </c>
      <c r="O49" s="181"/>
      <c r="P49" s="181"/>
    </row>
    <row r="50" spans="1:16" x14ac:dyDescent="0.2">
      <c r="A50" s="181" t="s">
        <v>71</v>
      </c>
      <c r="B50" s="181" t="e">
        <f>NA()</f>
        <v>#N/A</v>
      </c>
      <c r="C50" s="181">
        <f>IF(ISNUMBER('実質公債費比率（分子）の構造'!K$53),'実質公債費比率（分子）の構造'!K$53,NA())</f>
        <v>48093</v>
      </c>
      <c r="D50" s="181" t="e">
        <f>NA()</f>
        <v>#N/A</v>
      </c>
      <c r="E50" s="181" t="e">
        <f>NA()</f>
        <v>#N/A</v>
      </c>
      <c r="F50" s="181">
        <f>IF(ISNUMBER('実質公債費比率（分子）の構造'!L$53),'実質公債費比率（分子）の構造'!L$53,NA())</f>
        <v>44824</v>
      </c>
      <c r="G50" s="181" t="e">
        <f>NA()</f>
        <v>#N/A</v>
      </c>
      <c r="H50" s="181" t="e">
        <f>NA()</f>
        <v>#N/A</v>
      </c>
      <c r="I50" s="181">
        <f>IF(ISNUMBER('実質公債費比率（分子）の構造'!M$53),'実質公債費比率（分子）の構造'!M$53,NA())</f>
        <v>42121</v>
      </c>
      <c r="J50" s="181" t="e">
        <f>NA()</f>
        <v>#N/A</v>
      </c>
      <c r="K50" s="181" t="e">
        <f>NA()</f>
        <v>#N/A</v>
      </c>
      <c r="L50" s="181">
        <f>IF(ISNUMBER('実質公債費比率（分子）の構造'!N$53),'実質公債費比率（分子）の構造'!N$53,NA())</f>
        <v>31131</v>
      </c>
      <c r="M50" s="181" t="e">
        <f>NA()</f>
        <v>#N/A</v>
      </c>
      <c r="N50" s="181" t="e">
        <f>NA()</f>
        <v>#N/A</v>
      </c>
      <c r="O50" s="181">
        <f>IF(ISNUMBER('実質公債費比率（分子）の構造'!O$53),'実質公債費比率（分子）の構造'!O$53,NA())</f>
        <v>38098</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705706</v>
      </c>
      <c r="E56" s="180"/>
      <c r="F56" s="180"/>
      <c r="G56" s="180">
        <f>'将来負担比率（分子）の構造'!J$52</f>
        <v>711322</v>
      </c>
      <c r="H56" s="180"/>
      <c r="I56" s="180"/>
      <c r="J56" s="180">
        <f>'将来負担比率（分子）の構造'!K$52</f>
        <v>714544</v>
      </c>
      <c r="K56" s="180"/>
      <c r="L56" s="180"/>
      <c r="M56" s="180">
        <f>'将来負担比率（分子）の構造'!L$52</f>
        <v>717027</v>
      </c>
      <c r="N56" s="180"/>
      <c r="O56" s="180"/>
      <c r="P56" s="180">
        <f>'将来負担比率（分子）の構造'!M$52</f>
        <v>724977</v>
      </c>
    </row>
    <row r="57" spans="1:16" x14ac:dyDescent="0.2">
      <c r="A57" s="180" t="s">
        <v>42</v>
      </c>
      <c r="B57" s="180"/>
      <c r="C57" s="180"/>
      <c r="D57" s="180">
        <f>'将来負担比率（分子）の構造'!I$51</f>
        <v>330251</v>
      </c>
      <c r="E57" s="180"/>
      <c r="F57" s="180"/>
      <c r="G57" s="180">
        <f>'将来負担比率（分子）の構造'!J$51</f>
        <v>321373</v>
      </c>
      <c r="H57" s="180"/>
      <c r="I57" s="180"/>
      <c r="J57" s="180">
        <f>'将来負担比率（分子）の構造'!K$51</f>
        <v>325249</v>
      </c>
      <c r="K57" s="180"/>
      <c r="L57" s="180"/>
      <c r="M57" s="180">
        <f>'将来負担比率（分子）の構造'!L$51</f>
        <v>319617</v>
      </c>
      <c r="N57" s="180"/>
      <c r="O57" s="180"/>
      <c r="P57" s="180">
        <f>'将来負担比率（分子）の構造'!M$51</f>
        <v>307248</v>
      </c>
    </row>
    <row r="58" spans="1:16" x14ac:dyDescent="0.2">
      <c r="A58" s="180" t="s">
        <v>41</v>
      </c>
      <c r="B58" s="180"/>
      <c r="C58" s="180"/>
      <c r="D58" s="180">
        <f>'将来負担比率（分子）の構造'!I$50</f>
        <v>119888</v>
      </c>
      <c r="E58" s="180"/>
      <c r="F58" s="180"/>
      <c r="G58" s="180">
        <f>'将来負担比率（分子）の構造'!J$50</f>
        <v>127769</v>
      </c>
      <c r="H58" s="180"/>
      <c r="I58" s="180"/>
      <c r="J58" s="180">
        <f>'将来負担比率（分子）の構造'!K$50</f>
        <v>124094</v>
      </c>
      <c r="K58" s="180"/>
      <c r="L58" s="180"/>
      <c r="M58" s="180">
        <f>'将来負担比率（分子）の構造'!L$50</f>
        <v>150341</v>
      </c>
      <c r="N58" s="180"/>
      <c r="O58" s="180"/>
      <c r="P58" s="180">
        <f>'将来負担比率（分子）の構造'!M$50</f>
        <v>165598</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f>'将来負担比率（分子）の構造'!I$46</f>
        <v>4130</v>
      </c>
      <c r="C61" s="180"/>
      <c r="D61" s="180"/>
      <c r="E61" s="180">
        <f>'将来負担比率（分子）の構造'!J$46</f>
        <v>6208</v>
      </c>
      <c r="F61" s="180"/>
      <c r="G61" s="180"/>
      <c r="H61" s="180">
        <f>'将来負担比率（分子）の構造'!K$46</f>
        <v>3251</v>
      </c>
      <c r="I61" s="180"/>
      <c r="J61" s="180"/>
      <c r="K61" s="180">
        <f>'将来負担比率（分子）の構造'!L$46</f>
        <v>1108</v>
      </c>
      <c r="L61" s="180"/>
      <c r="M61" s="180"/>
      <c r="N61" s="180">
        <f>'将来負担比率（分子）の構造'!M$46</f>
        <v>2626</v>
      </c>
      <c r="O61" s="180"/>
      <c r="P61" s="180"/>
    </row>
    <row r="62" spans="1:16" x14ac:dyDescent="0.2">
      <c r="A62" s="180" t="s">
        <v>35</v>
      </c>
      <c r="B62" s="180">
        <f>'将来負担比率（分子）の構造'!I$45</f>
        <v>84144</v>
      </c>
      <c r="C62" s="180"/>
      <c r="D62" s="180"/>
      <c r="E62" s="180">
        <f>'将来負担比率（分子）の構造'!J$45</f>
        <v>78466</v>
      </c>
      <c r="F62" s="180"/>
      <c r="G62" s="180"/>
      <c r="H62" s="180">
        <f>'将来負担比率（分子）の構造'!K$45</f>
        <v>77573</v>
      </c>
      <c r="I62" s="180"/>
      <c r="J62" s="180"/>
      <c r="K62" s="180">
        <f>'将来負担比率（分子）の構造'!L$45</f>
        <v>109778</v>
      </c>
      <c r="L62" s="180"/>
      <c r="M62" s="180"/>
      <c r="N62" s="180">
        <f>'将来負担比率（分子）の構造'!M$45</f>
        <v>101967</v>
      </c>
      <c r="O62" s="180"/>
      <c r="P62" s="180"/>
    </row>
    <row r="63" spans="1:16" x14ac:dyDescent="0.2">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2">
      <c r="A64" s="180" t="s">
        <v>33</v>
      </c>
      <c r="B64" s="180">
        <f>'将来負担比率（分子）の構造'!I$43</f>
        <v>297998</v>
      </c>
      <c r="C64" s="180"/>
      <c r="D64" s="180"/>
      <c r="E64" s="180">
        <f>'将来負担比率（分子）の構造'!J$43</f>
        <v>292523</v>
      </c>
      <c r="F64" s="180"/>
      <c r="G64" s="180"/>
      <c r="H64" s="180">
        <f>'将来負担比率（分子）の構造'!K$43</f>
        <v>284539</v>
      </c>
      <c r="I64" s="180"/>
      <c r="J64" s="180"/>
      <c r="K64" s="180">
        <f>'将来負担比率（分子）の構造'!L$43</f>
        <v>253236</v>
      </c>
      <c r="L64" s="180"/>
      <c r="M64" s="180"/>
      <c r="N64" s="180">
        <f>'将来負担比率（分子）の構造'!M$43</f>
        <v>227784</v>
      </c>
      <c r="O64" s="180"/>
      <c r="P64" s="180"/>
    </row>
    <row r="65" spans="1:16" x14ac:dyDescent="0.2">
      <c r="A65" s="180" t="s">
        <v>32</v>
      </c>
      <c r="B65" s="180">
        <f>'将来負担比率（分子）の構造'!I$42</f>
        <v>14792</v>
      </c>
      <c r="C65" s="180"/>
      <c r="D65" s="180"/>
      <c r="E65" s="180">
        <f>'将来負担比率（分子）の構造'!J$42</f>
        <v>12719</v>
      </c>
      <c r="F65" s="180"/>
      <c r="G65" s="180"/>
      <c r="H65" s="180">
        <f>'将来負担比率（分子）の構造'!K$42</f>
        <v>10537</v>
      </c>
      <c r="I65" s="180"/>
      <c r="J65" s="180"/>
      <c r="K65" s="180">
        <f>'将来負担比率（分子）の構造'!L$42</f>
        <v>8977</v>
      </c>
      <c r="L65" s="180"/>
      <c r="M65" s="180"/>
      <c r="N65" s="180">
        <f>'将来負担比率（分子）の構造'!M$42</f>
        <v>7557</v>
      </c>
      <c r="O65" s="180"/>
      <c r="P65" s="180"/>
    </row>
    <row r="66" spans="1:16" x14ac:dyDescent="0.2">
      <c r="A66" s="180" t="s">
        <v>31</v>
      </c>
      <c r="B66" s="180">
        <f>'将来負担比率（分子）の構造'!I$41</f>
        <v>1427474</v>
      </c>
      <c r="C66" s="180"/>
      <c r="D66" s="180"/>
      <c r="E66" s="180">
        <f>'将来負担比率（分子）の構造'!J$41</f>
        <v>1448728</v>
      </c>
      <c r="F66" s="180"/>
      <c r="G66" s="180"/>
      <c r="H66" s="180">
        <f>'将来負担比率（分子）の構造'!K$41</f>
        <v>1457994</v>
      </c>
      <c r="I66" s="180"/>
      <c r="J66" s="180"/>
      <c r="K66" s="180">
        <f>'将来負担比率（分子）の構造'!L$41</f>
        <v>1489847</v>
      </c>
      <c r="L66" s="180"/>
      <c r="M66" s="180"/>
      <c r="N66" s="180">
        <f>'将来負担比率（分子）の構造'!M$41</f>
        <v>1518531</v>
      </c>
      <c r="O66" s="180"/>
      <c r="P66" s="180"/>
    </row>
    <row r="67" spans="1:16" x14ac:dyDescent="0.2">
      <c r="A67" s="180" t="s">
        <v>75</v>
      </c>
      <c r="B67" s="180" t="e">
        <f>NA()</f>
        <v>#N/A</v>
      </c>
      <c r="C67" s="180">
        <f>IF(ISNUMBER('将来負担比率（分子）の構造'!I$53), IF('将来負担比率（分子）の構造'!I$53 &lt; 0, 0, '将来負担比率（分子）の構造'!I$53), NA())</f>
        <v>672693</v>
      </c>
      <c r="D67" s="180" t="e">
        <f>NA()</f>
        <v>#N/A</v>
      </c>
      <c r="E67" s="180" t="e">
        <f>NA()</f>
        <v>#N/A</v>
      </c>
      <c r="F67" s="180">
        <f>IF(ISNUMBER('将来負担比率（分子）の構造'!J$53), IF('将来負担比率（分子）の構造'!J$53 &lt; 0, 0, '将来負担比率（分子）の構造'!J$53), NA())</f>
        <v>678180</v>
      </c>
      <c r="G67" s="180" t="e">
        <f>NA()</f>
        <v>#N/A</v>
      </c>
      <c r="H67" s="180" t="e">
        <f>NA()</f>
        <v>#N/A</v>
      </c>
      <c r="I67" s="180">
        <f>IF(ISNUMBER('将来負担比率（分子）の構造'!K$53), IF('将来負担比率（分子）の構造'!K$53 &lt; 0, 0, '将来負担比率（分子）の構造'!K$53), NA())</f>
        <v>670006</v>
      </c>
      <c r="J67" s="180" t="e">
        <f>NA()</f>
        <v>#N/A</v>
      </c>
      <c r="K67" s="180" t="e">
        <f>NA()</f>
        <v>#N/A</v>
      </c>
      <c r="L67" s="180">
        <f>IF(ISNUMBER('将来負担比率（分子）の構造'!L$53), IF('将来負担比率（分子）の構造'!L$53 &lt; 0, 0, '将来負担比率（分子）の構造'!L$53), NA())</f>
        <v>675961</v>
      </c>
      <c r="M67" s="180" t="e">
        <f>NA()</f>
        <v>#N/A</v>
      </c>
      <c r="N67" s="180" t="e">
        <f>NA()</f>
        <v>#N/A</v>
      </c>
      <c r="O67" s="180">
        <f>IF(ISNUMBER('将来負担比率（分子）の構造'!M$53), IF('将来負担比率（分子）の構造'!M$53 &lt; 0, 0, '将来負担比率（分子）の構造'!M$53), NA())</f>
        <v>660642</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t="str">
        <f>基金残高に係る経年分析!F55</f>
        <v>-</v>
      </c>
      <c r="C72" s="184">
        <f>基金残高に係る経年分析!G55</f>
        <v>3197</v>
      </c>
      <c r="D72" s="184">
        <f>基金残高に係る経年分析!H55</f>
        <v>3557</v>
      </c>
    </row>
    <row r="73" spans="1:16" x14ac:dyDescent="0.2">
      <c r="A73" s="183" t="s">
        <v>78</v>
      </c>
      <c r="B73" s="184" t="str">
        <f>基金残高に係る経年分析!F56</f>
        <v>-</v>
      </c>
      <c r="C73" s="184" t="str">
        <f>基金残高に係る経年分析!G56</f>
        <v>-</v>
      </c>
      <c r="D73" s="184">
        <f>基金残高に係る経年分析!H56</f>
        <v>238</v>
      </c>
    </row>
    <row r="74" spans="1:16" x14ac:dyDescent="0.2">
      <c r="A74" s="183" t="s">
        <v>79</v>
      </c>
      <c r="B74" s="184">
        <f>基金残高に係る経年分析!F57</f>
        <v>37304</v>
      </c>
      <c r="C74" s="184">
        <f>基金残高に係る経年分析!G57</f>
        <v>40433</v>
      </c>
      <c r="D74" s="184">
        <f>基金残高に係る経年分析!H57</f>
        <v>36945</v>
      </c>
    </row>
  </sheetData>
  <sheetProtection algorithmName="SHA-512" hashValue="y7WpBFYROXFbsdIlK/DDMCVjyPf5NhCChDRBzwJvzS3y0jv68OhSL5ZavKybIBHN5USeAnuhCTbz7hBnixUgBg==" saltValue="LQA3VP93AL9oX3lBbnAh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211</v>
      </c>
      <c r="DI1" s="756"/>
      <c r="DJ1" s="756"/>
      <c r="DK1" s="756"/>
      <c r="DL1" s="756"/>
      <c r="DM1" s="756"/>
      <c r="DN1" s="757"/>
      <c r="DO1" s="225"/>
      <c r="DP1" s="755" t="s">
        <v>212</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2">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97" t="s">
        <v>214</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215</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216</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2">
      <c r="B4" s="697" t="s">
        <v>1</v>
      </c>
      <c r="C4" s="698"/>
      <c r="D4" s="698"/>
      <c r="E4" s="698"/>
      <c r="F4" s="698"/>
      <c r="G4" s="698"/>
      <c r="H4" s="698"/>
      <c r="I4" s="698"/>
      <c r="J4" s="698"/>
      <c r="K4" s="698"/>
      <c r="L4" s="698"/>
      <c r="M4" s="698"/>
      <c r="N4" s="698"/>
      <c r="O4" s="698"/>
      <c r="P4" s="698"/>
      <c r="Q4" s="699"/>
      <c r="R4" s="697" t="s">
        <v>217</v>
      </c>
      <c r="S4" s="698"/>
      <c r="T4" s="698"/>
      <c r="U4" s="698"/>
      <c r="V4" s="698"/>
      <c r="W4" s="698"/>
      <c r="X4" s="698"/>
      <c r="Y4" s="699"/>
      <c r="Z4" s="697" t="s">
        <v>218</v>
      </c>
      <c r="AA4" s="698"/>
      <c r="AB4" s="698"/>
      <c r="AC4" s="699"/>
      <c r="AD4" s="697" t="s">
        <v>219</v>
      </c>
      <c r="AE4" s="698"/>
      <c r="AF4" s="698"/>
      <c r="AG4" s="698"/>
      <c r="AH4" s="698"/>
      <c r="AI4" s="698"/>
      <c r="AJ4" s="698"/>
      <c r="AK4" s="699"/>
      <c r="AL4" s="697" t="s">
        <v>218</v>
      </c>
      <c r="AM4" s="698"/>
      <c r="AN4" s="698"/>
      <c r="AO4" s="699"/>
      <c r="AP4" s="758" t="s">
        <v>220</v>
      </c>
      <c r="AQ4" s="758"/>
      <c r="AR4" s="758"/>
      <c r="AS4" s="758"/>
      <c r="AT4" s="758"/>
      <c r="AU4" s="758"/>
      <c r="AV4" s="758"/>
      <c r="AW4" s="758"/>
      <c r="AX4" s="758"/>
      <c r="AY4" s="758"/>
      <c r="AZ4" s="758"/>
      <c r="BA4" s="758"/>
      <c r="BB4" s="758"/>
      <c r="BC4" s="758"/>
      <c r="BD4" s="758"/>
      <c r="BE4" s="758"/>
      <c r="BF4" s="758"/>
      <c r="BG4" s="758" t="s">
        <v>221</v>
      </c>
      <c r="BH4" s="758"/>
      <c r="BI4" s="758"/>
      <c r="BJ4" s="758"/>
      <c r="BK4" s="758"/>
      <c r="BL4" s="758"/>
      <c r="BM4" s="758"/>
      <c r="BN4" s="758"/>
      <c r="BO4" s="758" t="s">
        <v>218</v>
      </c>
      <c r="BP4" s="758"/>
      <c r="BQ4" s="758"/>
      <c r="BR4" s="758"/>
      <c r="BS4" s="758" t="s">
        <v>222</v>
      </c>
      <c r="BT4" s="758"/>
      <c r="BU4" s="758"/>
      <c r="BV4" s="758"/>
      <c r="BW4" s="758"/>
      <c r="BX4" s="758"/>
      <c r="BY4" s="758"/>
      <c r="BZ4" s="758"/>
      <c r="CA4" s="758"/>
      <c r="CB4" s="758"/>
      <c r="CD4" s="740" t="s">
        <v>223</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2">
      <c r="B5" s="722" t="s">
        <v>224</v>
      </c>
      <c r="C5" s="723"/>
      <c r="D5" s="723"/>
      <c r="E5" s="723"/>
      <c r="F5" s="723"/>
      <c r="G5" s="723"/>
      <c r="H5" s="723"/>
      <c r="I5" s="723"/>
      <c r="J5" s="723"/>
      <c r="K5" s="723"/>
      <c r="L5" s="723"/>
      <c r="M5" s="723"/>
      <c r="N5" s="723"/>
      <c r="O5" s="723"/>
      <c r="P5" s="723"/>
      <c r="Q5" s="724"/>
      <c r="R5" s="688">
        <v>291702131</v>
      </c>
      <c r="S5" s="689"/>
      <c r="T5" s="689"/>
      <c r="U5" s="689"/>
      <c r="V5" s="689"/>
      <c r="W5" s="689"/>
      <c r="X5" s="689"/>
      <c r="Y5" s="735"/>
      <c r="Z5" s="753">
        <v>37.9</v>
      </c>
      <c r="AA5" s="753"/>
      <c r="AB5" s="753"/>
      <c r="AC5" s="753"/>
      <c r="AD5" s="754">
        <v>265072127</v>
      </c>
      <c r="AE5" s="754"/>
      <c r="AF5" s="754"/>
      <c r="AG5" s="754"/>
      <c r="AH5" s="754"/>
      <c r="AI5" s="754"/>
      <c r="AJ5" s="754"/>
      <c r="AK5" s="754"/>
      <c r="AL5" s="736">
        <v>70.900000000000006</v>
      </c>
      <c r="AM5" s="705"/>
      <c r="AN5" s="705"/>
      <c r="AO5" s="737"/>
      <c r="AP5" s="722" t="s">
        <v>225</v>
      </c>
      <c r="AQ5" s="723"/>
      <c r="AR5" s="723"/>
      <c r="AS5" s="723"/>
      <c r="AT5" s="723"/>
      <c r="AU5" s="723"/>
      <c r="AV5" s="723"/>
      <c r="AW5" s="723"/>
      <c r="AX5" s="723"/>
      <c r="AY5" s="723"/>
      <c r="AZ5" s="723"/>
      <c r="BA5" s="723"/>
      <c r="BB5" s="723"/>
      <c r="BC5" s="723"/>
      <c r="BD5" s="723"/>
      <c r="BE5" s="723"/>
      <c r="BF5" s="724"/>
      <c r="BG5" s="623">
        <v>259355661</v>
      </c>
      <c r="BH5" s="626"/>
      <c r="BI5" s="626"/>
      <c r="BJ5" s="626"/>
      <c r="BK5" s="626"/>
      <c r="BL5" s="626"/>
      <c r="BM5" s="626"/>
      <c r="BN5" s="627"/>
      <c r="BO5" s="685">
        <v>88.9</v>
      </c>
      <c r="BP5" s="685"/>
      <c r="BQ5" s="685"/>
      <c r="BR5" s="685"/>
      <c r="BS5" s="686">
        <v>4965987</v>
      </c>
      <c r="BT5" s="686"/>
      <c r="BU5" s="686"/>
      <c r="BV5" s="686"/>
      <c r="BW5" s="686"/>
      <c r="BX5" s="686"/>
      <c r="BY5" s="686"/>
      <c r="BZ5" s="686"/>
      <c r="CA5" s="686"/>
      <c r="CB5" s="727"/>
      <c r="CD5" s="740" t="s">
        <v>220</v>
      </c>
      <c r="CE5" s="741"/>
      <c r="CF5" s="741"/>
      <c r="CG5" s="741"/>
      <c r="CH5" s="741"/>
      <c r="CI5" s="741"/>
      <c r="CJ5" s="741"/>
      <c r="CK5" s="741"/>
      <c r="CL5" s="741"/>
      <c r="CM5" s="741"/>
      <c r="CN5" s="741"/>
      <c r="CO5" s="741"/>
      <c r="CP5" s="741"/>
      <c r="CQ5" s="742"/>
      <c r="CR5" s="740" t="s">
        <v>226</v>
      </c>
      <c r="CS5" s="741"/>
      <c r="CT5" s="741"/>
      <c r="CU5" s="741"/>
      <c r="CV5" s="741"/>
      <c r="CW5" s="741"/>
      <c r="CX5" s="741"/>
      <c r="CY5" s="742"/>
      <c r="CZ5" s="740" t="s">
        <v>218</v>
      </c>
      <c r="DA5" s="741"/>
      <c r="DB5" s="741"/>
      <c r="DC5" s="742"/>
      <c r="DD5" s="740" t="s">
        <v>227</v>
      </c>
      <c r="DE5" s="741"/>
      <c r="DF5" s="741"/>
      <c r="DG5" s="741"/>
      <c r="DH5" s="741"/>
      <c r="DI5" s="741"/>
      <c r="DJ5" s="741"/>
      <c r="DK5" s="741"/>
      <c r="DL5" s="741"/>
      <c r="DM5" s="741"/>
      <c r="DN5" s="741"/>
      <c r="DO5" s="741"/>
      <c r="DP5" s="742"/>
      <c r="DQ5" s="740" t="s">
        <v>228</v>
      </c>
      <c r="DR5" s="741"/>
      <c r="DS5" s="741"/>
      <c r="DT5" s="741"/>
      <c r="DU5" s="741"/>
      <c r="DV5" s="741"/>
      <c r="DW5" s="741"/>
      <c r="DX5" s="741"/>
      <c r="DY5" s="741"/>
      <c r="DZ5" s="741"/>
      <c r="EA5" s="741"/>
      <c r="EB5" s="741"/>
      <c r="EC5" s="742"/>
    </row>
    <row r="6" spans="2:143" ht="11.25" customHeight="1" x14ac:dyDescent="0.2">
      <c r="B6" s="620" t="s">
        <v>229</v>
      </c>
      <c r="C6" s="621"/>
      <c r="D6" s="621"/>
      <c r="E6" s="621"/>
      <c r="F6" s="621"/>
      <c r="G6" s="621"/>
      <c r="H6" s="621"/>
      <c r="I6" s="621"/>
      <c r="J6" s="621"/>
      <c r="K6" s="621"/>
      <c r="L6" s="621"/>
      <c r="M6" s="621"/>
      <c r="N6" s="621"/>
      <c r="O6" s="621"/>
      <c r="P6" s="621"/>
      <c r="Q6" s="622"/>
      <c r="R6" s="623">
        <v>3359744</v>
      </c>
      <c r="S6" s="626"/>
      <c r="T6" s="626"/>
      <c r="U6" s="626"/>
      <c r="V6" s="626"/>
      <c r="W6" s="626"/>
      <c r="X6" s="626"/>
      <c r="Y6" s="627"/>
      <c r="Z6" s="685">
        <v>0.4</v>
      </c>
      <c r="AA6" s="685"/>
      <c r="AB6" s="685"/>
      <c r="AC6" s="685"/>
      <c r="AD6" s="686">
        <v>3359744</v>
      </c>
      <c r="AE6" s="686"/>
      <c r="AF6" s="686"/>
      <c r="AG6" s="686"/>
      <c r="AH6" s="686"/>
      <c r="AI6" s="686"/>
      <c r="AJ6" s="686"/>
      <c r="AK6" s="686"/>
      <c r="AL6" s="628">
        <v>0.9</v>
      </c>
      <c r="AM6" s="629"/>
      <c r="AN6" s="629"/>
      <c r="AO6" s="687"/>
      <c r="AP6" s="620" t="s">
        <v>230</v>
      </c>
      <c r="AQ6" s="621"/>
      <c r="AR6" s="621"/>
      <c r="AS6" s="621"/>
      <c r="AT6" s="621"/>
      <c r="AU6" s="621"/>
      <c r="AV6" s="621"/>
      <c r="AW6" s="621"/>
      <c r="AX6" s="621"/>
      <c r="AY6" s="621"/>
      <c r="AZ6" s="621"/>
      <c r="BA6" s="621"/>
      <c r="BB6" s="621"/>
      <c r="BC6" s="621"/>
      <c r="BD6" s="621"/>
      <c r="BE6" s="621"/>
      <c r="BF6" s="622"/>
      <c r="BG6" s="623">
        <v>259355661</v>
      </c>
      <c r="BH6" s="626"/>
      <c r="BI6" s="626"/>
      <c r="BJ6" s="626"/>
      <c r="BK6" s="626"/>
      <c r="BL6" s="626"/>
      <c r="BM6" s="626"/>
      <c r="BN6" s="627"/>
      <c r="BO6" s="685">
        <v>88.9</v>
      </c>
      <c r="BP6" s="685"/>
      <c r="BQ6" s="685"/>
      <c r="BR6" s="685"/>
      <c r="BS6" s="686">
        <v>4965987</v>
      </c>
      <c r="BT6" s="686"/>
      <c r="BU6" s="686"/>
      <c r="BV6" s="686"/>
      <c r="BW6" s="686"/>
      <c r="BX6" s="686"/>
      <c r="BY6" s="686"/>
      <c r="BZ6" s="686"/>
      <c r="CA6" s="686"/>
      <c r="CB6" s="727"/>
      <c r="CD6" s="694" t="s">
        <v>231</v>
      </c>
      <c r="CE6" s="695"/>
      <c r="CF6" s="695"/>
      <c r="CG6" s="695"/>
      <c r="CH6" s="695"/>
      <c r="CI6" s="695"/>
      <c r="CJ6" s="695"/>
      <c r="CK6" s="695"/>
      <c r="CL6" s="695"/>
      <c r="CM6" s="695"/>
      <c r="CN6" s="695"/>
      <c r="CO6" s="695"/>
      <c r="CP6" s="695"/>
      <c r="CQ6" s="696"/>
      <c r="CR6" s="623">
        <v>2068478</v>
      </c>
      <c r="CS6" s="626"/>
      <c r="CT6" s="626"/>
      <c r="CU6" s="626"/>
      <c r="CV6" s="626"/>
      <c r="CW6" s="626"/>
      <c r="CX6" s="626"/>
      <c r="CY6" s="627"/>
      <c r="CZ6" s="736">
        <v>0.3</v>
      </c>
      <c r="DA6" s="705"/>
      <c r="DB6" s="705"/>
      <c r="DC6" s="739"/>
      <c r="DD6" s="631" t="s">
        <v>232</v>
      </c>
      <c r="DE6" s="626"/>
      <c r="DF6" s="626"/>
      <c r="DG6" s="626"/>
      <c r="DH6" s="626"/>
      <c r="DI6" s="626"/>
      <c r="DJ6" s="626"/>
      <c r="DK6" s="626"/>
      <c r="DL6" s="626"/>
      <c r="DM6" s="626"/>
      <c r="DN6" s="626"/>
      <c r="DO6" s="626"/>
      <c r="DP6" s="627"/>
      <c r="DQ6" s="631">
        <v>2068463</v>
      </c>
      <c r="DR6" s="626"/>
      <c r="DS6" s="626"/>
      <c r="DT6" s="626"/>
      <c r="DU6" s="626"/>
      <c r="DV6" s="626"/>
      <c r="DW6" s="626"/>
      <c r="DX6" s="626"/>
      <c r="DY6" s="626"/>
      <c r="DZ6" s="626"/>
      <c r="EA6" s="626"/>
      <c r="EB6" s="626"/>
      <c r="EC6" s="666"/>
    </row>
    <row r="7" spans="2:143" ht="11.25" customHeight="1" x14ac:dyDescent="0.2">
      <c r="B7" s="620" t="s">
        <v>233</v>
      </c>
      <c r="C7" s="621"/>
      <c r="D7" s="621"/>
      <c r="E7" s="621"/>
      <c r="F7" s="621"/>
      <c r="G7" s="621"/>
      <c r="H7" s="621"/>
      <c r="I7" s="621"/>
      <c r="J7" s="621"/>
      <c r="K7" s="621"/>
      <c r="L7" s="621"/>
      <c r="M7" s="621"/>
      <c r="N7" s="621"/>
      <c r="O7" s="621"/>
      <c r="P7" s="621"/>
      <c r="Q7" s="622"/>
      <c r="R7" s="623">
        <v>396857</v>
      </c>
      <c r="S7" s="626"/>
      <c r="T7" s="626"/>
      <c r="U7" s="626"/>
      <c r="V7" s="626"/>
      <c r="W7" s="626"/>
      <c r="X7" s="626"/>
      <c r="Y7" s="627"/>
      <c r="Z7" s="685">
        <v>0.1</v>
      </c>
      <c r="AA7" s="685"/>
      <c r="AB7" s="685"/>
      <c r="AC7" s="685"/>
      <c r="AD7" s="686">
        <v>396857</v>
      </c>
      <c r="AE7" s="686"/>
      <c r="AF7" s="686"/>
      <c r="AG7" s="686"/>
      <c r="AH7" s="686"/>
      <c r="AI7" s="686"/>
      <c r="AJ7" s="686"/>
      <c r="AK7" s="686"/>
      <c r="AL7" s="628">
        <v>0.1</v>
      </c>
      <c r="AM7" s="629"/>
      <c r="AN7" s="629"/>
      <c r="AO7" s="687"/>
      <c r="AP7" s="620" t="s">
        <v>234</v>
      </c>
      <c r="AQ7" s="621"/>
      <c r="AR7" s="621"/>
      <c r="AS7" s="621"/>
      <c r="AT7" s="621"/>
      <c r="AU7" s="621"/>
      <c r="AV7" s="621"/>
      <c r="AW7" s="621"/>
      <c r="AX7" s="621"/>
      <c r="AY7" s="621"/>
      <c r="AZ7" s="621"/>
      <c r="BA7" s="621"/>
      <c r="BB7" s="621"/>
      <c r="BC7" s="621"/>
      <c r="BD7" s="621"/>
      <c r="BE7" s="621"/>
      <c r="BF7" s="622"/>
      <c r="BG7" s="623">
        <v>143544909</v>
      </c>
      <c r="BH7" s="626"/>
      <c r="BI7" s="626"/>
      <c r="BJ7" s="626"/>
      <c r="BK7" s="626"/>
      <c r="BL7" s="626"/>
      <c r="BM7" s="626"/>
      <c r="BN7" s="627"/>
      <c r="BO7" s="685">
        <v>49.2</v>
      </c>
      <c r="BP7" s="685"/>
      <c r="BQ7" s="685"/>
      <c r="BR7" s="685"/>
      <c r="BS7" s="686">
        <v>4965987</v>
      </c>
      <c r="BT7" s="686"/>
      <c r="BU7" s="686"/>
      <c r="BV7" s="686"/>
      <c r="BW7" s="686"/>
      <c r="BX7" s="686"/>
      <c r="BY7" s="686"/>
      <c r="BZ7" s="686"/>
      <c r="CA7" s="686"/>
      <c r="CB7" s="727"/>
      <c r="CD7" s="667" t="s">
        <v>235</v>
      </c>
      <c r="CE7" s="664"/>
      <c r="CF7" s="664"/>
      <c r="CG7" s="664"/>
      <c r="CH7" s="664"/>
      <c r="CI7" s="664"/>
      <c r="CJ7" s="664"/>
      <c r="CK7" s="664"/>
      <c r="CL7" s="664"/>
      <c r="CM7" s="664"/>
      <c r="CN7" s="664"/>
      <c r="CO7" s="664"/>
      <c r="CP7" s="664"/>
      <c r="CQ7" s="665"/>
      <c r="CR7" s="623">
        <v>53500729</v>
      </c>
      <c r="CS7" s="626"/>
      <c r="CT7" s="626"/>
      <c r="CU7" s="626"/>
      <c r="CV7" s="626"/>
      <c r="CW7" s="626"/>
      <c r="CX7" s="626"/>
      <c r="CY7" s="627"/>
      <c r="CZ7" s="685">
        <v>7</v>
      </c>
      <c r="DA7" s="685"/>
      <c r="DB7" s="685"/>
      <c r="DC7" s="685"/>
      <c r="DD7" s="631">
        <v>11632872</v>
      </c>
      <c r="DE7" s="626"/>
      <c r="DF7" s="626"/>
      <c r="DG7" s="626"/>
      <c r="DH7" s="626"/>
      <c r="DI7" s="626"/>
      <c r="DJ7" s="626"/>
      <c r="DK7" s="626"/>
      <c r="DL7" s="626"/>
      <c r="DM7" s="626"/>
      <c r="DN7" s="626"/>
      <c r="DO7" s="626"/>
      <c r="DP7" s="627"/>
      <c r="DQ7" s="631">
        <v>39277228</v>
      </c>
      <c r="DR7" s="626"/>
      <c r="DS7" s="626"/>
      <c r="DT7" s="626"/>
      <c r="DU7" s="626"/>
      <c r="DV7" s="626"/>
      <c r="DW7" s="626"/>
      <c r="DX7" s="626"/>
      <c r="DY7" s="626"/>
      <c r="DZ7" s="626"/>
      <c r="EA7" s="626"/>
      <c r="EB7" s="626"/>
      <c r="EC7" s="666"/>
    </row>
    <row r="8" spans="2:143" ht="11.25" customHeight="1" x14ac:dyDescent="0.2">
      <c r="B8" s="620" t="s">
        <v>236</v>
      </c>
      <c r="C8" s="621"/>
      <c r="D8" s="621"/>
      <c r="E8" s="621"/>
      <c r="F8" s="621"/>
      <c r="G8" s="621"/>
      <c r="H8" s="621"/>
      <c r="I8" s="621"/>
      <c r="J8" s="621"/>
      <c r="K8" s="621"/>
      <c r="L8" s="621"/>
      <c r="M8" s="621"/>
      <c r="N8" s="621"/>
      <c r="O8" s="621"/>
      <c r="P8" s="621"/>
      <c r="Q8" s="622"/>
      <c r="R8" s="623">
        <v>1325882</v>
      </c>
      <c r="S8" s="626"/>
      <c r="T8" s="626"/>
      <c r="U8" s="626"/>
      <c r="V8" s="626"/>
      <c r="W8" s="626"/>
      <c r="X8" s="626"/>
      <c r="Y8" s="627"/>
      <c r="Z8" s="685">
        <v>0.2</v>
      </c>
      <c r="AA8" s="685"/>
      <c r="AB8" s="685"/>
      <c r="AC8" s="685"/>
      <c r="AD8" s="686">
        <v>1325882</v>
      </c>
      <c r="AE8" s="686"/>
      <c r="AF8" s="686"/>
      <c r="AG8" s="686"/>
      <c r="AH8" s="686"/>
      <c r="AI8" s="686"/>
      <c r="AJ8" s="686"/>
      <c r="AK8" s="686"/>
      <c r="AL8" s="628">
        <v>0.4</v>
      </c>
      <c r="AM8" s="629"/>
      <c r="AN8" s="629"/>
      <c r="AO8" s="687"/>
      <c r="AP8" s="620" t="s">
        <v>237</v>
      </c>
      <c r="AQ8" s="621"/>
      <c r="AR8" s="621"/>
      <c r="AS8" s="621"/>
      <c r="AT8" s="621"/>
      <c r="AU8" s="621"/>
      <c r="AV8" s="621"/>
      <c r="AW8" s="621"/>
      <c r="AX8" s="621"/>
      <c r="AY8" s="621"/>
      <c r="AZ8" s="621"/>
      <c r="BA8" s="621"/>
      <c r="BB8" s="621"/>
      <c r="BC8" s="621"/>
      <c r="BD8" s="621"/>
      <c r="BE8" s="621"/>
      <c r="BF8" s="622"/>
      <c r="BG8" s="623">
        <v>2152404</v>
      </c>
      <c r="BH8" s="626"/>
      <c r="BI8" s="626"/>
      <c r="BJ8" s="626"/>
      <c r="BK8" s="626"/>
      <c r="BL8" s="626"/>
      <c r="BM8" s="626"/>
      <c r="BN8" s="627"/>
      <c r="BO8" s="685">
        <v>0.7</v>
      </c>
      <c r="BP8" s="685"/>
      <c r="BQ8" s="685"/>
      <c r="BR8" s="685"/>
      <c r="BS8" s="631" t="s">
        <v>128</v>
      </c>
      <c r="BT8" s="626"/>
      <c r="BU8" s="626"/>
      <c r="BV8" s="626"/>
      <c r="BW8" s="626"/>
      <c r="BX8" s="626"/>
      <c r="BY8" s="626"/>
      <c r="BZ8" s="626"/>
      <c r="CA8" s="626"/>
      <c r="CB8" s="666"/>
      <c r="CD8" s="667" t="s">
        <v>238</v>
      </c>
      <c r="CE8" s="664"/>
      <c r="CF8" s="664"/>
      <c r="CG8" s="664"/>
      <c r="CH8" s="664"/>
      <c r="CI8" s="664"/>
      <c r="CJ8" s="664"/>
      <c r="CK8" s="664"/>
      <c r="CL8" s="664"/>
      <c r="CM8" s="664"/>
      <c r="CN8" s="664"/>
      <c r="CO8" s="664"/>
      <c r="CP8" s="664"/>
      <c r="CQ8" s="665"/>
      <c r="CR8" s="623">
        <v>300731480</v>
      </c>
      <c r="CS8" s="626"/>
      <c r="CT8" s="626"/>
      <c r="CU8" s="626"/>
      <c r="CV8" s="626"/>
      <c r="CW8" s="626"/>
      <c r="CX8" s="626"/>
      <c r="CY8" s="627"/>
      <c r="CZ8" s="685">
        <v>39.299999999999997</v>
      </c>
      <c r="DA8" s="685"/>
      <c r="DB8" s="685"/>
      <c r="DC8" s="685"/>
      <c r="DD8" s="631">
        <v>2070290</v>
      </c>
      <c r="DE8" s="626"/>
      <c r="DF8" s="626"/>
      <c r="DG8" s="626"/>
      <c r="DH8" s="626"/>
      <c r="DI8" s="626"/>
      <c r="DJ8" s="626"/>
      <c r="DK8" s="626"/>
      <c r="DL8" s="626"/>
      <c r="DM8" s="626"/>
      <c r="DN8" s="626"/>
      <c r="DO8" s="626"/>
      <c r="DP8" s="627"/>
      <c r="DQ8" s="631">
        <v>142665938</v>
      </c>
      <c r="DR8" s="626"/>
      <c r="DS8" s="626"/>
      <c r="DT8" s="626"/>
      <c r="DU8" s="626"/>
      <c r="DV8" s="626"/>
      <c r="DW8" s="626"/>
      <c r="DX8" s="626"/>
      <c r="DY8" s="626"/>
      <c r="DZ8" s="626"/>
      <c r="EA8" s="626"/>
      <c r="EB8" s="626"/>
      <c r="EC8" s="666"/>
    </row>
    <row r="9" spans="2:143" ht="11.25" customHeight="1" x14ac:dyDescent="0.2">
      <c r="B9" s="620" t="s">
        <v>239</v>
      </c>
      <c r="C9" s="621"/>
      <c r="D9" s="621"/>
      <c r="E9" s="621"/>
      <c r="F9" s="621"/>
      <c r="G9" s="621"/>
      <c r="H9" s="621"/>
      <c r="I9" s="621"/>
      <c r="J9" s="621"/>
      <c r="K9" s="621"/>
      <c r="L9" s="621"/>
      <c r="M9" s="621"/>
      <c r="N9" s="621"/>
      <c r="O9" s="621"/>
      <c r="P9" s="621"/>
      <c r="Q9" s="622"/>
      <c r="R9" s="623">
        <v>1012299</v>
      </c>
      <c r="S9" s="626"/>
      <c r="T9" s="626"/>
      <c r="U9" s="626"/>
      <c r="V9" s="626"/>
      <c r="W9" s="626"/>
      <c r="X9" s="626"/>
      <c r="Y9" s="627"/>
      <c r="Z9" s="685">
        <v>0.1</v>
      </c>
      <c r="AA9" s="685"/>
      <c r="AB9" s="685"/>
      <c r="AC9" s="685"/>
      <c r="AD9" s="686">
        <v>1012299</v>
      </c>
      <c r="AE9" s="686"/>
      <c r="AF9" s="686"/>
      <c r="AG9" s="686"/>
      <c r="AH9" s="686"/>
      <c r="AI9" s="686"/>
      <c r="AJ9" s="686"/>
      <c r="AK9" s="686"/>
      <c r="AL9" s="628">
        <v>0.3</v>
      </c>
      <c r="AM9" s="629"/>
      <c r="AN9" s="629"/>
      <c r="AO9" s="687"/>
      <c r="AP9" s="620" t="s">
        <v>240</v>
      </c>
      <c r="AQ9" s="621"/>
      <c r="AR9" s="621"/>
      <c r="AS9" s="621"/>
      <c r="AT9" s="621"/>
      <c r="AU9" s="621"/>
      <c r="AV9" s="621"/>
      <c r="AW9" s="621"/>
      <c r="AX9" s="621"/>
      <c r="AY9" s="621"/>
      <c r="AZ9" s="621"/>
      <c r="BA9" s="621"/>
      <c r="BB9" s="621"/>
      <c r="BC9" s="621"/>
      <c r="BD9" s="621"/>
      <c r="BE9" s="621"/>
      <c r="BF9" s="622"/>
      <c r="BG9" s="623">
        <v>108510685</v>
      </c>
      <c r="BH9" s="626"/>
      <c r="BI9" s="626"/>
      <c r="BJ9" s="626"/>
      <c r="BK9" s="626"/>
      <c r="BL9" s="626"/>
      <c r="BM9" s="626"/>
      <c r="BN9" s="627"/>
      <c r="BO9" s="685">
        <v>37.200000000000003</v>
      </c>
      <c r="BP9" s="685"/>
      <c r="BQ9" s="685"/>
      <c r="BR9" s="685"/>
      <c r="BS9" s="631" t="s">
        <v>232</v>
      </c>
      <c r="BT9" s="626"/>
      <c r="BU9" s="626"/>
      <c r="BV9" s="626"/>
      <c r="BW9" s="626"/>
      <c r="BX9" s="626"/>
      <c r="BY9" s="626"/>
      <c r="BZ9" s="626"/>
      <c r="CA9" s="626"/>
      <c r="CB9" s="666"/>
      <c r="CD9" s="667" t="s">
        <v>241</v>
      </c>
      <c r="CE9" s="664"/>
      <c r="CF9" s="664"/>
      <c r="CG9" s="664"/>
      <c r="CH9" s="664"/>
      <c r="CI9" s="664"/>
      <c r="CJ9" s="664"/>
      <c r="CK9" s="664"/>
      <c r="CL9" s="664"/>
      <c r="CM9" s="664"/>
      <c r="CN9" s="664"/>
      <c r="CO9" s="664"/>
      <c r="CP9" s="664"/>
      <c r="CQ9" s="665"/>
      <c r="CR9" s="623">
        <v>58886591</v>
      </c>
      <c r="CS9" s="626"/>
      <c r="CT9" s="626"/>
      <c r="CU9" s="626"/>
      <c r="CV9" s="626"/>
      <c r="CW9" s="626"/>
      <c r="CX9" s="626"/>
      <c r="CY9" s="627"/>
      <c r="CZ9" s="685">
        <v>7.7</v>
      </c>
      <c r="DA9" s="685"/>
      <c r="DB9" s="685"/>
      <c r="DC9" s="685"/>
      <c r="DD9" s="631">
        <v>15661862</v>
      </c>
      <c r="DE9" s="626"/>
      <c r="DF9" s="626"/>
      <c r="DG9" s="626"/>
      <c r="DH9" s="626"/>
      <c r="DI9" s="626"/>
      <c r="DJ9" s="626"/>
      <c r="DK9" s="626"/>
      <c r="DL9" s="626"/>
      <c r="DM9" s="626"/>
      <c r="DN9" s="626"/>
      <c r="DO9" s="626"/>
      <c r="DP9" s="627"/>
      <c r="DQ9" s="631">
        <v>29118056</v>
      </c>
      <c r="DR9" s="626"/>
      <c r="DS9" s="626"/>
      <c r="DT9" s="626"/>
      <c r="DU9" s="626"/>
      <c r="DV9" s="626"/>
      <c r="DW9" s="626"/>
      <c r="DX9" s="626"/>
      <c r="DY9" s="626"/>
      <c r="DZ9" s="626"/>
      <c r="EA9" s="626"/>
      <c r="EB9" s="626"/>
      <c r="EC9" s="666"/>
    </row>
    <row r="10" spans="2:143" ht="11.25" customHeight="1" x14ac:dyDescent="0.2">
      <c r="B10" s="620" t="s">
        <v>242</v>
      </c>
      <c r="C10" s="621"/>
      <c r="D10" s="621"/>
      <c r="E10" s="621"/>
      <c r="F10" s="621"/>
      <c r="G10" s="621"/>
      <c r="H10" s="621"/>
      <c r="I10" s="621"/>
      <c r="J10" s="621"/>
      <c r="K10" s="621"/>
      <c r="L10" s="621"/>
      <c r="M10" s="621"/>
      <c r="N10" s="621"/>
      <c r="O10" s="621"/>
      <c r="P10" s="621"/>
      <c r="Q10" s="622"/>
      <c r="R10" s="623">
        <v>160533</v>
      </c>
      <c r="S10" s="626"/>
      <c r="T10" s="626"/>
      <c r="U10" s="626"/>
      <c r="V10" s="626"/>
      <c r="W10" s="626"/>
      <c r="X10" s="626"/>
      <c r="Y10" s="627"/>
      <c r="Z10" s="685">
        <v>0</v>
      </c>
      <c r="AA10" s="685"/>
      <c r="AB10" s="685"/>
      <c r="AC10" s="685"/>
      <c r="AD10" s="686">
        <v>160533</v>
      </c>
      <c r="AE10" s="686"/>
      <c r="AF10" s="686"/>
      <c r="AG10" s="686"/>
      <c r="AH10" s="686"/>
      <c r="AI10" s="686"/>
      <c r="AJ10" s="686"/>
      <c r="AK10" s="686"/>
      <c r="AL10" s="628">
        <v>0</v>
      </c>
      <c r="AM10" s="629"/>
      <c r="AN10" s="629"/>
      <c r="AO10" s="687"/>
      <c r="AP10" s="620" t="s">
        <v>243</v>
      </c>
      <c r="AQ10" s="621"/>
      <c r="AR10" s="621"/>
      <c r="AS10" s="621"/>
      <c r="AT10" s="621"/>
      <c r="AU10" s="621"/>
      <c r="AV10" s="621"/>
      <c r="AW10" s="621"/>
      <c r="AX10" s="621"/>
      <c r="AY10" s="621"/>
      <c r="AZ10" s="621"/>
      <c r="BA10" s="621"/>
      <c r="BB10" s="621"/>
      <c r="BC10" s="621"/>
      <c r="BD10" s="621"/>
      <c r="BE10" s="621"/>
      <c r="BF10" s="622"/>
      <c r="BG10" s="623">
        <v>5440157</v>
      </c>
      <c r="BH10" s="626"/>
      <c r="BI10" s="626"/>
      <c r="BJ10" s="626"/>
      <c r="BK10" s="626"/>
      <c r="BL10" s="626"/>
      <c r="BM10" s="626"/>
      <c r="BN10" s="627"/>
      <c r="BO10" s="685">
        <v>1.9</v>
      </c>
      <c r="BP10" s="685"/>
      <c r="BQ10" s="685"/>
      <c r="BR10" s="685"/>
      <c r="BS10" s="631" t="s">
        <v>128</v>
      </c>
      <c r="BT10" s="626"/>
      <c r="BU10" s="626"/>
      <c r="BV10" s="626"/>
      <c r="BW10" s="626"/>
      <c r="BX10" s="626"/>
      <c r="BY10" s="626"/>
      <c r="BZ10" s="626"/>
      <c r="CA10" s="626"/>
      <c r="CB10" s="666"/>
      <c r="CD10" s="667" t="s">
        <v>244</v>
      </c>
      <c r="CE10" s="664"/>
      <c r="CF10" s="664"/>
      <c r="CG10" s="664"/>
      <c r="CH10" s="664"/>
      <c r="CI10" s="664"/>
      <c r="CJ10" s="664"/>
      <c r="CK10" s="664"/>
      <c r="CL10" s="664"/>
      <c r="CM10" s="664"/>
      <c r="CN10" s="664"/>
      <c r="CO10" s="664"/>
      <c r="CP10" s="664"/>
      <c r="CQ10" s="665"/>
      <c r="CR10" s="623">
        <v>53699</v>
      </c>
      <c r="CS10" s="626"/>
      <c r="CT10" s="626"/>
      <c r="CU10" s="626"/>
      <c r="CV10" s="626"/>
      <c r="CW10" s="626"/>
      <c r="CX10" s="626"/>
      <c r="CY10" s="627"/>
      <c r="CZ10" s="685">
        <v>0</v>
      </c>
      <c r="DA10" s="685"/>
      <c r="DB10" s="685"/>
      <c r="DC10" s="685"/>
      <c r="DD10" s="631" t="s">
        <v>245</v>
      </c>
      <c r="DE10" s="626"/>
      <c r="DF10" s="626"/>
      <c r="DG10" s="626"/>
      <c r="DH10" s="626"/>
      <c r="DI10" s="626"/>
      <c r="DJ10" s="626"/>
      <c r="DK10" s="626"/>
      <c r="DL10" s="626"/>
      <c r="DM10" s="626"/>
      <c r="DN10" s="626"/>
      <c r="DO10" s="626"/>
      <c r="DP10" s="627"/>
      <c r="DQ10" s="631">
        <v>52699</v>
      </c>
      <c r="DR10" s="626"/>
      <c r="DS10" s="626"/>
      <c r="DT10" s="626"/>
      <c r="DU10" s="626"/>
      <c r="DV10" s="626"/>
      <c r="DW10" s="626"/>
      <c r="DX10" s="626"/>
      <c r="DY10" s="626"/>
      <c r="DZ10" s="626"/>
      <c r="EA10" s="626"/>
      <c r="EB10" s="626"/>
      <c r="EC10" s="666"/>
    </row>
    <row r="11" spans="2:143" ht="11.25" customHeight="1" x14ac:dyDescent="0.2">
      <c r="B11" s="620" t="s">
        <v>246</v>
      </c>
      <c r="C11" s="621"/>
      <c r="D11" s="621"/>
      <c r="E11" s="621"/>
      <c r="F11" s="621"/>
      <c r="G11" s="621"/>
      <c r="H11" s="621"/>
      <c r="I11" s="621"/>
      <c r="J11" s="621"/>
      <c r="K11" s="621"/>
      <c r="L11" s="621"/>
      <c r="M11" s="621"/>
      <c r="N11" s="621"/>
      <c r="O11" s="621"/>
      <c r="P11" s="621"/>
      <c r="Q11" s="622"/>
      <c r="R11" s="623">
        <v>3513991</v>
      </c>
      <c r="S11" s="626"/>
      <c r="T11" s="626"/>
      <c r="U11" s="626"/>
      <c r="V11" s="626"/>
      <c r="W11" s="626"/>
      <c r="X11" s="626"/>
      <c r="Y11" s="627"/>
      <c r="Z11" s="685">
        <v>0.5</v>
      </c>
      <c r="AA11" s="685"/>
      <c r="AB11" s="685"/>
      <c r="AC11" s="685"/>
      <c r="AD11" s="686">
        <v>3513991</v>
      </c>
      <c r="AE11" s="686"/>
      <c r="AF11" s="686"/>
      <c r="AG11" s="686"/>
      <c r="AH11" s="686"/>
      <c r="AI11" s="686"/>
      <c r="AJ11" s="686"/>
      <c r="AK11" s="686"/>
      <c r="AL11" s="628">
        <v>0.9</v>
      </c>
      <c r="AM11" s="629"/>
      <c r="AN11" s="629"/>
      <c r="AO11" s="687"/>
      <c r="AP11" s="620" t="s">
        <v>247</v>
      </c>
      <c r="AQ11" s="621"/>
      <c r="AR11" s="621"/>
      <c r="AS11" s="621"/>
      <c r="AT11" s="621"/>
      <c r="AU11" s="621"/>
      <c r="AV11" s="621"/>
      <c r="AW11" s="621"/>
      <c r="AX11" s="621"/>
      <c r="AY11" s="621"/>
      <c r="AZ11" s="621"/>
      <c r="BA11" s="621"/>
      <c r="BB11" s="621"/>
      <c r="BC11" s="621"/>
      <c r="BD11" s="621"/>
      <c r="BE11" s="621"/>
      <c r="BF11" s="622"/>
      <c r="BG11" s="623">
        <v>27441663</v>
      </c>
      <c r="BH11" s="626"/>
      <c r="BI11" s="626"/>
      <c r="BJ11" s="626"/>
      <c r="BK11" s="626"/>
      <c r="BL11" s="626"/>
      <c r="BM11" s="626"/>
      <c r="BN11" s="627"/>
      <c r="BO11" s="685">
        <v>9.4</v>
      </c>
      <c r="BP11" s="685"/>
      <c r="BQ11" s="685"/>
      <c r="BR11" s="685"/>
      <c r="BS11" s="631">
        <v>4965987</v>
      </c>
      <c r="BT11" s="626"/>
      <c r="BU11" s="626"/>
      <c r="BV11" s="626"/>
      <c r="BW11" s="626"/>
      <c r="BX11" s="626"/>
      <c r="BY11" s="626"/>
      <c r="BZ11" s="626"/>
      <c r="CA11" s="626"/>
      <c r="CB11" s="666"/>
      <c r="CD11" s="667" t="s">
        <v>248</v>
      </c>
      <c r="CE11" s="664"/>
      <c r="CF11" s="664"/>
      <c r="CG11" s="664"/>
      <c r="CH11" s="664"/>
      <c r="CI11" s="664"/>
      <c r="CJ11" s="664"/>
      <c r="CK11" s="664"/>
      <c r="CL11" s="664"/>
      <c r="CM11" s="664"/>
      <c r="CN11" s="664"/>
      <c r="CO11" s="664"/>
      <c r="CP11" s="664"/>
      <c r="CQ11" s="665"/>
      <c r="CR11" s="623">
        <v>1986013</v>
      </c>
      <c r="CS11" s="626"/>
      <c r="CT11" s="626"/>
      <c r="CU11" s="626"/>
      <c r="CV11" s="626"/>
      <c r="CW11" s="626"/>
      <c r="CX11" s="626"/>
      <c r="CY11" s="627"/>
      <c r="CZ11" s="685">
        <v>0.3</v>
      </c>
      <c r="DA11" s="685"/>
      <c r="DB11" s="685"/>
      <c r="DC11" s="685"/>
      <c r="DD11" s="631">
        <v>615502</v>
      </c>
      <c r="DE11" s="626"/>
      <c r="DF11" s="626"/>
      <c r="DG11" s="626"/>
      <c r="DH11" s="626"/>
      <c r="DI11" s="626"/>
      <c r="DJ11" s="626"/>
      <c r="DK11" s="626"/>
      <c r="DL11" s="626"/>
      <c r="DM11" s="626"/>
      <c r="DN11" s="626"/>
      <c r="DO11" s="626"/>
      <c r="DP11" s="627"/>
      <c r="DQ11" s="631">
        <v>1404737</v>
      </c>
      <c r="DR11" s="626"/>
      <c r="DS11" s="626"/>
      <c r="DT11" s="626"/>
      <c r="DU11" s="626"/>
      <c r="DV11" s="626"/>
      <c r="DW11" s="626"/>
      <c r="DX11" s="626"/>
      <c r="DY11" s="626"/>
      <c r="DZ11" s="626"/>
      <c r="EA11" s="626"/>
      <c r="EB11" s="626"/>
      <c r="EC11" s="666"/>
    </row>
    <row r="12" spans="2:143" ht="11.25" customHeight="1" x14ac:dyDescent="0.2">
      <c r="B12" s="620" t="s">
        <v>249</v>
      </c>
      <c r="C12" s="621"/>
      <c r="D12" s="621"/>
      <c r="E12" s="621"/>
      <c r="F12" s="621"/>
      <c r="G12" s="621"/>
      <c r="H12" s="621"/>
      <c r="I12" s="621"/>
      <c r="J12" s="621"/>
      <c r="K12" s="621"/>
      <c r="L12" s="621"/>
      <c r="M12" s="621"/>
      <c r="N12" s="621"/>
      <c r="O12" s="621"/>
      <c r="P12" s="621"/>
      <c r="Q12" s="622"/>
      <c r="R12" s="623">
        <v>27435725</v>
      </c>
      <c r="S12" s="626"/>
      <c r="T12" s="626"/>
      <c r="U12" s="626"/>
      <c r="V12" s="626"/>
      <c r="W12" s="626"/>
      <c r="X12" s="626"/>
      <c r="Y12" s="627"/>
      <c r="Z12" s="685">
        <v>3.6</v>
      </c>
      <c r="AA12" s="685"/>
      <c r="AB12" s="685"/>
      <c r="AC12" s="685"/>
      <c r="AD12" s="686">
        <v>27435725</v>
      </c>
      <c r="AE12" s="686"/>
      <c r="AF12" s="686"/>
      <c r="AG12" s="686"/>
      <c r="AH12" s="686"/>
      <c r="AI12" s="686"/>
      <c r="AJ12" s="686"/>
      <c r="AK12" s="686"/>
      <c r="AL12" s="628">
        <v>7.3</v>
      </c>
      <c r="AM12" s="629"/>
      <c r="AN12" s="629"/>
      <c r="AO12" s="687"/>
      <c r="AP12" s="620" t="s">
        <v>250</v>
      </c>
      <c r="AQ12" s="621"/>
      <c r="AR12" s="621"/>
      <c r="AS12" s="621"/>
      <c r="AT12" s="621"/>
      <c r="AU12" s="621"/>
      <c r="AV12" s="621"/>
      <c r="AW12" s="621"/>
      <c r="AX12" s="621"/>
      <c r="AY12" s="621"/>
      <c r="AZ12" s="621"/>
      <c r="BA12" s="621"/>
      <c r="BB12" s="621"/>
      <c r="BC12" s="621"/>
      <c r="BD12" s="621"/>
      <c r="BE12" s="621"/>
      <c r="BF12" s="622"/>
      <c r="BG12" s="623">
        <v>104938187</v>
      </c>
      <c r="BH12" s="626"/>
      <c r="BI12" s="626"/>
      <c r="BJ12" s="626"/>
      <c r="BK12" s="626"/>
      <c r="BL12" s="626"/>
      <c r="BM12" s="626"/>
      <c r="BN12" s="627"/>
      <c r="BO12" s="685">
        <v>36</v>
      </c>
      <c r="BP12" s="685"/>
      <c r="BQ12" s="685"/>
      <c r="BR12" s="685"/>
      <c r="BS12" s="631" t="s">
        <v>128</v>
      </c>
      <c r="BT12" s="626"/>
      <c r="BU12" s="626"/>
      <c r="BV12" s="626"/>
      <c r="BW12" s="626"/>
      <c r="BX12" s="626"/>
      <c r="BY12" s="626"/>
      <c r="BZ12" s="626"/>
      <c r="CA12" s="626"/>
      <c r="CB12" s="666"/>
      <c r="CD12" s="667" t="s">
        <v>251</v>
      </c>
      <c r="CE12" s="664"/>
      <c r="CF12" s="664"/>
      <c r="CG12" s="664"/>
      <c r="CH12" s="664"/>
      <c r="CI12" s="664"/>
      <c r="CJ12" s="664"/>
      <c r="CK12" s="664"/>
      <c r="CL12" s="664"/>
      <c r="CM12" s="664"/>
      <c r="CN12" s="664"/>
      <c r="CO12" s="664"/>
      <c r="CP12" s="664"/>
      <c r="CQ12" s="665"/>
      <c r="CR12" s="623">
        <v>40809281</v>
      </c>
      <c r="CS12" s="626"/>
      <c r="CT12" s="626"/>
      <c r="CU12" s="626"/>
      <c r="CV12" s="626"/>
      <c r="CW12" s="626"/>
      <c r="CX12" s="626"/>
      <c r="CY12" s="627"/>
      <c r="CZ12" s="685">
        <v>5.3</v>
      </c>
      <c r="DA12" s="685"/>
      <c r="DB12" s="685"/>
      <c r="DC12" s="685"/>
      <c r="DD12" s="631">
        <v>324193</v>
      </c>
      <c r="DE12" s="626"/>
      <c r="DF12" s="626"/>
      <c r="DG12" s="626"/>
      <c r="DH12" s="626"/>
      <c r="DI12" s="626"/>
      <c r="DJ12" s="626"/>
      <c r="DK12" s="626"/>
      <c r="DL12" s="626"/>
      <c r="DM12" s="626"/>
      <c r="DN12" s="626"/>
      <c r="DO12" s="626"/>
      <c r="DP12" s="627"/>
      <c r="DQ12" s="631">
        <v>5419721</v>
      </c>
      <c r="DR12" s="626"/>
      <c r="DS12" s="626"/>
      <c r="DT12" s="626"/>
      <c r="DU12" s="626"/>
      <c r="DV12" s="626"/>
      <c r="DW12" s="626"/>
      <c r="DX12" s="626"/>
      <c r="DY12" s="626"/>
      <c r="DZ12" s="626"/>
      <c r="EA12" s="626"/>
      <c r="EB12" s="626"/>
      <c r="EC12" s="666"/>
    </row>
    <row r="13" spans="2:143" ht="11.25" customHeight="1" x14ac:dyDescent="0.2">
      <c r="B13" s="620" t="s">
        <v>252</v>
      </c>
      <c r="C13" s="621"/>
      <c r="D13" s="621"/>
      <c r="E13" s="621"/>
      <c r="F13" s="621"/>
      <c r="G13" s="621"/>
      <c r="H13" s="621"/>
      <c r="I13" s="621"/>
      <c r="J13" s="621"/>
      <c r="K13" s="621"/>
      <c r="L13" s="621"/>
      <c r="M13" s="621"/>
      <c r="N13" s="621"/>
      <c r="O13" s="621"/>
      <c r="P13" s="621"/>
      <c r="Q13" s="622"/>
      <c r="R13" s="623">
        <v>28550</v>
      </c>
      <c r="S13" s="626"/>
      <c r="T13" s="626"/>
      <c r="U13" s="626"/>
      <c r="V13" s="626"/>
      <c r="W13" s="626"/>
      <c r="X13" s="626"/>
      <c r="Y13" s="627"/>
      <c r="Z13" s="685">
        <v>0</v>
      </c>
      <c r="AA13" s="685"/>
      <c r="AB13" s="685"/>
      <c r="AC13" s="685"/>
      <c r="AD13" s="686">
        <v>28550</v>
      </c>
      <c r="AE13" s="686"/>
      <c r="AF13" s="686"/>
      <c r="AG13" s="686"/>
      <c r="AH13" s="686"/>
      <c r="AI13" s="686"/>
      <c r="AJ13" s="686"/>
      <c r="AK13" s="686"/>
      <c r="AL13" s="628">
        <v>0</v>
      </c>
      <c r="AM13" s="629"/>
      <c r="AN13" s="629"/>
      <c r="AO13" s="687"/>
      <c r="AP13" s="620" t="s">
        <v>253</v>
      </c>
      <c r="AQ13" s="621"/>
      <c r="AR13" s="621"/>
      <c r="AS13" s="621"/>
      <c r="AT13" s="621"/>
      <c r="AU13" s="621"/>
      <c r="AV13" s="621"/>
      <c r="AW13" s="621"/>
      <c r="AX13" s="621"/>
      <c r="AY13" s="621"/>
      <c r="AZ13" s="621"/>
      <c r="BA13" s="621"/>
      <c r="BB13" s="621"/>
      <c r="BC13" s="621"/>
      <c r="BD13" s="621"/>
      <c r="BE13" s="621"/>
      <c r="BF13" s="622"/>
      <c r="BG13" s="623">
        <v>104660176</v>
      </c>
      <c r="BH13" s="626"/>
      <c r="BI13" s="626"/>
      <c r="BJ13" s="626"/>
      <c r="BK13" s="626"/>
      <c r="BL13" s="626"/>
      <c r="BM13" s="626"/>
      <c r="BN13" s="627"/>
      <c r="BO13" s="685">
        <v>35.9</v>
      </c>
      <c r="BP13" s="685"/>
      <c r="BQ13" s="685"/>
      <c r="BR13" s="685"/>
      <c r="BS13" s="631" t="s">
        <v>245</v>
      </c>
      <c r="BT13" s="626"/>
      <c r="BU13" s="626"/>
      <c r="BV13" s="626"/>
      <c r="BW13" s="626"/>
      <c r="BX13" s="626"/>
      <c r="BY13" s="626"/>
      <c r="BZ13" s="626"/>
      <c r="CA13" s="626"/>
      <c r="CB13" s="666"/>
      <c r="CD13" s="667" t="s">
        <v>254</v>
      </c>
      <c r="CE13" s="664"/>
      <c r="CF13" s="664"/>
      <c r="CG13" s="664"/>
      <c r="CH13" s="664"/>
      <c r="CI13" s="664"/>
      <c r="CJ13" s="664"/>
      <c r="CK13" s="664"/>
      <c r="CL13" s="664"/>
      <c r="CM13" s="664"/>
      <c r="CN13" s="664"/>
      <c r="CO13" s="664"/>
      <c r="CP13" s="664"/>
      <c r="CQ13" s="665"/>
      <c r="CR13" s="623">
        <v>69865747</v>
      </c>
      <c r="CS13" s="626"/>
      <c r="CT13" s="626"/>
      <c r="CU13" s="626"/>
      <c r="CV13" s="626"/>
      <c r="CW13" s="626"/>
      <c r="CX13" s="626"/>
      <c r="CY13" s="627"/>
      <c r="CZ13" s="685">
        <v>9.1</v>
      </c>
      <c r="DA13" s="685"/>
      <c r="DB13" s="685"/>
      <c r="DC13" s="685"/>
      <c r="DD13" s="631">
        <v>27150730</v>
      </c>
      <c r="DE13" s="626"/>
      <c r="DF13" s="626"/>
      <c r="DG13" s="626"/>
      <c r="DH13" s="626"/>
      <c r="DI13" s="626"/>
      <c r="DJ13" s="626"/>
      <c r="DK13" s="626"/>
      <c r="DL13" s="626"/>
      <c r="DM13" s="626"/>
      <c r="DN13" s="626"/>
      <c r="DO13" s="626"/>
      <c r="DP13" s="627"/>
      <c r="DQ13" s="631">
        <v>43339772</v>
      </c>
      <c r="DR13" s="626"/>
      <c r="DS13" s="626"/>
      <c r="DT13" s="626"/>
      <c r="DU13" s="626"/>
      <c r="DV13" s="626"/>
      <c r="DW13" s="626"/>
      <c r="DX13" s="626"/>
      <c r="DY13" s="626"/>
      <c r="DZ13" s="626"/>
      <c r="EA13" s="626"/>
      <c r="EB13" s="626"/>
      <c r="EC13" s="666"/>
    </row>
    <row r="14" spans="2:143" ht="11.25" customHeight="1" x14ac:dyDescent="0.2">
      <c r="B14" s="620" t="s">
        <v>255</v>
      </c>
      <c r="C14" s="621"/>
      <c r="D14" s="621"/>
      <c r="E14" s="621"/>
      <c r="F14" s="621"/>
      <c r="G14" s="621"/>
      <c r="H14" s="621"/>
      <c r="I14" s="621"/>
      <c r="J14" s="621"/>
      <c r="K14" s="621"/>
      <c r="L14" s="621"/>
      <c r="M14" s="621"/>
      <c r="N14" s="621"/>
      <c r="O14" s="621"/>
      <c r="P14" s="621"/>
      <c r="Q14" s="622"/>
      <c r="R14" s="623" t="s">
        <v>245</v>
      </c>
      <c r="S14" s="626"/>
      <c r="T14" s="626"/>
      <c r="U14" s="626"/>
      <c r="V14" s="626"/>
      <c r="W14" s="626"/>
      <c r="X14" s="626"/>
      <c r="Y14" s="627"/>
      <c r="Z14" s="685" t="s">
        <v>128</v>
      </c>
      <c r="AA14" s="685"/>
      <c r="AB14" s="685"/>
      <c r="AC14" s="685"/>
      <c r="AD14" s="686" t="s">
        <v>128</v>
      </c>
      <c r="AE14" s="686"/>
      <c r="AF14" s="686"/>
      <c r="AG14" s="686"/>
      <c r="AH14" s="686"/>
      <c r="AI14" s="686"/>
      <c r="AJ14" s="686"/>
      <c r="AK14" s="686"/>
      <c r="AL14" s="628" t="s">
        <v>128</v>
      </c>
      <c r="AM14" s="629"/>
      <c r="AN14" s="629"/>
      <c r="AO14" s="687"/>
      <c r="AP14" s="620" t="s">
        <v>256</v>
      </c>
      <c r="AQ14" s="621"/>
      <c r="AR14" s="621"/>
      <c r="AS14" s="621"/>
      <c r="AT14" s="621"/>
      <c r="AU14" s="621"/>
      <c r="AV14" s="621"/>
      <c r="AW14" s="621"/>
      <c r="AX14" s="621"/>
      <c r="AY14" s="621"/>
      <c r="AZ14" s="621"/>
      <c r="BA14" s="621"/>
      <c r="BB14" s="621"/>
      <c r="BC14" s="621"/>
      <c r="BD14" s="621"/>
      <c r="BE14" s="621"/>
      <c r="BF14" s="622"/>
      <c r="BG14" s="623">
        <v>1778108</v>
      </c>
      <c r="BH14" s="626"/>
      <c r="BI14" s="626"/>
      <c r="BJ14" s="626"/>
      <c r="BK14" s="626"/>
      <c r="BL14" s="626"/>
      <c r="BM14" s="626"/>
      <c r="BN14" s="627"/>
      <c r="BO14" s="685">
        <v>0.6</v>
      </c>
      <c r="BP14" s="685"/>
      <c r="BQ14" s="685"/>
      <c r="BR14" s="685"/>
      <c r="BS14" s="631" t="s">
        <v>245</v>
      </c>
      <c r="BT14" s="626"/>
      <c r="BU14" s="626"/>
      <c r="BV14" s="626"/>
      <c r="BW14" s="626"/>
      <c r="BX14" s="626"/>
      <c r="BY14" s="626"/>
      <c r="BZ14" s="626"/>
      <c r="CA14" s="626"/>
      <c r="CB14" s="666"/>
      <c r="CD14" s="667" t="s">
        <v>257</v>
      </c>
      <c r="CE14" s="664"/>
      <c r="CF14" s="664"/>
      <c r="CG14" s="664"/>
      <c r="CH14" s="664"/>
      <c r="CI14" s="664"/>
      <c r="CJ14" s="664"/>
      <c r="CK14" s="664"/>
      <c r="CL14" s="664"/>
      <c r="CM14" s="664"/>
      <c r="CN14" s="664"/>
      <c r="CO14" s="664"/>
      <c r="CP14" s="664"/>
      <c r="CQ14" s="665"/>
      <c r="CR14" s="623">
        <v>20477674</v>
      </c>
      <c r="CS14" s="626"/>
      <c r="CT14" s="626"/>
      <c r="CU14" s="626"/>
      <c r="CV14" s="626"/>
      <c r="CW14" s="626"/>
      <c r="CX14" s="626"/>
      <c r="CY14" s="627"/>
      <c r="CZ14" s="685">
        <v>2.7</v>
      </c>
      <c r="DA14" s="685"/>
      <c r="DB14" s="685"/>
      <c r="DC14" s="685"/>
      <c r="DD14" s="631">
        <v>1973474</v>
      </c>
      <c r="DE14" s="626"/>
      <c r="DF14" s="626"/>
      <c r="DG14" s="626"/>
      <c r="DH14" s="626"/>
      <c r="DI14" s="626"/>
      <c r="DJ14" s="626"/>
      <c r="DK14" s="626"/>
      <c r="DL14" s="626"/>
      <c r="DM14" s="626"/>
      <c r="DN14" s="626"/>
      <c r="DO14" s="626"/>
      <c r="DP14" s="627"/>
      <c r="DQ14" s="631">
        <v>18446211</v>
      </c>
      <c r="DR14" s="626"/>
      <c r="DS14" s="626"/>
      <c r="DT14" s="626"/>
      <c r="DU14" s="626"/>
      <c r="DV14" s="626"/>
      <c r="DW14" s="626"/>
      <c r="DX14" s="626"/>
      <c r="DY14" s="626"/>
      <c r="DZ14" s="626"/>
      <c r="EA14" s="626"/>
      <c r="EB14" s="626"/>
      <c r="EC14" s="666"/>
    </row>
    <row r="15" spans="2:143" ht="11.25" customHeight="1" x14ac:dyDescent="0.2">
      <c r="B15" s="620" t="s">
        <v>258</v>
      </c>
      <c r="C15" s="621"/>
      <c r="D15" s="621"/>
      <c r="E15" s="621"/>
      <c r="F15" s="621"/>
      <c r="G15" s="621"/>
      <c r="H15" s="621"/>
      <c r="I15" s="621"/>
      <c r="J15" s="621"/>
      <c r="K15" s="621"/>
      <c r="L15" s="621"/>
      <c r="M15" s="621"/>
      <c r="N15" s="621"/>
      <c r="O15" s="621"/>
      <c r="P15" s="621"/>
      <c r="Q15" s="622"/>
      <c r="R15" s="623">
        <v>1476167</v>
      </c>
      <c r="S15" s="626"/>
      <c r="T15" s="626"/>
      <c r="U15" s="626"/>
      <c r="V15" s="626"/>
      <c r="W15" s="626"/>
      <c r="X15" s="626"/>
      <c r="Y15" s="627"/>
      <c r="Z15" s="685">
        <v>0.2</v>
      </c>
      <c r="AA15" s="685"/>
      <c r="AB15" s="685"/>
      <c r="AC15" s="685"/>
      <c r="AD15" s="686">
        <v>1476167</v>
      </c>
      <c r="AE15" s="686"/>
      <c r="AF15" s="686"/>
      <c r="AG15" s="686"/>
      <c r="AH15" s="686"/>
      <c r="AI15" s="686"/>
      <c r="AJ15" s="686"/>
      <c r="AK15" s="686"/>
      <c r="AL15" s="628">
        <v>0.4</v>
      </c>
      <c r="AM15" s="629"/>
      <c r="AN15" s="629"/>
      <c r="AO15" s="687"/>
      <c r="AP15" s="620" t="s">
        <v>259</v>
      </c>
      <c r="AQ15" s="621"/>
      <c r="AR15" s="621"/>
      <c r="AS15" s="621"/>
      <c r="AT15" s="621"/>
      <c r="AU15" s="621"/>
      <c r="AV15" s="621"/>
      <c r="AW15" s="621"/>
      <c r="AX15" s="621"/>
      <c r="AY15" s="621"/>
      <c r="AZ15" s="621"/>
      <c r="BA15" s="621"/>
      <c r="BB15" s="621"/>
      <c r="BC15" s="621"/>
      <c r="BD15" s="621"/>
      <c r="BE15" s="621"/>
      <c r="BF15" s="622"/>
      <c r="BG15" s="623">
        <v>9094457</v>
      </c>
      <c r="BH15" s="626"/>
      <c r="BI15" s="626"/>
      <c r="BJ15" s="626"/>
      <c r="BK15" s="626"/>
      <c r="BL15" s="626"/>
      <c r="BM15" s="626"/>
      <c r="BN15" s="627"/>
      <c r="BO15" s="685">
        <v>3.1</v>
      </c>
      <c r="BP15" s="685"/>
      <c r="BQ15" s="685"/>
      <c r="BR15" s="685"/>
      <c r="BS15" s="631" t="s">
        <v>245</v>
      </c>
      <c r="BT15" s="626"/>
      <c r="BU15" s="626"/>
      <c r="BV15" s="626"/>
      <c r="BW15" s="626"/>
      <c r="BX15" s="626"/>
      <c r="BY15" s="626"/>
      <c r="BZ15" s="626"/>
      <c r="CA15" s="626"/>
      <c r="CB15" s="666"/>
      <c r="CD15" s="667" t="s">
        <v>260</v>
      </c>
      <c r="CE15" s="664"/>
      <c r="CF15" s="664"/>
      <c r="CG15" s="664"/>
      <c r="CH15" s="664"/>
      <c r="CI15" s="664"/>
      <c r="CJ15" s="664"/>
      <c r="CK15" s="664"/>
      <c r="CL15" s="664"/>
      <c r="CM15" s="664"/>
      <c r="CN15" s="664"/>
      <c r="CO15" s="664"/>
      <c r="CP15" s="664"/>
      <c r="CQ15" s="665"/>
      <c r="CR15" s="623">
        <v>127886635</v>
      </c>
      <c r="CS15" s="626"/>
      <c r="CT15" s="626"/>
      <c r="CU15" s="626"/>
      <c r="CV15" s="626"/>
      <c r="CW15" s="626"/>
      <c r="CX15" s="626"/>
      <c r="CY15" s="627"/>
      <c r="CZ15" s="685">
        <v>16.7</v>
      </c>
      <c r="DA15" s="685"/>
      <c r="DB15" s="685"/>
      <c r="DC15" s="685"/>
      <c r="DD15" s="631">
        <v>21863125</v>
      </c>
      <c r="DE15" s="626"/>
      <c r="DF15" s="626"/>
      <c r="DG15" s="626"/>
      <c r="DH15" s="626"/>
      <c r="DI15" s="626"/>
      <c r="DJ15" s="626"/>
      <c r="DK15" s="626"/>
      <c r="DL15" s="626"/>
      <c r="DM15" s="626"/>
      <c r="DN15" s="626"/>
      <c r="DO15" s="626"/>
      <c r="DP15" s="627"/>
      <c r="DQ15" s="631">
        <v>90176065</v>
      </c>
      <c r="DR15" s="626"/>
      <c r="DS15" s="626"/>
      <c r="DT15" s="626"/>
      <c r="DU15" s="626"/>
      <c r="DV15" s="626"/>
      <c r="DW15" s="626"/>
      <c r="DX15" s="626"/>
      <c r="DY15" s="626"/>
      <c r="DZ15" s="626"/>
      <c r="EA15" s="626"/>
      <c r="EB15" s="626"/>
      <c r="EC15" s="666"/>
    </row>
    <row r="16" spans="2:143" ht="11.25" customHeight="1" x14ac:dyDescent="0.2">
      <c r="B16" s="620" t="s">
        <v>261</v>
      </c>
      <c r="C16" s="621"/>
      <c r="D16" s="621"/>
      <c r="E16" s="621"/>
      <c r="F16" s="621"/>
      <c r="G16" s="621"/>
      <c r="H16" s="621"/>
      <c r="I16" s="621"/>
      <c r="J16" s="621"/>
      <c r="K16" s="621"/>
      <c r="L16" s="621"/>
      <c r="M16" s="621"/>
      <c r="N16" s="621"/>
      <c r="O16" s="621"/>
      <c r="P16" s="621"/>
      <c r="Q16" s="622"/>
      <c r="R16" s="623">
        <v>4190660</v>
      </c>
      <c r="S16" s="626"/>
      <c r="T16" s="626"/>
      <c r="U16" s="626"/>
      <c r="V16" s="626"/>
      <c r="W16" s="626"/>
      <c r="X16" s="626"/>
      <c r="Y16" s="627"/>
      <c r="Z16" s="685">
        <v>0.5</v>
      </c>
      <c r="AA16" s="685"/>
      <c r="AB16" s="685"/>
      <c r="AC16" s="685"/>
      <c r="AD16" s="686">
        <v>4190660</v>
      </c>
      <c r="AE16" s="686"/>
      <c r="AF16" s="686"/>
      <c r="AG16" s="686"/>
      <c r="AH16" s="686"/>
      <c r="AI16" s="686"/>
      <c r="AJ16" s="686"/>
      <c r="AK16" s="686"/>
      <c r="AL16" s="628">
        <v>1.1000000000000001</v>
      </c>
      <c r="AM16" s="629"/>
      <c r="AN16" s="629"/>
      <c r="AO16" s="687"/>
      <c r="AP16" s="620" t="s">
        <v>262</v>
      </c>
      <c r="AQ16" s="621"/>
      <c r="AR16" s="621"/>
      <c r="AS16" s="621"/>
      <c r="AT16" s="621"/>
      <c r="AU16" s="621"/>
      <c r="AV16" s="621"/>
      <c r="AW16" s="621"/>
      <c r="AX16" s="621"/>
      <c r="AY16" s="621"/>
      <c r="AZ16" s="621"/>
      <c r="BA16" s="621"/>
      <c r="BB16" s="621"/>
      <c r="BC16" s="621"/>
      <c r="BD16" s="621"/>
      <c r="BE16" s="621"/>
      <c r="BF16" s="622"/>
      <c r="BG16" s="623" t="s">
        <v>128</v>
      </c>
      <c r="BH16" s="626"/>
      <c r="BI16" s="626"/>
      <c r="BJ16" s="626"/>
      <c r="BK16" s="626"/>
      <c r="BL16" s="626"/>
      <c r="BM16" s="626"/>
      <c r="BN16" s="627"/>
      <c r="BO16" s="685" t="s">
        <v>128</v>
      </c>
      <c r="BP16" s="685"/>
      <c r="BQ16" s="685"/>
      <c r="BR16" s="685"/>
      <c r="BS16" s="631" t="s">
        <v>128</v>
      </c>
      <c r="BT16" s="626"/>
      <c r="BU16" s="626"/>
      <c r="BV16" s="626"/>
      <c r="BW16" s="626"/>
      <c r="BX16" s="626"/>
      <c r="BY16" s="626"/>
      <c r="BZ16" s="626"/>
      <c r="CA16" s="626"/>
      <c r="CB16" s="666"/>
      <c r="CD16" s="667" t="s">
        <v>263</v>
      </c>
      <c r="CE16" s="664"/>
      <c r="CF16" s="664"/>
      <c r="CG16" s="664"/>
      <c r="CH16" s="664"/>
      <c r="CI16" s="664"/>
      <c r="CJ16" s="664"/>
      <c r="CK16" s="664"/>
      <c r="CL16" s="664"/>
      <c r="CM16" s="664"/>
      <c r="CN16" s="664"/>
      <c r="CO16" s="664"/>
      <c r="CP16" s="664"/>
      <c r="CQ16" s="665"/>
      <c r="CR16" s="623">
        <v>1751498</v>
      </c>
      <c r="CS16" s="626"/>
      <c r="CT16" s="626"/>
      <c r="CU16" s="626"/>
      <c r="CV16" s="626"/>
      <c r="CW16" s="626"/>
      <c r="CX16" s="626"/>
      <c r="CY16" s="627"/>
      <c r="CZ16" s="685">
        <v>0.2</v>
      </c>
      <c r="DA16" s="685"/>
      <c r="DB16" s="685"/>
      <c r="DC16" s="685"/>
      <c r="DD16" s="631" t="s">
        <v>128</v>
      </c>
      <c r="DE16" s="626"/>
      <c r="DF16" s="626"/>
      <c r="DG16" s="626"/>
      <c r="DH16" s="626"/>
      <c r="DI16" s="626"/>
      <c r="DJ16" s="626"/>
      <c r="DK16" s="626"/>
      <c r="DL16" s="626"/>
      <c r="DM16" s="626"/>
      <c r="DN16" s="626"/>
      <c r="DO16" s="626"/>
      <c r="DP16" s="627"/>
      <c r="DQ16" s="631">
        <v>310155</v>
      </c>
      <c r="DR16" s="626"/>
      <c r="DS16" s="626"/>
      <c r="DT16" s="626"/>
      <c r="DU16" s="626"/>
      <c r="DV16" s="626"/>
      <c r="DW16" s="626"/>
      <c r="DX16" s="626"/>
      <c r="DY16" s="626"/>
      <c r="DZ16" s="626"/>
      <c r="EA16" s="626"/>
      <c r="EB16" s="626"/>
      <c r="EC16" s="666"/>
    </row>
    <row r="17" spans="2:133" ht="11.25" customHeight="1" x14ac:dyDescent="0.2">
      <c r="B17" s="620" t="s">
        <v>264</v>
      </c>
      <c r="C17" s="621"/>
      <c r="D17" s="621"/>
      <c r="E17" s="621"/>
      <c r="F17" s="621"/>
      <c r="G17" s="621"/>
      <c r="H17" s="621"/>
      <c r="I17" s="621"/>
      <c r="J17" s="621"/>
      <c r="K17" s="621"/>
      <c r="L17" s="621"/>
      <c r="M17" s="621"/>
      <c r="N17" s="621"/>
      <c r="O17" s="621"/>
      <c r="P17" s="621"/>
      <c r="Q17" s="622"/>
      <c r="R17" s="623">
        <v>1126946</v>
      </c>
      <c r="S17" s="626"/>
      <c r="T17" s="626"/>
      <c r="U17" s="626"/>
      <c r="V17" s="626"/>
      <c r="W17" s="626"/>
      <c r="X17" s="626"/>
      <c r="Y17" s="627"/>
      <c r="Z17" s="685">
        <v>0.1</v>
      </c>
      <c r="AA17" s="685"/>
      <c r="AB17" s="685"/>
      <c r="AC17" s="685"/>
      <c r="AD17" s="686">
        <v>1126946</v>
      </c>
      <c r="AE17" s="686"/>
      <c r="AF17" s="686"/>
      <c r="AG17" s="686"/>
      <c r="AH17" s="686"/>
      <c r="AI17" s="686"/>
      <c r="AJ17" s="686"/>
      <c r="AK17" s="686"/>
      <c r="AL17" s="628">
        <v>0.3</v>
      </c>
      <c r="AM17" s="629"/>
      <c r="AN17" s="629"/>
      <c r="AO17" s="687"/>
      <c r="AP17" s="620" t="s">
        <v>265</v>
      </c>
      <c r="AQ17" s="621"/>
      <c r="AR17" s="621"/>
      <c r="AS17" s="621"/>
      <c r="AT17" s="621"/>
      <c r="AU17" s="621"/>
      <c r="AV17" s="621"/>
      <c r="AW17" s="621"/>
      <c r="AX17" s="621"/>
      <c r="AY17" s="621"/>
      <c r="AZ17" s="621"/>
      <c r="BA17" s="621"/>
      <c r="BB17" s="621"/>
      <c r="BC17" s="621"/>
      <c r="BD17" s="621"/>
      <c r="BE17" s="621"/>
      <c r="BF17" s="622"/>
      <c r="BG17" s="623" t="s">
        <v>245</v>
      </c>
      <c r="BH17" s="626"/>
      <c r="BI17" s="626"/>
      <c r="BJ17" s="626"/>
      <c r="BK17" s="626"/>
      <c r="BL17" s="626"/>
      <c r="BM17" s="626"/>
      <c r="BN17" s="627"/>
      <c r="BO17" s="685" t="s">
        <v>245</v>
      </c>
      <c r="BP17" s="685"/>
      <c r="BQ17" s="685"/>
      <c r="BR17" s="685"/>
      <c r="BS17" s="631" t="s">
        <v>128</v>
      </c>
      <c r="BT17" s="626"/>
      <c r="BU17" s="626"/>
      <c r="BV17" s="626"/>
      <c r="BW17" s="626"/>
      <c r="BX17" s="626"/>
      <c r="BY17" s="626"/>
      <c r="BZ17" s="626"/>
      <c r="CA17" s="626"/>
      <c r="CB17" s="666"/>
      <c r="CD17" s="667" t="s">
        <v>266</v>
      </c>
      <c r="CE17" s="664"/>
      <c r="CF17" s="664"/>
      <c r="CG17" s="664"/>
      <c r="CH17" s="664"/>
      <c r="CI17" s="664"/>
      <c r="CJ17" s="664"/>
      <c r="CK17" s="664"/>
      <c r="CL17" s="664"/>
      <c r="CM17" s="664"/>
      <c r="CN17" s="664"/>
      <c r="CO17" s="664"/>
      <c r="CP17" s="664"/>
      <c r="CQ17" s="665"/>
      <c r="CR17" s="623">
        <v>83201033</v>
      </c>
      <c r="CS17" s="626"/>
      <c r="CT17" s="626"/>
      <c r="CU17" s="626"/>
      <c r="CV17" s="626"/>
      <c r="CW17" s="626"/>
      <c r="CX17" s="626"/>
      <c r="CY17" s="627"/>
      <c r="CZ17" s="685">
        <v>10.9</v>
      </c>
      <c r="DA17" s="685"/>
      <c r="DB17" s="685"/>
      <c r="DC17" s="685"/>
      <c r="DD17" s="631" t="s">
        <v>128</v>
      </c>
      <c r="DE17" s="626"/>
      <c r="DF17" s="626"/>
      <c r="DG17" s="626"/>
      <c r="DH17" s="626"/>
      <c r="DI17" s="626"/>
      <c r="DJ17" s="626"/>
      <c r="DK17" s="626"/>
      <c r="DL17" s="626"/>
      <c r="DM17" s="626"/>
      <c r="DN17" s="626"/>
      <c r="DO17" s="626"/>
      <c r="DP17" s="627"/>
      <c r="DQ17" s="631">
        <v>79392083</v>
      </c>
      <c r="DR17" s="626"/>
      <c r="DS17" s="626"/>
      <c r="DT17" s="626"/>
      <c r="DU17" s="626"/>
      <c r="DV17" s="626"/>
      <c r="DW17" s="626"/>
      <c r="DX17" s="626"/>
      <c r="DY17" s="626"/>
      <c r="DZ17" s="626"/>
      <c r="EA17" s="626"/>
      <c r="EB17" s="626"/>
      <c r="EC17" s="666"/>
    </row>
    <row r="18" spans="2:133" ht="11.25" customHeight="1" x14ac:dyDescent="0.2">
      <c r="B18" s="620" t="s">
        <v>267</v>
      </c>
      <c r="C18" s="621"/>
      <c r="D18" s="621"/>
      <c r="E18" s="621"/>
      <c r="F18" s="621"/>
      <c r="G18" s="621"/>
      <c r="H18" s="621"/>
      <c r="I18" s="621"/>
      <c r="J18" s="621"/>
      <c r="K18" s="621"/>
      <c r="L18" s="621"/>
      <c r="M18" s="621"/>
      <c r="N18" s="621"/>
      <c r="O18" s="621"/>
      <c r="P18" s="621"/>
      <c r="Q18" s="622"/>
      <c r="R18" s="623">
        <v>61400657</v>
      </c>
      <c r="S18" s="626"/>
      <c r="T18" s="626"/>
      <c r="U18" s="626"/>
      <c r="V18" s="626"/>
      <c r="W18" s="626"/>
      <c r="X18" s="626"/>
      <c r="Y18" s="627"/>
      <c r="Z18" s="685">
        <v>8</v>
      </c>
      <c r="AA18" s="685"/>
      <c r="AB18" s="685"/>
      <c r="AC18" s="685"/>
      <c r="AD18" s="686">
        <v>58675332</v>
      </c>
      <c r="AE18" s="686"/>
      <c r="AF18" s="686"/>
      <c r="AG18" s="686"/>
      <c r="AH18" s="686"/>
      <c r="AI18" s="686"/>
      <c r="AJ18" s="686"/>
      <c r="AK18" s="686"/>
      <c r="AL18" s="628">
        <v>15.7</v>
      </c>
      <c r="AM18" s="629"/>
      <c r="AN18" s="629"/>
      <c r="AO18" s="687"/>
      <c r="AP18" s="620" t="s">
        <v>268</v>
      </c>
      <c r="AQ18" s="621"/>
      <c r="AR18" s="621"/>
      <c r="AS18" s="621"/>
      <c r="AT18" s="621"/>
      <c r="AU18" s="621"/>
      <c r="AV18" s="621"/>
      <c r="AW18" s="621"/>
      <c r="AX18" s="621"/>
      <c r="AY18" s="621"/>
      <c r="AZ18" s="621"/>
      <c r="BA18" s="621"/>
      <c r="BB18" s="621"/>
      <c r="BC18" s="621"/>
      <c r="BD18" s="621"/>
      <c r="BE18" s="621"/>
      <c r="BF18" s="622"/>
      <c r="BG18" s="623" t="s">
        <v>232</v>
      </c>
      <c r="BH18" s="626"/>
      <c r="BI18" s="626"/>
      <c r="BJ18" s="626"/>
      <c r="BK18" s="626"/>
      <c r="BL18" s="626"/>
      <c r="BM18" s="626"/>
      <c r="BN18" s="627"/>
      <c r="BO18" s="685" t="s">
        <v>128</v>
      </c>
      <c r="BP18" s="685"/>
      <c r="BQ18" s="685"/>
      <c r="BR18" s="685"/>
      <c r="BS18" s="631" t="s">
        <v>128</v>
      </c>
      <c r="BT18" s="626"/>
      <c r="BU18" s="626"/>
      <c r="BV18" s="626"/>
      <c r="BW18" s="626"/>
      <c r="BX18" s="626"/>
      <c r="BY18" s="626"/>
      <c r="BZ18" s="626"/>
      <c r="CA18" s="626"/>
      <c r="CB18" s="666"/>
      <c r="CD18" s="667" t="s">
        <v>269</v>
      </c>
      <c r="CE18" s="664"/>
      <c r="CF18" s="664"/>
      <c r="CG18" s="664"/>
      <c r="CH18" s="664"/>
      <c r="CI18" s="664"/>
      <c r="CJ18" s="664"/>
      <c r="CK18" s="664"/>
      <c r="CL18" s="664"/>
      <c r="CM18" s="664"/>
      <c r="CN18" s="664"/>
      <c r="CO18" s="664"/>
      <c r="CP18" s="664"/>
      <c r="CQ18" s="665"/>
      <c r="CR18" s="623">
        <v>4691266</v>
      </c>
      <c r="CS18" s="626"/>
      <c r="CT18" s="626"/>
      <c r="CU18" s="626"/>
      <c r="CV18" s="626"/>
      <c r="CW18" s="626"/>
      <c r="CX18" s="626"/>
      <c r="CY18" s="627"/>
      <c r="CZ18" s="685">
        <v>0.6</v>
      </c>
      <c r="DA18" s="685"/>
      <c r="DB18" s="685"/>
      <c r="DC18" s="685"/>
      <c r="DD18" s="631" t="s">
        <v>232</v>
      </c>
      <c r="DE18" s="626"/>
      <c r="DF18" s="626"/>
      <c r="DG18" s="626"/>
      <c r="DH18" s="626"/>
      <c r="DI18" s="626"/>
      <c r="DJ18" s="626"/>
      <c r="DK18" s="626"/>
      <c r="DL18" s="626"/>
      <c r="DM18" s="626"/>
      <c r="DN18" s="626"/>
      <c r="DO18" s="626"/>
      <c r="DP18" s="627"/>
      <c r="DQ18" s="631">
        <v>2349266</v>
      </c>
      <c r="DR18" s="626"/>
      <c r="DS18" s="626"/>
      <c r="DT18" s="626"/>
      <c r="DU18" s="626"/>
      <c r="DV18" s="626"/>
      <c r="DW18" s="626"/>
      <c r="DX18" s="626"/>
      <c r="DY18" s="626"/>
      <c r="DZ18" s="626"/>
      <c r="EA18" s="626"/>
      <c r="EB18" s="626"/>
      <c r="EC18" s="666"/>
    </row>
    <row r="19" spans="2:133" ht="11.25" customHeight="1" x14ac:dyDescent="0.2">
      <c r="B19" s="620" t="s">
        <v>270</v>
      </c>
      <c r="C19" s="621"/>
      <c r="D19" s="621"/>
      <c r="E19" s="621"/>
      <c r="F19" s="621"/>
      <c r="G19" s="621"/>
      <c r="H19" s="621"/>
      <c r="I19" s="621"/>
      <c r="J19" s="621"/>
      <c r="K19" s="621"/>
      <c r="L19" s="621"/>
      <c r="M19" s="621"/>
      <c r="N19" s="621"/>
      <c r="O19" s="621"/>
      <c r="P19" s="621"/>
      <c r="Q19" s="622"/>
      <c r="R19" s="623">
        <v>58675332</v>
      </c>
      <c r="S19" s="626"/>
      <c r="T19" s="626"/>
      <c r="U19" s="626"/>
      <c r="V19" s="626"/>
      <c r="W19" s="626"/>
      <c r="X19" s="626"/>
      <c r="Y19" s="627"/>
      <c r="Z19" s="685">
        <v>7.6</v>
      </c>
      <c r="AA19" s="685"/>
      <c r="AB19" s="685"/>
      <c r="AC19" s="685"/>
      <c r="AD19" s="686">
        <v>58675332</v>
      </c>
      <c r="AE19" s="686"/>
      <c r="AF19" s="686"/>
      <c r="AG19" s="686"/>
      <c r="AH19" s="686"/>
      <c r="AI19" s="686"/>
      <c r="AJ19" s="686"/>
      <c r="AK19" s="686"/>
      <c r="AL19" s="628">
        <v>15.7</v>
      </c>
      <c r="AM19" s="629"/>
      <c r="AN19" s="629"/>
      <c r="AO19" s="687"/>
      <c r="AP19" s="620" t="s">
        <v>271</v>
      </c>
      <c r="AQ19" s="621"/>
      <c r="AR19" s="621"/>
      <c r="AS19" s="621"/>
      <c r="AT19" s="621"/>
      <c r="AU19" s="621"/>
      <c r="AV19" s="621"/>
      <c r="AW19" s="621"/>
      <c r="AX19" s="621"/>
      <c r="AY19" s="621"/>
      <c r="AZ19" s="621"/>
      <c r="BA19" s="621"/>
      <c r="BB19" s="621"/>
      <c r="BC19" s="621"/>
      <c r="BD19" s="621"/>
      <c r="BE19" s="621"/>
      <c r="BF19" s="622"/>
      <c r="BG19" s="623">
        <v>32346470</v>
      </c>
      <c r="BH19" s="626"/>
      <c r="BI19" s="626"/>
      <c r="BJ19" s="626"/>
      <c r="BK19" s="626"/>
      <c r="BL19" s="626"/>
      <c r="BM19" s="626"/>
      <c r="BN19" s="627"/>
      <c r="BO19" s="685">
        <v>11.1</v>
      </c>
      <c r="BP19" s="685"/>
      <c r="BQ19" s="685"/>
      <c r="BR19" s="685"/>
      <c r="BS19" s="631" t="s">
        <v>232</v>
      </c>
      <c r="BT19" s="626"/>
      <c r="BU19" s="626"/>
      <c r="BV19" s="626"/>
      <c r="BW19" s="626"/>
      <c r="BX19" s="626"/>
      <c r="BY19" s="626"/>
      <c r="BZ19" s="626"/>
      <c r="CA19" s="626"/>
      <c r="CB19" s="666"/>
      <c r="CD19" s="667" t="s">
        <v>272</v>
      </c>
      <c r="CE19" s="664"/>
      <c r="CF19" s="664"/>
      <c r="CG19" s="664"/>
      <c r="CH19" s="664"/>
      <c r="CI19" s="664"/>
      <c r="CJ19" s="664"/>
      <c r="CK19" s="664"/>
      <c r="CL19" s="664"/>
      <c r="CM19" s="664"/>
      <c r="CN19" s="664"/>
      <c r="CO19" s="664"/>
      <c r="CP19" s="664"/>
      <c r="CQ19" s="665"/>
      <c r="CR19" s="623" t="s">
        <v>245</v>
      </c>
      <c r="CS19" s="626"/>
      <c r="CT19" s="626"/>
      <c r="CU19" s="626"/>
      <c r="CV19" s="626"/>
      <c r="CW19" s="626"/>
      <c r="CX19" s="626"/>
      <c r="CY19" s="627"/>
      <c r="CZ19" s="685" t="s">
        <v>128</v>
      </c>
      <c r="DA19" s="685"/>
      <c r="DB19" s="685"/>
      <c r="DC19" s="685"/>
      <c r="DD19" s="631" t="s">
        <v>128</v>
      </c>
      <c r="DE19" s="626"/>
      <c r="DF19" s="626"/>
      <c r="DG19" s="626"/>
      <c r="DH19" s="626"/>
      <c r="DI19" s="626"/>
      <c r="DJ19" s="626"/>
      <c r="DK19" s="626"/>
      <c r="DL19" s="626"/>
      <c r="DM19" s="626"/>
      <c r="DN19" s="626"/>
      <c r="DO19" s="626"/>
      <c r="DP19" s="627"/>
      <c r="DQ19" s="631" t="s">
        <v>232</v>
      </c>
      <c r="DR19" s="626"/>
      <c r="DS19" s="626"/>
      <c r="DT19" s="626"/>
      <c r="DU19" s="626"/>
      <c r="DV19" s="626"/>
      <c r="DW19" s="626"/>
      <c r="DX19" s="626"/>
      <c r="DY19" s="626"/>
      <c r="DZ19" s="626"/>
      <c r="EA19" s="626"/>
      <c r="EB19" s="626"/>
      <c r="EC19" s="666"/>
    </row>
    <row r="20" spans="2:133" ht="11.25" customHeight="1" x14ac:dyDescent="0.2">
      <c r="B20" s="620" t="s">
        <v>273</v>
      </c>
      <c r="C20" s="621"/>
      <c r="D20" s="621"/>
      <c r="E20" s="621"/>
      <c r="F20" s="621"/>
      <c r="G20" s="621"/>
      <c r="H20" s="621"/>
      <c r="I20" s="621"/>
      <c r="J20" s="621"/>
      <c r="K20" s="621"/>
      <c r="L20" s="621"/>
      <c r="M20" s="621"/>
      <c r="N20" s="621"/>
      <c r="O20" s="621"/>
      <c r="P20" s="621"/>
      <c r="Q20" s="622"/>
      <c r="R20" s="623">
        <v>2725165</v>
      </c>
      <c r="S20" s="626"/>
      <c r="T20" s="626"/>
      <c r="U20" s="626"/>
      <c r="V20" s="626"/>
      <c r="W20" s="626"/>
      <c r="X20" s="626"/>
      <c r="Y20" s="627"/>
      <c r="Z20" s="685">
        <v>0.4</v>
      </c>
      <c r="AA20" s="685"/>
      <c r="AB20" s="685"/>
      <c r="AC20" s="685"/>
      <c r="AD20" s="686" t="s">
        <v>128</v>
      </c>
      <c r="AE20" s="686"/>
      <c r="AF20" s="686"/>
      <c r="AG20" s="686"/>
      <c r="AH20" s="686"/>
      <c r="AI20" s="686"/>
      <c r="AJ20" s="686"/>
      <c r="AK20" s="686"/>
      <c r="AL20" s="628" t="s">
        <v>245</v>
      </c>
      <c r="AM20" s="629"/>
      <c r="AN20" s="629"/>
      <c r="AO20" s="687"/>
      <c r="AP20" s="620" t="s">
        <v>274</v>
      </c>
      <c r="AQ20" s="621"/>
      <c r="AR20" s="621"/>
      <c r="AS20" s="621"/>
      <c r="AT20" s="621"/>
      <c r="AU20" s="621"/>
      <c r="AV20" s="621"/>
      <c r="AW20" s="621"/>
      <c r="AX20" s="621"/>
      <c r="AY20" s="621"/>
      <c r="AZ20" s="621"/>
      <c r="BA20" s="621"/>
      <c r="BB20" s="621"/>
      <c r="BC20" s="621"/>
      <c r="BD20" s="621"/>
      <c r="BE20" s="621"/>
      <c r="BF20" s="622"/>
      <c r="BG20" s="623">
        <v>30808057</v>
      </c>
      <c r="BH20" s="626"/>
      <c r="BI20" s="626"/>
      <c r="BJ20" s="626"/>
      <c r="BK20" s="626"/>
      <c r="BL20" s="626"/>
      <c r="BM20" s="626"/>
      <c r="BN20" s="627"/>
      <c r="BO20" s="685">
        <v>10.6</v>
      </c>
      <c r="BP20" s="685"/>
      <c r="BQ20" s="685"/>
      <c r="BR20" s="685"/>
      <c r="BS20" s="631" t="s">
        <v>128</v>
      </c>
      <c r="BT20" s="626"/>
      <c r="BU20" s="626"/>
      <c r="BV20" s="626"/>
      <c r="BW20" s="626"/>
      <c r="BX20" s="626"/>
      <c r="BY20" s="626"/>
      <c r="BZ20" s="626"/>
      <c r="CA20" s="626"/>
      <c r="CB20" s="666"/>
      <c r="CD20" s="667" t="s">
        <v>275</v>
      </c>
      <c r="CE20" s="664"/>
      <c r="CF20" s="664"/>
      <c r="CG20" s="664"/>
      <c r="CH20" s="664"/>
      <c r="CI20" s="664"/>
      <c r="CJ20" s="664"/>
      <c r="CK20" s="664"/>
      <c r="CL20" s="664"/>
      <c r="CM20" s="664"/>
      <c r="CN20" s="664"/>
      <c r="CO20" s="664"/>
      <c r="CP20" s="664"/>
      <c r="CQ20" s="665"/>
      <c r="CR20" s="623">
        <v>765910124</v>
      </c>
      <c r="CS20" s="626"/>
      <c r="CT20" s="626"/>
      <c r="CU20" s="626"/>
      <c r="CV20" s="626"/>
      <c r="CW20" s="626"/>
      <c r="CX20" s="626"/>
      <c r="CY20" s="627"/>
      <c r="CZ20" s="685">
        <v>100</v>
      </c>
      <c r="DA20" s="685"/>
      <c r="DB20" s="685"/>
      <c r="DC20" s="685"/>
      <c r="DD20" s="631">
        <v>81292048</v>
      </c>
      <c r="DE20" s="626"/>
      <c r="DF20" s="626"/>
      <c r="DG20" s="626"/>
      <c r="DH20" s="626"/>
      <c r="DI20" s="626"/>
      <c r="DJ20" s="626"/>
      <c r="DK20" s="626"/>
      <c r="DL20" s="626"/>
      <c r="DM20" s="626"/>
      <c r="DN20" s="626"/>
      <c r="DO20" s="626"/>
      <c r="DP20" s="627"/>
      <c r="DQ20" s="631">
        <v>454020394</v>
      </c>
      <c r="DR20" s="626"/>
      <c r="DS20" s="626"/>
      <c r="DT20" s="626"/>
      <c r="DU20" s="626"/>
      <c r="DV20" s="626"/>
      <c r="DW20" s="626"/>
      <c r="DX20" s="626"/>
      <c r="DY20" s="626"/>
      <c r="DZ20" s="626"/>
      <c r="EA20" s="626"/>
      <c r="EB20" s="626"/>
      <c r="EC20" s="666"/>
    </row>
    <row r="21" spans="2:133" ht="11.25" customHeight="1" x14ac:dyDescent="0.2">
      <c r="B21" s="620" t="s">
        <v>276</v>
      </c>
      <c r="C21" s="621"/>
      <c r="D21" s="621"/>
      <c r="E21" s="621"/>
      <c r="F21" s="621"/>
      <c r="G21" s="621"/>
      <c r="H21" s="621"/>
      <c r="I21" s="621"/>
      <c r="J21" s="621"/>
      <c r="K21" s="621"/>
      <c r="L21" s="621"/>
      <c r="M21" s="621"/>
      <c r="N21" s="621"/>
      <c r="O21" s="621"/>
      <c r="P21" s="621"/>
      <c r="Q21" s="622"/>
      <c r="R21" s="623">
        <v>160</v>
      </c>
      <c r="S21" s="626"/>
      <c r="T21" s="626"/>
      <c r="U21" s="626"/>
      <c r="V21" s="626"/>
      <c r="W21" s="626"/>
      <c r="X21" s="626"/>
      <c r="Y21" s="627"/>
      <c r="Z21" s="685">
        <v>0</v>
      </c>
      <c r="AA21" s="685"/>
      <c r="AB21" s="685"/>
      <c r="AC21" s="685"/>
      <c r="AD21" s="686" t="s">
        <v>128</v>
      </c>
      <c r="AE21" s="686"/>
      <c r="AF21" s="686"/>
      <c r="AG21" s="686"/>
      <c r="AH21" s="686"/>
      <c r="AI21" s="686"/>
      <c r="AJ21" s="686"/>
      <c r="AK21" s="686"/>
      <c r="AL21" s="628" t="s">
        <v>232</v>
      </c>
      <c r="AM21" s="629"/>
      <c r="AN21" s="629"/>
      <c r="AO21" s="687"/>
      <c r="AP21" s="731" t="s">
        <v>277</v>
      </c>
      <c r="AQ21" s="738"/>
      <c r="AR21" s="738"/>
      <c r="AS21" s="738"/>
      <c r="AT21" s="738"/>
      <c r="AU21" s="738"/>
      <c r="AV21" s="738"/>
      <c r="AW21" s="738"/>
      <c r="AX21" s="738"/>
      <c r="AY21" s="738"/>
      <c r="AZ21" s="738"/>
      <c r="BA21" s="738"/>
      <c r="BB21" s="738"/>
      <c r="BC21" s="738"/>
      <c r="BD21" s="738"/>
      <c r="BE21" s="738"/>
      <c r="BF21" s="733"/>
      <c r="BG21" s="623">
        <v>101907</v>
      </c>
      <c r="BH21" s="626"/>
      <c r="BI21" s="626"/>
      <c r="BJ21" s="626"/>
      <c r="BK21" s="626"/>
      <c r="BL21" s="626"/>
      <c r="BM21" s="626"/>
      <c r="BN21" s="627"/>
      <c r="BO21" s="685">
        <v>0</v>
      </c>
      <c r="BP21" s="685"/>
      <c r="BQ21" s="685"/>
      <c r="BR21" s="685"/>
      <c r="BS21" s="631" t="s">
        <v>232</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2">
      <c r="B22" s="620" t="s">
        <v>278</v>
      </c>
      <c r="C22" s="621"/>
      <c r="D22" s="621"/>
      <c r="E22" s="621"/>
      <c r="F22" s="621"/>
      <c r="G22" s="621"/>
      <c r="H22" s="621"/>
      <c r="I22" s="621"/>
      <c r="J22" s="621"/>
      <c r="K22" s="621"/>
      <c r="L22" s="621"/>
      <c r="M22" s="621"/>
      <c r="N22" s="621"/>
      <c r="O22" s="621"/>
      <c r="P22" s="621"/>
      <c r="Q22" s="622"/>
      <c r="R22" s="623">
        <v>397130142</v>
      </c>
      <c r="S22" s="626"/>
      <c r="T22" s="626"/>
      <c r="U22" s="626"/>
      <c r="V22" s="626"/>
      <c r="W22" s="626"/>
      <c r="X22" s="626"/>
      <c r="Y22" s="627"/>
      <c r="Z22" s="685">
        <v>51.6</v>
      </c>
      <c r="AA22" s="685"/>
      <c r="AB22" s="685"/>
      <c r="AC22" s="685"/>
      <c r="AD22" s="686">
        <v>367774813</v>
      </c>
      <c r="AE22" s="686"/>
      <c r="AF22" s="686"/>
      <c r="AG22" s="686"/>
      <c r="AH22" s="686"/>
      <c r="AI22" s="686"/>
      <c r="AJ22" s="686"/>
      <c r="AK22" s="686"/>
      <c r="AL22" s="628">
        <v>98.3</v>
      </c>
      <c r="AM22" s="629"/>
      <c r="AN22" s="629"/>
      <c r="AO22" s="687"/>
      <c r="AP22" s="731" t="s">
        <v>279</v>
      </c>
      <c r="AQ22" s="738"/>
      <c r="AR22" s="738"/>
      <c r="AS22" s="738"/>
      <c r="AT22" s="738"/>
      <c r="AU22" s="738"/>
      <c r="AV22" s="738"/>
      <c r="AW22" s="738"/>
      <c r="AX22" s="738"/>
      <c r="AY22" s="738"/>
      <c r="AZ22" s="738"/>
      <c r="BA22" s="738"/>
      <c r="BB22" s="738"/>
      <c r="BC22" s="738"/>
      <c r="BD22" s="738"/>
      <c r="BE22" s="738"/>
      <c r="BF22" s="733"/>
      <c r="BG22" s="623">
        <v>7380009</v>
      </c>
      <c r="BH22" s="626"/>
      <c r="BI22" s="626"/>
      <c r="BJ22" s="626"/>
      <c r="BK22" s="626"/>
      <c r="BL22" s="626"/>
      <c r="BM22" s="626"/>
      <c r="BN22" s="627"/>
      <c r="BO22" s="685">
        <v>2.5</v>
      </c>
      <c r="BP22" s="685"/>
      <c r="BQ22" s="685"/>
      <c r="BR22" s="685"/>
      <c r="BS22" s="631" t="s">
        <v>128</v>
      </c>
      <c r="BT22" s="626"/>
      <c r="BU22" s="626"/>
      <c r="BV22" s="626"/>
      <c r="BW22" s="626"/>
      <c r="BX22" s="626"/>
      <c r="BY22" s="626"/>
      <c r="BZ22" s="626"/>
      <c r="CA22" s="626"/>
      <c r="CB22" s="666"/>
      <c r="CD22" s="740" t="s">
        <v>280</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2">
      <c r="B23" s="620" t="s">
        <v>281</v>
      </c>
      <c r="C23" s="621"/>
      <c r="D23" s="621"/>
      <c r="E23" s="621"/>
      <c r="F23" s="621"/>
      <c r="G23" s="621"/>
      <c r="H23" s="621"/>
      <c r="I23" s="621"/>
      <c r="J23" s="621"/>
      <c r="K23" s="621"/>
      <c r="L23" s="621"/>
      <c r="M23" s="621"/>
      <c r="N23" s="621"/>
      <c r="O23" s="621"/>
      <c r="P23" s="621"/>
      <c r="Q23" s="622"/>
      <c r="R23" s="623">
        <v>343981</v>
      </c>
      <c r="S23" s="626"/>
      <c r="T23" s="626"/>
      <c r="U23" s="626"/>
      <c r="V23" s="626"/>
      <c r="W23" s="626"/>
      <c r="X23" s="626"/>
      <c r="Y23" s="627"/>
      <c r="Z23" s="685">
        <v>0</v>
      </c>
      <c r="AA23" s="685"/>
      <c r="AB23" s="685"/>
      <c r="AC23" s="685"/>
      <c r="AD23" s="686">
        <v>343981</v>
      </c>
      <c r="AE23" s="686"/>
      <c r="AF23" s="686"/>
      <c r="AG23" s="686"/>
      <c r="AH23" s="686"/>
      <c r="AI23" s="686"/>
      <c r="AJ23" s="686"/>
      <c r="AK23" s="686"/>
      <c r="AL23" s="628">
        <v>0.1</v>
      </c>
      <c r="AM23" s="629"/>
      <c r="AN23" s="629"/>
      <c r="AO23" s="687"/>
      <c r="AP23" s="731" t="s">
        <v>282</v>
      </c>
      <c r="AQ23" s="738"/>
      <c r="AR23" s="738"/>
      <c r="AS23" s="738"/>
      <c r="AT23" s="738"/>
      <c r="AU23" s="738"/>
      <c r="AV23" s="738"/>
      <c r="AW23" s="738"/>
      <c r="AX23" s="738"/>
      <c r="AY23" s="738"/>
      <c r="AZ23" s="738"/>
      <c r="BA23" s="738"/>
      <c r="BB23" s="738"/>
      <c r="BC23" s="738"/>
      <c r="BD23" s="738"/>
      <c r="BE23" s="738"/>
      <c r="BF23" s="733"/>
      <c r="BG23" s="623">
        <v>23326141</v>
      </c>
      <c r="BH23" s="626"/>
      <c r="BI23" s="626"/>
      <c r="BJ23" s="626"/>
      <c r="BK23" s="626"/>
      <c r="BL23" s="626"/>
      <c r="BM23" s="626"/>
      <c r="BN23" s="627"/>
      <c r="BO23" s="685">
        <v>8</v>
      </c>
      <c r="BP23" s="685"/>
      <c r="BQ23" s="685"/>
      <c r="BR23" s="685"/>
      <c r="BS23" s="631" t="s">
        <v>245</v>
      </c>
      <c r="BT23" s="626"/>
      <c r="BU23" s="626"/>
      <c r="BV23" s="626"/>
      <c r="BW23" s="626"/>
      <c r="BX23" s="626"/>
      <c r="BY23" s="626"/>
      <c r="BZ23" s="626"/>
      <c r="CA23" s="626"/>
      <c r="CB23" s="666"/>
      <c r="CD23" s="740" t="s">
        <v>220</v>
      </c>
      <c r="CE23" s="741"/>
      <c r="CF23" s="741"/>
      <c r="CG23" s="741"/>
      <c r="CH23" s="741"/>
      <c r="CI23" s="741"/>
      <c r="CJ23" s="741"/>
      <c r="CK23" s="741"/>
      <c r="CL23" s="741"/>
      <c r="CM23" s="741"/>
      <c r="CN23" s="741"/>
      <c r="CO23" s="741"/>
      <c r="CP23" s="741"/>
      <c r="CQ23" s="742"/>
      <c r="CR23" s="740" t="s">
        <v>283</v>
      </c>
      <c r="CS23" s="741"/>
      <c r="CT23" s="741"/>
      <c r="CU23" s="741"/>
      <c r="CV23" s="741"/>
      <c r="CW23" s="741"/>
      <c r="CX23" s="741"/>
      <c r="CY23" s="742"/>
      <c r="CZ23" s="740" t="s">
        <v>284</v>
      </c>
      <c r="DA23" s="741"/>
      <c r="DB23" s="741"/>
      <c r="DC23" s="742"/>
      <c r="DD23" s="740" t="s">
        <v>285</v>
      </c>
      <c r="DE23" s="741"/>
      <c r="DF23" s="741"/>
      <c r="DG23" s="741"/>
      <c r="DH23" s="741"/>
      <c r="DI23" s="741"/>
      <c r="DJ23" s="741"/>
      <c r="DK23" s="742"/>
      <c r="DL23" s="749" t="s">
        <v>286</v>
      </c>
      <c r="DM23" s="750"/>
      <c r="DN23" s="750"/>
      <c r="DO23" s="750"/>
      <c r="DP23" s="750"/>
      <c r="DQ23" s="750"/>
      <c r="DR23" s="750"/>
      <c r="DS23" s="750"/>
      <c r="DT23" s="750"/>
      <c r="DU23" s="750"/>
      <c r="DV23" s="751"/>
      <c r="DW23" s="740" t="s">
        <v>287</v>
      </c>
      <c r="DX23" s="741"/>
      <c r="DY23" s="741"/>
      <c r="DZ23" s="741"/>
      <c r="EA23" s="741"/>
      <c r="EB23" s="741"/>
      <c r="EC23" s="742"/>
    </row>
    <row r="24" spans="2:133" ht="11.25" customHeight="1" x14ac:dyDescent="0.2">
      <c r="B24" s="620" t="s">
        <v>288</v>
      </c>
      <c r="C24" s="621"/>
      <c r="D24" s="621"/>
      <c r="E24" s="621"/>
      <c r="F24" s="621"/>
      <c r="G24" s="621"/>
      <c r="H24" s="621"/>
      <c r="I24" s="621"/>
      <c r="J24" s="621"/>
      <c r="K24" s="621"/>
      <c r="L24" s="621"/>
      <c r="M24" s="621"/>
      <c r="N24" s="621"/>
      <c r="O24" s="621"/>
      <c r="P24" s="621"/>
      <c r="Q24" s="622"/>
      <c r="R24" s="623">
        <v>7434700</v>
      </c>
      <c r="S24" s="626"/>
      <c r="T24" s="626"/>
      <c r="U24" s="626"/>
      <c r="V24" s="626"/>
      <c r="W24" s="626"/>
      <c r="X24" s="626"/>
      <c r="Y24" s="627"/>
      <c r="Z24" s="685">
        <v>1</v>
      </c>
      <c r="AA24" s="685"/>
      <c r="AB24" s="685"/>
      <c r="AC24" s="685"/>
      <c r="AD24" s="686" t="s">
        <v>245</v>
      </c>
      <c r="AE24" s="686"/>
      <c r="AF24" s="686"/>
      <c r="AG24" s="686"/>
      <c r="AH24" s="686"/>
      <c r="AI24" s="686"/>
      <c r="AJ24" s="686"/>
      <c r="AK24" s="686"/>
      <c r="AL24" s="628" t="s">
        <v>232</v>
      </c>
      <c r="AM24" s="629"/>
      <c r="AN24" s="629"/>
      <c r="AO24" s="687"/>
      <c r="AP24" s="731" t="s">
        <v>289</v>
      </c>
      <c r="AQ24" s="738"/>
      <c r="AR24" s="738"/>
      <c r="AS24" s="738"/>
      <c r="AT24" s="738"/>
      <c r="AU24" s="738"/>
      <c r="AV24" s="738"/>
      <c r="AW24" s="738"/>
      <c r="AX24" s="738"/>
      <c r="AY24" s="738"/>
      <c r="AZ24" s="738"/>
      <c r="BA24" s="738"/>
      <c r="BB24" s="738"/>
      <c r="BC24" s="738"/>
      <c r="BD24" s="738"/>
      <c r="BE24" s="738"/>
      <c r="BF24" s="733"/>
      <c r="BG24" s="623" t="s">
        <v>232</v>
      </c>
      <c r="BH24" s="626"/>
      <c r="BI24" s="626"/>
      <c r="BJ24" s="626"/>
      <c r="BK24" s="626"/>
      <c r="BL24" s="626"/>
      <c r="BM24" s="626"/>
      <c r="BN24" s="627"/>
      <c r="BO24" s="685" t="s">
        <v>128</v>
      </c>
      <c r="BP24" s="685"/>
      <c r="BQ24" s="685"/>
      <c r="BR24" s="685"/>
      <c r="BS24" s="631" t="s">
        <v>128</v>
      </c>
      <c r="BT24" s="626"/>
      <c r="BU24" s="626"/>
      <c r="BV24" s="626"/>
      <c r="BW24" s="626"/>
      <c r="BX24" s="626"/>
      <c r="BY24" s="626"/>
      <c r="BZ24" s="626"/>
      <c r="CA24" s="626"/>
      <c r="CB24" s="666"/>
      <c r="CD24" s="694" t="s">
        <v>290</v>
      </c>
      <c r="CE24" s="695"/>
      <c r="CF24" s="695"/>
      <c r="CG24" s="695"/>
      <c r="CH24" s="695"/>
      <c r="CI24" s="695"/>
      <c r="CJ24" s="695"/>
      <c r="CK24" s="695"/>
      <c r="CL24" s="695"/>
      <c r="CM24" s="695"/>
      <c r="CN24" s="695"/>
      <c r="CO24" s="695"/>
      <c r="CP24" s="695"/>
      <c r="CQ24" s="696"/>
      <c r="CR24" s="688">
        <v>459970178</v>
      </c>
      <c r="CS24" s="689"/>
      <c r="CT24" s="689"/>
      <c r="CU24" s="689"/>
      <c r="CV24" s="689"/>
      <c r="CW24" s="689"/>
      <c r="CX24" s="689"/>
      <c r="CY24" s="735"/>
      <c r="CZ24" s="736">
        <v>60.1</v>
      </c>
      <c r="DA24" s="705"/>
      <c r="DB24" s="705"/>
      <c r="DC24" s="739"/>
      <c r="DD24" s="734">
        <v>295376879</v>
      </c>
      <c r="DE24" s="689"/>
      <c r="DF24" s="689"/>
      <c r="DG24" s="689"/>
      <c r="DH24" s="689"/>
      <c r="DI24" s="689"/>
      <c r="DJ24" s="689"/>
      <c r="DK24" s="735"/>
      <c r="DL24" s="734">
        <v>293379202</v>
      </c>
      <c r="DM24" s="689"/>
      <c r="DN24" s="689"/>
      <c r="DO24" s="689"/>
      <c r="DP24" s="689"/>
      <c r="DQ24" s="689"/>
      <c r="DR24" s="689"/>
      <c r="DS24" s="689"/>
      <c r="DT24" s="689"/>
      <c r="DU24" s="689"/>
      <c r="DV24" s="735"/>
      <c r="DW24" s="736">
        <v>70.3</v>
      </c>
      <c r="DX24" s="705"/>
      <c r="DY24" s="705"/>
      <c r="DZ24" s="705"/>
      <c r="EA24" s="705"/>
      <c r="EB24" s="705"/>
      <c r="EC24" s="737"/>
    </row>
    <row r="25" spans="2:133" ht="11.25" customHeight="1" x14ac:dyDescent="0.2">
      <c r="B25" s="620" t="s">
        <v>291</v>
      </c>
      <c r="C25" s="621"/>
      <c r="D25" s="621"/>
      <c r="E25" s="621"/>
      <c r="F25" s="621"/>
      <c r="G25" s="621"/>
      <c r="H25" s="621"/>
      <c r="I25" s="621"/>
      <c r="J25" s="621"/>
      <c r="K25" s="621"/>
      <c r="L25" s="621"/>
      <c r="M25" s="621"/>
      <c r="N25" s="621"/>
      <c r="O25" s="621"/>
      <c r="P25" s="621"/>
      <c r="Q25" s="622"/>
      <c r="R25" s="623">
        <v>13822169</v>
      </c>
      <c r="S25" s="626"/>
      <c r="T25" s="626"/>
      <c r="U25" s="626"/>
      <c r="V25" s="626"/>
      <c r="W25" s="626"/>
      <c r="X25" s="626"/>
      <c r="Y25" s="627"/>
      <c r="Z25" s="685">
        <v>1.8</v>
      </c>
      <c r="AA25" s="685"/>
      <c r="AB25" s="685"/>
      <c r="AC25" s="685"/>
      <c r="AD25" s="686">
        <v>3445788</v>
      </c>
      <c r="AE25" s="686"/>
      <c r="AF25" s="686"/>
      <c r="AG25" s="686"/>
      <c r="AH25" s="686"/>
      <c r="AI25" s="686"/>
      <c r="AJ25" s="686"/>
      <c r="AK25" s="686"/>
      <c r="AL25" s="628">
        <v>0.9</v>
      </c>
      <c r="AM25" s="629"/>
      <c r="AN25" s="629"/>
      <c r="AO25" s="687"/>
      <c r="AP25" s="731" t="s">
        <v>292</v>
      </c>
      <c r="AQ25" s="738"/>
      <c r="AR25" s="738"/>
      <c r="AS25" s="738"/>
      <c r="AT25" s="738"/>
      <c r="AU25" s="738"/>
      <c r="AV25" s="738"/>
      <c r="AW25" s="738"/>
      <c r="AX25" s="738"/>
      <c r="AY25" s="738"/>
      <c r="AZ25" s="738"/>
      <c r="BA25" s="738"/>
      <c r="BB25" s="738"/>
      <c r="BC25" s="738"/>
      <c r="BD25" s="738"/>
      <c r="BE25" s="738"/>
      <c r="BF25" s="733"/>
      <c r="BG25" s="623">
        <v>1538413</v>
      </c>
      <c r="BH25" s="626"/>
      <c r="BI25" s="626"/>
      <c r="BJ25" s="626"/>
      <c r="BK25" s="626"/>
      <c r="BL25" s="626"/>
      <c r="BM25" s="626"/>
      <c r="BN25" s="627"/>
      <c r="BO25" s="685">
        <v>0.5</v>
      </c>
      <c r="BP25" s="685"/>
      <c r="BQ25" s="685"/>
      <c r="BR25" s="685"/>
      <c r="BS25" s="631" t="s">
        <v>245</v>
      </c>
      <c r="BT25" s="626"/>
      <c r="BU25" s="626"/>
      <c r="BV25" s="626"/>
      <c r="BW25" s="626"/>
      <c r="BX25" s="626"/>
      <c r="BY25" s="626"/>
      <c r="BZ25" s="626"/>
      <c r="CA25" s="626"/>
      <c r="CB25" s="666"/>
      <c r="CD25" s="667" t="s">
        <v>293</v>
      </c>
      <c r="CE25" s="664"/>
      <c r="CF25" s="664"/>
      <c r="CG25" s="664"/>
      <c r="CH25" s="664"/>
      <c r="CI25" s="664"/>
      <c r="CJ25" s="664"/>
      <c r="CK25" s="664"/>
      <c r="CL25" s="664"/>
      <c r="CM25" s="664"/>
      <c r="CN25" s="664"/>
      <c r="CO25" s="664"/>
      <c r="CP25" s="664"/>
      <c r="CQ25" s="665"/>
      <c r="CR25" s="623">
        <v>168554867</v>
      </c>
      <c r="CS25" s="624"/>
      <c r="CT25" s="624"/>
      <c r="CU25" s="624"/>
      <c r="CV25" s="624"/>
      <c r="CW25" s="624"/>
      <c r="CX25" s="624"/>
      <c r="CY25" s="625"/>
      <c r="CZ25" s="628">
        <v>22</v>
      </c>
      <c r="DA25" s="657"/>
      <c r="DB25" s="657"/>
      <c r="DC25" s="658"/>
      <c r="DD25" s="631">
        <v>150016427</v>
      </c>
      <c r="DE25" s="624"/>
      <c r="DF25" s="624"/>
      <c r="DG25" s="624"/>
      <c r="DH25" s="624"/>
      <c r="DI25" s="624"/>
      <c r="DJ25" s="624"/>
      <c r="DK25" s="625"/>
      <c r="DL25" s="631">
        <v>148055711</v>
      </c>
      <c r="DM25" s="624"/>
      <c r="DN25" s="624"/>
      <c r="DO25" s="624"/>
      <c r="DP25" s="624"/>
      <c r="DQ25" s="624"/>
      <c r="DR25" s="624"/>
      <c r="DS25" s="624"/>
      <c r="DT25" s="624"/>
      <c r="DU25" s="624"/>
      <c r="DV25" s="625"/>
      <c r="DW25" s="628">
        <v>35.5</v>
      </c>
      <c r="DX25" s="657"/>
      <c r="DY25" s="657"/>
      <c r="DZ25" s="657"/>
      <c r="EA25" s="657"/>
      <c r="EB25" s="657"/>
      <c r="EC25" s="659"/>
    </row>
    <row r="26" spans="2:133" ht="11.25" customHeight="1" x14ac:dyDescent="0.2">
      <c r="B26" s="620" t="s">
        <v>294</v>
      </c>
      <c r="C26" s="621"/>
      <c r="D26" s="621"/>
      <c r="E26" s="621"/>
      <c r="F26" s="621"/>
      <c r="G26" s="621"/>
      <c r="H26" s="621"/>
      <c r="I26" s="621"/>
      <c r="J26" s="621"/>
      <c r="K26" s="621"/>
      <c r="L26" s="621"/>
      <c r="M26" s="621"/>
      <c r="N26" s="621"/>
      <c r="O26" s="621"/>
      <c r="P26" s="621"/>
      <c r="Q26" s="622"/>
      <c r="R26" s="623">
        <v>5334458</v>
      </c>
      <c r="S26" s="626"/>
      <c r="T26" s="626"/>
      <c r="U26" s="626"/>
      <c r="V26" s="626"/>
      <c r="W26" s="626"/>
      <c r="X26" s="626"/>
      <c r="Y26" s="627"/>
      <c r="Z26" s="685">
        <v>0.7</v>
      </c>
      <c r="AA26" s="685"/>
      <c r="AB26" s="685"/>
      <c r="AC26" s="685"/>
      <c r="AD26" s="686" t="s">
        <v>245</v>
      </c>
      <c r="AE26" s="686"/>
      <c r="AF26" s="686"/>
      <c r="AG26" s="686"/>
      <c r="AH26" s="686"/>
      <c r="AI26" s="686"/>
      <c r="AJ26" s="686"/>
      <c r="AK26" s="686"/>
      <c r="AL26" s="628" t="s">
        <v>128</v>
      </c>
      <c r="AM26" s="629"/>
      <c r="AN26" s="629"/>
      <c r="AO26" s="687"/>
      <c r="AP26" s="731" t="s">
        <v>295</v>
      </c>
      <c r="AQ26" s="732"/>
      <c r="AR26" s="732"/>
      <c r="AS26" s="732"/>
      <c r="AT26" s="732"/>
      <c r="AU26" s="732"/>
      <c r="AV26" s="732"/>
      <c r="AW26" s="732"/>
      <c r="AX26" s="732"/>
      <c r="AY26" s="732"/>
      <c r="AZ26" s="732"/>
      <c r="BA26" s="732"/>
      <c r="BB26" s="732"/>
      <c r="BC26" s="732"/>
      <c r="BD26" s="732"/>
      <c r="BE26" s="732"/>
      <c r="BF26" s="733"/>
      <c r="BG26" s="623" t="s">
        <v>245</v>
      </c>
      <c r="BH26" s="626"/>
      <c r="BI26" s="626"/>
      <c r="BJ26" s="626"/>
      <c r="BK26" s="626"/>
      <c r="BL26" s="626"/>
      <c r="BM26" s="626"/>
      <c r="BN26" s="627"/>
      <c r="BO26" s="685" t="s">
        <v>232</v>
      </c>
      <c r="BP26" s="685"/>
      <c r="BQ26" s="685"/>
      <c r="BR26" s="685"/>
      <c r="BS26" s="631" t="s">
        <v>128</v>
      </c>
      <c r="BT26" s="626"/>
      <c r="BU26" s="626"/>
      <c r="BV26" s="626"/>
      <c r="BW26" s="626"/>
      <c r="BX26" s="626"/>
      <c r="BY26" s="626"/>
      <c r="BZ26" s="626"/>
      <c r="CA26" s="626"/>
      <c r="CB26" s="666"/>
      <c r="CD26" s="667" t="s">
        <v>296</v>
      </c>
      <c r="CE26" s="664"/>
      <c r="CF26" s="664"/>
      <c r="CG26" s="664"/>
      <c r="CH26" s="664"/>
      <c r="CI26" s="664"/>
      <c r="CJ26" s="664"/>
      <c r="CK26" s="664"/>
      <c r="CL26" s="664"/>
      <c r="CM26" s="664"/>
      <c r="CN26" s="664"/>
      <c r="CO26" s="664"/>
      <c r="CP26" s="664"/>
      <c r="CQ26" s="665"/>
      <c r="CR26" s="623">
        <v>118521712</v>
      </c>
      <c r="CS26" s="626"/>
      <c r="CT26" s="626"/>
      <c r="CU26" s="626"/>
      <c r="CV26" s="626"/>
      <c r="CW26" s="626"/>
      <c r="CX26" s="626"/>
      <c r="CY26" s="627"/>
      <c r="CZ26" s="628">
        <v>15.5</v>
      </c>
      <c r="DA26" s="657"/>
      <c r="DB26" s="657"/>
      <c r="DC26" s="658"/>
      <c r="DD26" s="631">
        <v>104909304</v>
      </c>
      <c r="DE26" s="626"/>
      <c r="DF26" s="626"/>
      <c r="DG26" s="626"/>
      <c r="DH26" s="626"/>
      <c r="DI26" s="626"/>
      <c r="DJ26" s="626"/>
      <c r="DK26" s="627"/>
      <c r="DL26" s="631" t="s">
        <v>245</v>
      </c>
      <c r="DM26" s="626"/>
      <c r="DN26" s="626"/>
      <c r="DO26" s="626"/>
      <c r="DP26" s="626"/>
      <c r="DQ26" s="626"/>
      <c r="DR26" s="626"/>
      <c r="DS26" s="626"/>
      <c r="DT26" s="626"/>
      <c r="DU26" s="626"/>
      <c r="DV26" s="627"/>
      <c r="DW26" s="628" t="s">
        <v>128</v>
      </c>
      <c r="DX26" s="657"/>
      <c r="DY26" s="657"/>
      <c r="DZ26" s="657"/>
      <c r="EA26" s="657"/>
      <c r="EB26" s="657"/>
      <c r="EC26" s="659"/>
    </row>
    <row r="27" spans="2:133" ht="11.25" customHeight="1" x14ac:dyDescent="0.2">
      <c r="B27" s="620" t="s">
        <v>297</v>
      </c>
      <c r="C27" s="621"/>
      <c r="D27" s="621"/>
      <c r="E27" s="621"/>
      <c r="F27" s="621"/>
      <c r="G27" s="621"/>
      <c r="H27" s="621"/>
      <c r="I27" s="621"/>
      <c r="J27" s="621"/>
      <c r="K27" s="621"/>
      <c r="L27" s="621"/>
      <c r="M27" s="621"/>
      <c r="N27" s="621"/>
      <c r="O27" s="621"/>
      <c r="P27" s="621"/>
      <c r="Q27" s="622"/>
      <c r="R27" s="623">
        <v>146426902</v>
      </c>
      <c r="S27" s="626"/>
      <c r="T27" s="626"/>
      <c r="U27" s="626"/>
      <c r="V27" s="626"/>
      <c r="W27" s="626"/>
      <c r="X27" s="626"/>
      <c r="Y27" s="627"/>
      <c r="Z27" s="685">
        <v>19</v>
      </c>
      <c r="AA27" s="685"/>
      <c r="AB27" s="685"/>
      <c r="AC27" s="685"/>
      <c r="AD27" s="686" t="s">
        <v>232</v>
      </c>
      <c r="AE27" s="686"/>
      <c r="AF27" s="686"/>
      <c r="AG27" s="686"/>
      <c r="AH27" s="686"/>
      <c r="AI27" s="686"/>
      <c r="AJ27" s="686"/>
      <c r="AK27" s="686"/>
      <c r="AL27" s="628" t="s">
        <v>128</v>
      </c>
      <c r="AM27" s="629"/>
      <c r="AN27" s="629"/>
      <c r="AO27" s="687"/>
      <c r="AP27" s="620" t="s">
        <v>298</v>
      </c>
      <c r="AQ27" s="621"/>
      <c r="AR27" s="621"/>
      <c r="AS27" s="621"/>
      <c r="AT27" s="621"/>
      <c r="AU27" s="621"/>
      <c r="AV27" s="621"/>
      <c r="AW27" s="621"/>
      <c r="AX27" s="621"/>
      <c r="AY27" s="621"/>
      <c r="AZ27" s="621"/>
      <c r="BA27" s="621"/>
      <c r="BB27" s="621"/>
      <c r="BC27" s="621"/>
      <c r="BD27" s="621"/>
      <c r="BE27" s="621"/>
      <c r="BF27" s="622"/>
      <c r="BG27" s="623">
        <v>291702131</v>
      </c>
      <c r="BH27" s="626"/>
      <c r="BI27" s="626"/>
      <c r="BJ27" s="626"/>
      <c r="BK27" s="626"/>
      <c r="BL27" s="626"/>
      <c r="BM27" s="626"/>
      <c r="BN27" s="627"/>
      <c r="BO27" s="685">
        <v>100</v>
      </c>
      <c r="BP27" s="685"/>
      <c r="BQ27" s="685"/>
      <c r="BR27" s="685"/>
      <c r="BS27" s="631">
        <v>4965987</v>
      </c>
      <c r="BT27" s="626"/>
      <c r="BU27" s="626"/>
      <c r="BV27" s="626"/>
      <c r="BW27" s="626"/>
      <c r="BX27" s="626"/>
      <c r="BY27" s="626"/>
      <c r="BZ27" s="626"/>
      <c r="CA27" s="626"/>
      <c r="CB27" s="666"/>
      <c r="CD27" s="667" t="s">
        <v>299</v>
      </c>
      <c r="CE27" s="664"/>
      <c r="CF27" s="664"/>
      <c r="CG27" s="664"/>
      <c r="CH27" s="664"/>
      <c r="CI27" s="664"/>
      <c r="CJ27" s="664"/>
      <c r="CK27" s="664"/>
      <c r="CL27" s="664"/>
      <c r="CM27" s="664"/>
      <c r="CN27" s="664"/>
      <c r="CO27" s="664"/>
      <c r="CP27" s="664"/>
      <c r="CQ27" s="665"/>
      <c r="CR27" s="623">
        <v>208835461</v>
      </c>
      <c r="CS27" s="624"/>
      <c r="CT27" s="624"/>
      <c r="CU27" s="624"/>
      <c r="CV27" s="624"/>
      <c r="CW27" s="624"/>
      <c r="CX27" s="624"/>
      <c r="CY27" s="625"/>
      <c r="CZ27" s="628">
        <v>27.3</v>
      </c>
      <c r="DA27" s="657"/>
      <c r="DB27" s="657"/>
      <c r="DC27" s="658"/>
      <c r="DD27" s="631">
        <v>66589552</v>
      </c>
      <c r="DE27" s="624"/>
      <c r="DF27" s="624"/>
      <c r="DG27" s="624"/>
      <c r="DH27" s="624"/>
      <c r="DI27" s="624"/>
      <c r="DJ27" s="624"/>
      <c r="DK27" s="625"/>
      <c r="DL27" s="631">
        <v>66552591</v>
      </c>
      <c r="DM27" s="624"/>
      <c r="DN27" s="624"/>
      <c r="DO27" s="624"/>
      <c r="DP27" s="624"/>
      <c r="DQ27" s="624"/>
      <c r="DR27" s="624"/>
      <c r="DS27" s="624"/>
      <c r="DT27" s="624"/>
      <c r="DU27" s="624"/>
      <c r="DV27" s="625"/>
      <c r="DW27" s="628">
        <v>15.9</v>
      </c>
      <c r="DX27" s="657"/>
      <c r="DY27" s="657"/>
      <c r="DZ27" s="657"/>
      <c r="EA27" s="657"/>
      <c r="EB27" s="657"/>
      <c r="EC27" s="659"/>
    </row>
    <row r="28" spans="2:133" ht="11.25" customHeight="1" x14ac:dyDescent="0.2">
      <c r="B28" s="728" t="s">
        <v>300</v>
      </c>
      <c r="C28" s="729"/>
      <c r="D28" s="729"/>
      <c r="E28" s="729"/>
      <c r="F28" s="729"/>
      <c r="G28" s="729"/>
      <c r="H28" s="729"/>
      <c r="I28" s="729"/>
      <c r="J28" s="729"/>
      <c r="K28" s="729"/>
      <c r="L28" s="729"/>
      <c r="M28" s="729"/>
      <c r="N28" s="729"/>
      <c r="O28" s="729"/>
      <c r="P28" s="729"/>
      <c r="Q28" s="730"/>
      <c r="R28" s="623" t="s">
        <v>128</v>
      </c>
      <c r="S28" s="626"/>
      <c r="T28" s="626"/>
      <c r="U28" s="626"/>
      <c r="V28" s="626"/>
      <c r="W28" s="626"/>
      <c r="X28" s="626"/>
      <c r="Y28" s="627"/>
      <c r="Z28" s="685" t="s">
        <v>128</v>
      </c>
      <c r="AA28" s="685"/>
      <c r="AB28" s="685"/>
      <c r="AC28" s="685"/>
      <c r="AD28" s="686" t="s">
        <v>232</v>
      </c>
      <c r="AE28" s="686"/>
      <c r="AF28" s="686"/>
      <c r="AG28" s="686"/>
      <c r="AH28" s="686"/>
      <c r="AI28" s="686"/>
      <c r="AJ28" s="686"/>
      <c r="AK28" s="686"/>
      <c r="AL28" s="628" t="s">
        <v>128</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301</v>
      </c>
      <c r="CE28" s="664"/>
      <c r="CF28" s="664"/>
      <c r="CG28" s="664"/>
      <c r="CH28" s="664"/>
      <c r="CI28" s="664"/>
      <c r="CJ28" s="664"/>
      <c r="CK28" s="664"/>
      <c r="CL28" s="664"/>
      <c r="CM28" s="664"/>
      <c r="CN28" s="664"/>
      <c r="CO28" s="664"/>
      <c r="CP28" s="664"/>
      <c r="CQ28" s="665"/>
      <c r="CR28" s="623">
        <v>82579850</v>
      </c>
      <c r="CS28" s="626"/>
      <c r="CT28" s="626"/>
      <c r="CU28" s="626"/>
      <c r="CV28" s="626"/>
      <c r="CW28" s="626"/>
      <c r="CX28" s="626"/>
      <c r="CY28" s="627"/>
      <c r="CZ28" s="628">
        <v>10.8</v>
      </c>
      <c r="DA28" s="657"/>
      <c r="DB28" s="657"/>
      <c r="DC28" s="658"/>
      <c r="DD28" s="631">
        <v>78770900</v>
      </c>
      <c r="DE28" s="626"/>
      <c r="DF28" s="626"/>
      <c r="DG28" s="626"/>
      <c r="DH28" s="626"/>
      <c r="DI28" s="626"/>
      <c r="DJ28" s="626"/>
      <c r="DK28" s="627"/>
      <c r="DL28" s="631">
        <v>78770900</v>
      </c>
      <c r="DM28" s="626"/>
      <c r="DN28" s="626"/>
      <c r="DO28" s="626"/>
      <c r="DP28" s="626"/>
      <c r="DQ28" s="626"/>
      <c r="DR28" s="626"/>
      <c r="DS28" s="626"/>
      <c r="DT28" s="626"/>
      <c r="DU28" s="626"/>
      <c r="DV28" s="627"/>
      <c r="DW28" s="628">
        <v>18.899999999999999</v>
      </c>
      <c r="DX28" s="657"/>
      <c r="DY28" s="657"/>
      <c r="DZ28" s="657"/>
      <c r="EA28" s="657"/>
      <c r="EB28" s="657"/>
      <c r="EC28" s="659"/>
    </row>
    <row r="29" spans="2:133" ht="11.25" customHeight="1" x14ac:dyDescent="0.2">
      <c r="B29" s="620" t="s">
        <v>302</v>
      </c>
      <c r="C29" s="621"/>
      <c r="D29" s="621"/>
      <c r="E29" s="621"/>
      <c r="F29" s="621"/>
      <c r="G29" s="621"/>
      <c r="H29" s="621"/>
      <c r="I29" s="621"/>
      <c r="J29" s="621"/>
      <c r="K29" s="621"/>
      <c r="L29" s="621"/>
      <c r="M29" s="621"/>
      <c r="N29" s="621"/>
      <c r="O29" s="621"/>
      <c r="P29" s="621"/>
      <c r="Q29" s="622"/>
      <c r="R29" s="623">
        <v>37267291</v>
      </c>
      <c r="S29" s="626"/>
      <c r="T29" s="626"/>
      <c r="U29" s="626"/>
      <c r="V29" s="626"/>
      <c r="W29" s="626"/>
      <c r="X29" s="626"/>
      <c r="Y29" s="627"/>
      <c r="Z29" s="685">
        <v>4.8</v>
      </c>
      <c r="AA29" s="685"/>
      <c r="AB29" s="685"/>
      <c r="AC29" s="685"/>
      <c r="AD29" s="686" t="s">
        <v>245</v>
      </c>
      <c r="AE29" s="686"/>
      <c r="AF29" s="686"/>
      <c r="AG29" s="686"/>
      <c r="AH29" s="686"/>
      <c r="AI29" s="686"/>
      <c r="AJ29" s="686"/>
      <c r="AK29" s="686"/>
      <c r="AL29" s="628" t="s">
        <v>128</v>
      </c>
      <c r="AM29" s="629"/>
      <c r="AN29" s="629"/>
      <c r="AO29" s="687"/>
      <c r="AP29" s="697" t="s">
        <v>220</v>
      </c>
      <c r="AQ29" s="698"/>
      <c r="AR29" s="698"/>
      <c r="AS29" s="698"/>
      <c r="AT29" s="698"/>
      <c r="AU29" s="698"/>
      <c r="AV29" s="698"/>
      <c r="AW29" s="698"/>
      <c r="AX29" s="698"/>
      <c r="AY29" s="698"/>
      <c r="AZ29" s="698"/>
      <c r="BA29" s="698"/>
      <c r="BB29" s="698"/>
      <c r="BC29" s="698"/>
      <c r="BD29" s="698"/>
      <c r="BE29" s="698"/>
      <c r="BF29" s="699"/>
      <c r="BG29" s="697" t="s">
        <v>303</v>
      </c>
      <c r="BH29" s="725"/>
      <c r="BI29" s="725"/>
      <c r="BJ29" s="725"/>
      <c r="BK29" s="725"/>
      <c r="BL29" s="725"/>
      <c r="BM29" s="725"/>
      <c r="BN29" s="725"/>
      <c r="BO29" s="725"/>
      <c r="BP29" s="725"/>
      <c r="BQ29" s="726"/>
      <c r="BR29" s="697" t="s">
        <v>304</v>
      </c>
      <c r="BS29" s="725"/>
      <c r="BT29" s="725"/>
      <c r="BU29" s="725"/>
      <c r="BV29" s="725"/>
      <c r="BW29" s="725"/>
      <c r="BX29" s="725"/>
      <c r="BY29" s="725"/>
      <c r="BZ29" s="725"/>
      <c r="CA29" s="725"/>
      <c r="CB29" s="726"/>
      <c r="CD29" s="707" t="s">
        <v>305</v>
      </c>
      <c r="CE29" s="708"/>
      <c r="CF29" s="667" t="s">
        <v>306</v>
      </c>
      <c r="CG29" s="664"/>
      <c r="CH29" s="664"/>
      <c r="CI29" s="664"/>
      <c r="CJ29" s="664"/>
      <c r="CK29" s="664"/>
      <c r="CL29" s="664"/>
      <c r="CM29" s="664"/>
      <c r="CN29" s="664"/>
      <c r="CO29" s="664"/>
      <c r="CP29" s="664"/>
      <c r="CQ29" s="665"/>
      <c r="CR29" s="623">
        <v>82578890</v>
      </c>
      <c r="CS29" s="624"/>
      <c r="CT29" s="624"/>
      <c r="CU29" s="624"/>
      <c r="CV29" s="624"/>
      <c r="CW29" s="624"/>
      <c r="CX29" s="624"/>
      <c r="CY29" s="625"/>
      <c r="CZ29" s="628">
        <v>10.8</v>
      </c>
      <c r="DA29" s="657"/>
      <c r="DB29" s="657"/>
      <c r="DC29" s="658"/>
      <c r="DD29" s="631">
        <v>78769940</v>
      </c>
      <c r="DE29" s="624"/>
      <c r="DF29" s="624"/>
      <c r="DG29" s="624"/>
      <c r="DH29" s="624"/>
      <c r="DI29" s="624"/>
      <c r="DJ29" s="624"/>
      <c r="DK29" s="625"/>
      <c r="DL29" s="631">
        <v>78769940</v>
      </c>
      <c r="DM29" s="624"/>
      <c r="DN29" s="624"/>
      <c r="DO29" s="624"/>
      <c r="DP29" s="624"/>
      <c r="DQ29" s="624"/>
      <c r="DR29" s="624"/>
      <c r="DS29" s="624"/>
      <c r="DT29" s="624"/>
      <c r="DU29" s="624"/>
      <c r="DV29" s="625"/>
      <c r="DW29" s="628">
        <v>18.899999999999999</v>
      </c>
      <c r="DX29" s="657"/>
      <c r="DY29" s="657"/>
      <c r="DZ29" s="657"/>
      <c r="EA29" s="657"/>
      <c r="EB29" s="657"/>
      <c r="EC29" s="659"/>
    </row>
    <row r="30" spans="2:133" ht="11.25" customHeight="1" x14ac:dyDescent="0.2">
      <c r="B30" s="620" t="s">
        <v>307</v>
      </c>
      <c r="C30" s="621"/>
      <c r="D30" s="621"/>
      <c r="E30" s="621"/>
      <c r="F30" s="621"/>
      <c r="G30" s="621"/>
      <c r="H30" s="621"/>
      <c r="I30" s="621"/>
      <c r="J30" s="621"/>
      <c r="K30" s="621"/>
      <c r="L30" s="621"/>
      <c r="M30" s="621"/>
      <c r="N30" s="621"/>
      <c r="O30" s="621"/>
      <c r="P30" s="621"/>
      <c r="Q30" s="622"/>
      <c r="R30" s="623">
        <v>7018537</v>
      </c>
      <c r="S30" s="626"/>
      <c r="T30" s="626"/>
      <c r="U30" s="626"/>
      <c r="V30" s="626"/>
      <c r="W30" s="626"/>
      <c r="X30" s="626"/>
      <c r="Y30" s="627"/>
      <c r="Z30" s="685">
        <v>0.9</v>
      </c>
      <c r="AA30" s="685"/>
      <c r="AB30" s="685"/>
      <c r="AC30" s="685"/>
      <c r="AD30" s="686">
        <v>2253002</v>
      </c>
      <c r="AE30" s="686"/>
      <c r="AF30" s="686"/>
      <c r="AG30" s="686"/>
      <c r="AH30" s="686"/>
      <c r="AI30" s="686"/>
      <c r="AJ30" s="686"/>
      <c r="AK30" s="686"/>
      <c r="AL30" s="628">
        <v>0.6</v>
      </c>
      <c r="AM30" s="629"/>
      <c r="AN30" s="629"/>
      <c r="AO30" s="687"/>
      <c r="AP30" s="713" t="s">
        <v>308</v>
      </c>
      <c r="AQ30" s="714"/>
      <c r="AR30" s="714"/>
      <c r="AS30" s="714"/>
      <c r="AT30" s="719" t="s">
        <v>309</v>
      </c>
      <c r="AU30" s="230"/>
      <c r="AV30" s="230"/>
      <c r="AW30" s="230"/>
      <c r="AX30" s="722" t="s">
        <v>184</v>
      </c>
      <c r="AY30" s="723"/>
      <c r="AZ30" s="723"/>
      <c r="BA30" s="723"/>
      <c r="BB30" s="723"/>
      <c r="BC30" s="723"/>
      <c r="BD30" s="723"/>
      <c r="BE30" s="723"/>
      <c r="BF30" s="724"/>
      <c r="BG30" s="703">
        <v>99.6</v>
      </c>
      <c r="BH30" s="704"/>
      <c r="BI30" s="704"/>
      <c r="BJ30" s="704"/>
      <c r="BK30" s="704"/>
      <c r="BL30" s="704"/>
      <c r="BM30" s="705">
        <v>99</v>
      </c>
      <c r="BN30" s="704"/>
      <c r="BO30" s="704"/>
      <c r="BP30" s="704"/>
      <c r="BQ30" s="706"/>
      <c r="BR30" s="703">
        <v>99.5</v>
      </c>
      <c r="BS30" s="704"/>
      <c r="BT30" s="704"/>
      <c r="BU30" s="704"/>
      <c r="BV30" s="704"/>
      <c r="BW30" s="704"/>
      <c r="BX30" s="705">
        <v>98.8</v>
      </c>
      <c r="BY30" s="704"/>
      <c r="BZ30" s="704"/>
      <c r="CA30" s="704"/>
      <c r="CB30" s="706"/>
      <c r="CD30" s="709"/>
      <c r="CE30" s="710"/>
      <c r="CF30" s="667" t="s">
        <v>310</v>
      </c>
      <c r="CG30" s="664"/>
      <c r="CH30" s="664"/>
      <c r="CI30" s="664"/>
      <c r="CJ30" s="664"/>
      <c r="CK30" s="664"/>
      <c r="CL30" s="664"/>
      <c r="CM30" s="664"/>
      <c r="CN30" s="664"/>
      <c r="CO30" s="664"/>
      <c r="CP30" s="664"/>
      <c r="CQ30" s="665"/>
      <c r="CR30" s="623">
        <v>70521350</v>
      </c>
      <c r="CS30" s="626"/>
      <c r="CT30" s="626"/>
      <c r="CU30" s="626"/>
      <c r="CV30" s="626"/>
      <c r="CW30" s="626"/>
      <c r="CX30" s="626"/>
      <c r="CY30" s="627"/>
      <c r="CZ30" s="628">
        <v>9.1999999999999993</v>
      </c>
      <c r="DA30" s="657"/>
      <c r="DB30" s="657"/>
      <c r="DC30" s="658"/>
      <c r="DD30" s="631">
        <v>66851442</v>
      </c>
      <c r="DE30" s="626"/>
      <c r="DF30" s="626"/>
      <c r="DG30" s="626"/>
      <c r="DH30" s="626"/>
      <c r="DI30" s="626"/>
      <c r="DJ30" s="626"/>
      <c r="DK30" s="627"/>
      <c r="DL30" s="631">
        <v>66851442</v>
      </c>
      <c r="DM30" s="626"/>
      <c r="DN30" s="626"/>
      <c r="DO30" s="626"/>
      <c r="DP30" s="626"/>
      <c r="DQ30" s="626"/>
      <c r="DR30" s="626"/>
      <c r="DS30" s="626"/>
      <c r="DT30" s="626"/>
      <c r="DU30" s="626"/>
      <c r="DV30" s="627"/>
      <c r="DW30" s="628">
        <v>16</v>
      </c>
      <c r="DX30" s="657"/>
      <c r="DY30" s="657"/>
      <c r="DZ30" s="657"/>
      <c r="EA30" s="657"/>
      <c r="EB30" s="657"/>
      <c r="EC30" s="659"/>
    </row>
    <row r="31" spans="2:133" ht="11.25" customHeight="1" x14ac:dyDescent="0.2">
      <c r="B31" s="620" t="s">
        <v>311</v>
      </c>
      <c r="C31" s="621"/>
      <c r="D31" s="621"/>
      <c r="E31" s="621"/>
      <c r="F31" s="621"/>
      <c r="G31" s="621"/>
      <c r="H31" s="621"/>
      <c r="I31" s="621"/>
      <c r="J31" s="621"/>
      <c r="K31" s="621"/>
      <c r="L31" s="621"/>
      <c r="M31" s="621"/>
      <c r="N31" s="621"/>
      <c r="O31" s="621"/>
      <c r="P31" s="621"/>
      <c r="Q31" s="622"/>
      <c r="R31" s="623">
        <v>2343299</v>
      </c>
      <c r="S31" s="626"/>
      <c r="T31" s="626"/>
      <c r="U31" s="626"/>
      <c r="V31" s="626"/>
      <c r="W31" s="626"/>
      <c r="X31" s="626"/>
      <c r="Y31" s="627"/>
      <c r="Z31" s="685">
        <v>0.3</v>
      </c>
      <c r="AA31" s="685"/>
      <c r="AB31" s="685"/>
      <c r="AC31" s="685"/>
      <c r="AD31" s="686" t="s">
        <v>128</v>
      </c>
      <c r="AE31" s="686"/>
      <c r="AF31" s="686"/>
      <c r="AG31" s="686"/>
      <c r="AH31" s="686"/>
      <c r="AI31" s="686"/>
      <c r="AJ31" s="686"/>
      <c r="AK31" s="686"/>
      <c r="AL31" s="628" t="s">
        <v>128</v>
      </c>
      <c r="AM31" s="629"/>
      <c r="AN31" s="629"/>
      <c r="AO31" s="687"/>
      <c r="AP31" s="715"/>
      <c r="AQ31" s="716"/>
      <c r="AR31" s="716"/>
      <c r="AS31" s="716"/>
      <c r="AT31" s="720"/>
      <c r="AU31" s="229" t="s">
        <v>312</v>
      </c>
      <c r="AV31" s="229"/>
      <c r="AW31" s="229"/>
      <c r="AX31" s="620" t="s">
        <v>313</v>
      </c>
      <c r="AY31" s="621"/>
      <c r="AZ31" s="621"/>
      <c r="BA31" s="621"/>
      <c r="BB31" s="621"/>
      <c r="BC31" s="621"/>
      <c r="BD31" s="621"/>
      <c r="BE31" s="621"/>
      <c r="BF31" s="622"/>
      <c r="BG31" s="701">
        <v>99.5</v>
      </c>
      <c r="BH31" s="624"/>
      <c r="BI31" s="624"/>
      <c r="BJ31" s="624"/>
      <c r="BK31" s="624"/>
      <c r="BL31" s="624"/>
      <c r="BM31" s="629">
        <v>98.9</v>
      </c>
      <c r="BN31" s="702"/>
      <c r="BO31" s="702"/>
      <c r="BP31" s="702"/>
      <c r="BQ31" s="663"/>
      <c r="BR31" s="701">
        <v>99.4</v>
      </c>
      <c r="BS31" s="624"/>
      <c r="BT31" s="624"/>
      <c r="BU31" s="624"/>
      <c r="BV31" s="624"/>
      <c r="BW31" s="624"/>
      <c r="BX31" s="629">
        <v>98.5</v>
      </c>
      <c r="BY31" s="702"/>
      <c r="BZ31" s="702"/>
      <c r="CA31" s="702"/>
      <c r="CB31" s="663"/>
      <c r="CD31" s="709"/>
      <c r="CE31" s="710"/>
      <c r="CF31" s="667" t="s">
        <v>314</v>
      </c>
      <c r="CG31" s="664"/>
      <c r="CH31" s="664"/>
      <c r="CI31" s="664"/>
      <c r="CJ31" s="664"/>
      <c r="CK31" s="664"/>
      <c r="CL31" s="664"/>
      <c r="CM31" s="664"/>
      <c r="CN31" s="664"/>
      <c r="CO31" s="664"/>
      <c r="CP31" s="664"/>
      <c r="CQ31" s="665"/>
      <c r="CR31" s="623">
        <v>12057540</v>
      </c>
      <c r="CS31" s="624"/>
      <c r="CT31" s="624"/>
      <c r="CU31" s="624"/>
      <c r="CV31" s="624"/>
      <c r="CW31" s="624"/>
      <c r="CX31" s="624"/>
      <c r="CY31" s="625"/>
      <c r="CZ31" s="628">
        <v>1.6</v>
      </c>
      <c r="DA31" s="657"/>
      <c r="DB31" s="657"/>
      <c r="DC31" s="658"/>
      <c r="DD31" s="631">
        <v>11918498</v>
      </c>
      <c r="DE31" s="624"/>
      <c r="DF31" s="624"/>
      <c r="DG31" s="624"/>
      <c r="DH31" s="624"/>
      <c r="DI31" s="624"/>
      <c r="DJ31" s="624"/>
      <c r="DK31" s="625"/>
      <c r="DL31" s="631">
        <v>11918498</v>
      </c>
      <c r="DM31" s="624"/>
      <c r="DN31" s="624"/>
      <c r="DO31" s="624"/>
      <c r="DP31" s="624"/>
      <c r="DQ31" s="624"/>
      <c r="DR31" s="624"/>
      <c r="DS31" s="624"/>
      <c r="DT31" s="624"/>
      <c r="DU31" s="624"/>
      <c r="DV31" s="625"/>
      <c r="DW31" s="628">
        <v>2.9</v>
      </c>
      <c r="DX31" s="657"/>
      <c r="DY31" s="657"/>
      <c r="DZ31" s="657"/>
      <c r="EA31" s="657"/>
      <c r="EB31" s="657"/>
      <c r="EC31" s="659"/>
    </row>
    <row r="32" spans="2:133" ht="11.25" customHeight="1" x14ac:dyDescent="0.2">
      <c r="B32" s="620" t="s">
        <v>315</v>
      </c>
      <c r="C32" s="621"/>
      <c r="D32" s="621"/>
      <c r="E32" s="621"/>
      <c r="F32" s="621"/>
      <c r="G32" s="621"/>
      <c r="H32" s="621"/>
      <c r="I32" s="621"/>
      <c r="J32" s="621"/>
      <c r="K32" s="621"/>
      <c r="L32" s="621"/>
      <c r="M32" s="621"/>
      <c r="N32" s="621"/>
      <c r="O32" s="621"/>
      <c r="P32" s="621"/>
      <c r="Q32" s="622"/>
      <c r="R32" s="623">
        <v>9736633</v>
      </c>
      <c r="S32" s="626"/>
      <c r="T32" s="626"/>
      <c r="U32" s="626"/>
      <c r="V32" s="626"/>
      <c r="W32" s="626"/>
      <c r="X32" s="626"/>
      <c r="Y32" s="627"/>
      <c r="Z32" s="685">
        <v>1.3</v>
      </c>
      <c r="AA32" s="685"/>
      <c r="AB32" s="685"/>
      <c r="AC32" s="685"/>
      <c r="AD32" s="686" t="s">
        <v>128</v>
      </c>
      <c r="AE32" s="686"/>
      <c r="AF32" s="686"/>
      <c r="AG32" s="686"/>
      <c r="AH32" s="686"/>
      <c r="AI32" s="686"/>
      <c r="AJ32" s="686"/>
      <c r="AK32" s="686"/>
      <c r="AL32" s="628" t="s">
        <v>128</v>
      </c>
      <c r="AM32" s="629"/>
      <c r="AN32" s="629"/>
      <c r="AO32" s="687"/>
      <c r="AP32" s="717"/>
      <c r="AQ32" s="718"/>
      <c r="AR32" s="718"/>
      <c r="AS32" s="718"/>
      <c r="AT32" s="721"/>
      <c r="AU32" s="231"/>
      <c r="AV32" s="231"/>
      <c r="AW32" s="231"/>
      <c r="AX32" s="635" t="s">
        <v>316</v>
      </c>
      <c r="AY32" s="636"/>
      <c r="AZ32" s="636"/>
      <c r="BA32" s="636"/>
      <c r="BB32" s="636"/>
      <c r="BC32" s="636"/>
      <c r="BD32" s="636"/>
      <c r="BE32" s="636"/>
      <c r="BF32" s="637"/>
      <c r="BG32" s="700">
        <v>99.7</v>
      </c>
      <c r="BH32" s="639"/>
      <c r="BI32" s="639"/>
      <c r="BJ32" s="639"/>
      <c r="BK32" s="639"/>
      <c r="BL32" s="639"/>
      <c r="BM32" s="683">
        <v>99.3</v>
      </c>
      <c r="BN32" s="639"/>
      <c r="BO32" s="639"/>
      <c r="BP32" s="639"/>
      <c r="BQ32" s="676"/>
      <c r="BR32" s="700">
        <v>99.6</v>
      </c>
      <c r="BS32" s="639"/>
      <c r="BT32" s="639"/>
      <c r="BU32" s="639"/>
      <c r="BV32" s="639"/>
      <c r="BW32" s="639"/>
      <c r="BX32" s="683">
        <v>99</v>
      </c>
      <c r="BY32" s="639"/>
      <c r="BZ32" s="639"/>
      <c r="CA32" s="639"/>
      <c r="CB32" s="676"/>
      <c r="CD32" s="711"/>
      <c r="CE32" s="712"/>
      <c r="CF32" s="667" t="s">
        <v>317</v>
      </c>
      <c r="CG32" s="664"/>
      <c r="CH32" s="664"/>
      <c r="CI32" s="664"/>
      <c r="CJ32" s="664"/>
      <c r="CK32" s="664"/>
      <c r="CL32" s="664"/>
      <c r="CM32" s="664"/>
      <c r="CN32" s="664"/>
      <c r="CO32" s="664"/>
      <c r="CP32" s="664"/>
      <c r="CQ32" s="665"/>
      <c r="CR32" s="623">
        <v>960</v>
      </c>
      <c r="CS32" s="626"/>
      <c r="CT32" s="626"/>
      <c r="CU32" s="626"/>
      <c r="CV32" s="626"/>
      <c r="CW32" s="626"/>
      <c r="CX32" s="626"/>
      <c r="CY32" s="627"/>
      <c r="CZ32" s="628">
        <v>0</v>
      </c>
      <c r="DA32" s="657"/>
      <c r="DB32" s="657"/>
      <c r="DC32" s="658"/>
      <c r="DD32" s="631">
        <v>960</v>
      </c>
      <c r="DE32" s="626"/>
      <c r="DF32" s="626"/>
      <c r="DG32" s="626"/>
      <c r="DH32" s="626"/>
      <c r="DI32" s="626"/>
      <c r="DJ32" s="626"/>
      <c r="DK32" s="627"/>
      <c r="DL32" s="631">
        <v>960</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2">
      <c r="B33" s="620" t="s">
        <v>318</v>
      </c>
      <c r="C33" s="621"/>
      <c r="D33" s="621"/>
      <c r="E33" s="621"/>
      <c r="F33" s="621"/>
      <c r="G33" s="621"/>
      <c r="H33" s="621"/>
      <c r="I33" s="621"/>
      <c r="J33" s="621"/>
      <c r="K33" s="621"/>
      <c r="L33" s="621"/>
      <c r="M33" s="621"/>
      <c r="N33" s="621"/>
      <c r="O33" s="621"/>
      <c r="P33" s="621"/>
      <c r="Q33" s="622"/>
      <c r="R33" s="623">
        <v>2069437</v>
      </c>
      <c r="S33" s="626"/>
      <c r="T33" s="626"/>
      <c r="U33" s="626"/>
      <c r="V33" s="626"/>
      <c r="W33" s="626"/>
      <c r="X33" s="626"/>
      <c r="Y33" s="627"/>
      <c r="Z33" s="685">
        <v>0.3</v>
      </c>
      <c r="AA33" s="685"/>
      <c r="AB33" s="685"/>
      <c r="AC33" s="685"/>
      <c r="AD33" s="686" t="s">
        <v>245</v>
      </c>
      <c r="AE33" s="686"/>
      <c r="AF33" s="686"/>
      <c r="AG33" s="686"/>
      <c r="AH33" s="686"/>
      <c r="AI33" s="686"/>
      <c r="AJ33" s="686"/>
      <c r="AK33" s="686"/>
      <c r="AL33" s="628" t="s">
        <v>128</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319</v>
      </c>
      <c r="CE33" s="664"/>
      <c r="CF33" s="664"/>
      <c r="CG33" s="664"/>
      <c r="CH33" s="664"/>
      <c r="CI33" s="664"/>
      <c r="CJ33" s="664"/>
      <c r="CK33" s="664"/>
      <c r="CL33" s="664"/>
      <c r="CM33" s="664"/>
      <c r="CN33" s="664"/>
      <c r="CO33" s="664"/>
      <c r="CP33" s="664"/>
      <c r="CQ33" s="665"/>
      <c r="CR33" s="623">
        <v>222896400</v>
      </c>
      <c r="CS33" s="624"/>
      <c r="CT33" s="624"/>
      <c r="CU33" s="624"/>
      <c r="CV33" s="624"/>
      <c r="CW33" s="624"/>
      <c r="CX33" s="624"/>
      <c r="CY33" s="625"/>
      <c r="CZ33" s="628">
        <v>29.1</v>
      </c>
      <c r="DA33" s="657"/>
      <c r="DB33" s="657"/>
      <c r="DC33" s="658"/>
      <c r="DD33" s="631">
        <v>141818484</v>
      </c>
      <c r="DE33" s="624"/>
      <c r="DF33" s="624"/>
      <c r="DG33" s="624"/>
      <c r="DH33" s="624"/>
      <c r="DI33" s="624"/>
      <c r="DJ33" s="624"/>
      <c r="DK33" s="625"/>
      <c r="DL33" s="631">
        <v>114684225</v>
      </c>
      <c r="DM33" s="624"/>
      <c r="DN33" s="624"/>
      <c r="DO33" s="624"/>
      <c r="DP33" s="624"/>
      <c r="DQ33" s="624"/>
      <c r="DR33" s="624"/>
      <c r="DS33" s="624"/>
      <c r="DT33" s="624"/>
      <c r="DU33" s="624"/>
      <c r="DV33" s="625"/>
      <c r="DW33" s="628">
        <v>27.5</v>
      </c>
      <c r="DX33" s="657"/>
      <c r="DY33" s="657"/>
      <c r="DZ33" s="657"/>
      <c r="EA33" s="657"/>
      <c r="EB33" s="657"/>
      <c r="EC33" s="659"/>
    </row>
    <row r="34" spans="2:133" ht="11.25" customHeight="1" x14ac:dyDescent="0.2">
      <c r="B34" s="620" t="s">
        <v>320</v>
      </c>
      <c r="C34" s="621"/>
      <c r="D34" s="621"/>
      <c r="E34" s="621"/>
      <c r="F34" s="621"/>
      <c r="G34" s="621"/>
      <c r="H34" s="621"/>
      <c r="I34" s="621"/>
      <c r="J34" s="621"/>
      <c r="K34" s="621"/>
      <c r="L34" s="621"/>
      <c r="M34" s="621"/>
      <c r="N34" s="621"/>
      <c r="O34" s="621"/>
      <c r="P34" s="621"/>
      <c r="Q34" s="622"/>
      <c r="R34" s="623">
        <v>47231631</v>
      </c>
      <c r="S34" s="626"/>
      <c r="T34" s="626"/>
      <c r="U34" s="626"/>
      <c r="V34" s="626"/>
      <c r="W34" s="626"/>
      <c r="X34" s="626"/>
      <c r="Y34" s="627"/>
      <c r="Z34" s="685">
        <v>6.1</v>
      </c>
      <c r="AA34" s="685"/>
      <c r="AB34" s="685"/>
      <c r="AC34" s="685"/>
      <c r="AD34" s="686">
        <v>176929</v>
      </c>
      <c r="AE34" s="686"/>
      <c r="AF34" s="686"/>
      <c r="AG34" s="686"/>
      <c r="AH34" s="686"/>
      <c r="AI34" s="686"/>
      <c r="AJ34" s="686"/>
      <c r="AK34" s="686"/>
      <c r="AL34" s="628">
        <v>0</v>
      </c>
      <c r="AM34" s="629"/>
      <c r="AN34" s="629"/>
      <c r="AO34" s="687"/>
      <c r="AP34" s="234"/>
      <c r="AQ34" s="697" t="s">
        <v>321</v>
      </c>
      <c r="AR34" s="698"/>
      <c r="AS34" s="698"/>
      <c r="AT34" s="698"/>
      <c r="AU34" s="698"/>
      <c r="AV34" s="698"/>
      <c r="AW34" s="698"/>
      <c r="AX34" s="698"/>
      <c r="AY34" s="698"/>
      <c r="AZ34" s="698"/>
      <c r="BA34" s="698"/>
      <c r="BB34" s="698"/>
      <c r="BC34" s="698"/>
      <c r="BD34" s="698"/>
      <c r="BE34" s="698"/>
      <c r="BF34" s="699"/>
      <c r="BG34" s="697" t="s">
        <v>322</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323</v>
      </c>
      <c r="CE34" s="664"/>
      <c r="CF34" s="664"/>
      <c r="CG34" s="664"/>
      <c r="CH34" s="664"/>
      <c r="CI34" s="664"/>
      <c r="CJ34" s="664"/>
      <c r="CK34" s="664"/>
      <c r="CL34" s="664"/>
      <c r="CM34" s="664"/>
      <c r="CN34" s="664"/>
      <c r="CO34" s="664"/>
      <c r="CP34" s="664"/>
      <c r="CQ34" s="665"/>
      <c r="CR34" s="623">
        <v>52546591</v>
      </c>
      <c r="CS34" s="626"/>
      <c r="CT34" s="626"/>
      <c r="CU34" s="626"/>
      <c r="CV34" s="626"/>
      <c r="CW34" s="626"/>
      <c r="CX34" s="626"/>
      <c r="CY34" s="627"/>
      <c r="CZ34" s="628">
        <v>6.9</v>
      </c>
      <c r="DA34" s="657"/>
      <c r="DB34" s="657"/>
      <c r="DC34" s="658"/>
      <c r="DD34" s="631">
        <v>34375895</v>
      </c>
      <c r="DE34" s="626"/>
      <c r="DF34" s="626"/>
      <c r="DG34" s="626"/>
      <c r="DH34" s="626"/>
      <c r="DI34" s="626"/>
      <c r="DJ34" s="626"/>
      <c r="DK34" s="627"/>
      <c r="DL34" s="631">
        <v>33146398</v>
      </c>
      <c r="DM34" s="626"/>
      <c r="DN34" s="626"/>
      <c r="DO34" s="626"/>
      <c r="DP34" s="626"/>
      <c r="DQ34" s="626"/>
      <c r="DR34" s="626"/>
      <c r="DS34" s="626"/>
      <c r="DT34" s="626"/>
      <c r="DU34" s="626"/>
      <c r="DV34" s="627"/>
      <c r="DW34" s="628">
        <v>7.9</v>
      </c>
      <c r="DX34" s="657"/>
      <c r="DY34" s="657"/>
      <c r="DZ34" s="657"/>
      <c r="EA34" s="657"/>
      <c r="EB34" s="657"/>
      <c r="EC34" s="659"/>
    </row>
    <row r="35" spans="2:133" ht="11.25" customHeight="1" x14ac:dyDescent="0.2">
      <c r="B35" s="620" t="s">
        <v>324</v>
      </c>
      <c r="C35" s="621"/>
      <c r="D35" s="621"/>
      <c r="E35" s="621"/>
      <c r="F35" s="621"/>
      <c r="G35" s="621"/>
      <c r="H35" s="621"/>
      <c r="I35" s="621"/>
      <c r="J35" s="621"/>
      <c r="K35" s="621"/>
      <c r="L35" s="621"/>
      <c r="M35" s="621"/>
      <c r="N35" s="621"/>
      <c r="O35" s="621"/>
      <c r="P35" s="621"/>
      <c r="Q35" s="622"/>
      <c r="R35" s="623">
        <v>93389000</v>
      </c>
      <c r="S35" s="626"/>
      <c r="T35" s="626"/>
      <c r="U35" s="626"/>
      <c r="V35" s="626"/>
      <c r="W35" s="626"/>
      <c r="X35" s="626"/>
      <c r="Y35" s="627"/>
      <c r="Z35" s="685">
        <v>12.1</v>
      </c>
      <c r="AA35" s="685"/>
      <c r="AB35" s="685"/>
      <c r="AC35" s="685"/>
      <c r="AD35" s="686" t="s">
        <v>128</v>
      </c>
      <c r="AE35" s="686"/>
      <c r="AF35" s="686"/>
      <c r="AG35" s="686"/>
      <c r="AH35" s="686"/>
      <c r="AI35" s="686"/>
      <c r="AJ35" s="686"/>
      <c r="AK35" s="686"/>
      <c r="AL35" s="628" t="s">
        <v>245</v>
      </c>
      <c r="AM35" s="629"/>
      <c r="AN35" s="629"/>
      <c r="AO35" s="687"/>
      <c r="AP35" s="234"/>
      <c r="AQ35" s="691" t="s">
        <v>325</v>
      </c>
      <c r="AR35" s="692"/>
      <c r="AS35" s="692"/>
      <c r="AT35" s="692"/>
      <c r="AU35" s="692"/>
      <c r="AV35" s="692"/>
      <c r="AW35" s="692"/>
      <c r="AX35" s="692"/>
      <c r="AY35" s="693"/>
      <c r="AZ35" s="688">
        <v>84304444</v>
      </c>
      <c r="BA35" s="689"/>
      <c r="BB35" s="689"/>
      <c r="BC35" s="689"/>
      <c r="BD35" s="689"/>
      <c r="BE35" s="689"/>
      <c r="BF35" s="690"/>
      <c r="BG35" s="694" t="s">
        <v>326</v>
      </c>
      <c r="BH35" s="695"/>
      <c r="BI35" s="695"/>
      <c r="BJ35" s="695"/>
      <c r="BK35" s="695"/>
      <c r="BL35" s="695"/>
      <c r="BM35" s="695"/>
      <c r="BN35" s="695"/>
      <c r="BO35" s="695"/>
      <c r="BP35" s="695"/>
      <c r="BQ35" s="695"/>
      <c r="BR35" s="695"/>
      <c r="BS35" s="695"/>
      <c r="BT35" s="695"/>
      <c r="BU35" s="696"/>
      <c r="BV35" s="688">
        <v>1305830</v>
      </c>
      <c r="BW35" s="689"/>
      <c r="BX35" s="689"/>
      <c r="BY35" s="689"/>
      <c r="BZ35" s="689"/>
      <c r="CA35" s="689"/>
      <c r="CB35" s="690"/>
      <c r="CD35" s="667" t="s">
        <v>327</v>
      </c>
      <c r="CE35" s="664"/>
      <c r="CF35" s="664"/>
      <c r="CG35" s="664"/>
      <c r="CH35" s="664"/>
      <c r="CI35" s="664"/>
      <c r="CJ35" s="664"/>
      <c r="CK35" s="664"/>
      <c r="CL35" s="664"/>
      <c r="CM35" s="664"/>
      <c r="CN35" s="664"/>
      <c r="CO35" s="664"/>
      <c r="CP35" s="664"/>
      <c r="CQ35" s="665"/>
      <c r="CR35" s="623">
        <v>9054442</v>
      </c>
      <c r="CS35" s="624"/>
      <c r="CT35" s="624"/>
      <c r="CU35" s="624"/>
      <c r="CV35" s="624"/>
      <c r="CW35" s="624"/>
      <c r="CX35" s="624"/>
      <c r="CY35" s="625"/>
      <c r="CZ35" s="628">
        <v>1.2</v>
      </c>
      <c r="DA35" s="657"/>
      <c r="DB35" s="657"/>
      <c r="DC35" s="658"/>
      <c r="DD35" s="631">
        <v>5607293</v>
      </c>
      <c r="DE35" s="624"/>
      <c r="DF35" s="624"/>
      <c r="DG35" s="624"/>
      <c r="DH35" s="624"/>
      <c r="DI35" s="624"/>
      <c r="DJ35" s="624"/>
      <c r="DK35" s="625"/>
      <c r="DL35" s="631">
        <v>5607293</v>
      </c>
      <c r="DM35" s="624"/>
      <c r="DN35" s="624"/>
      <c r="DO35" s="624"/>
      <c r="DP35" s="624"/>
      <c r="DQ35" s="624"/>
      <c r="DR35" s="624"/>
      <c r="DS35" s="624"/>
      <c r="DT35" s="624"/>
      <c r="DU35" s="624"/>
      <c r="DV35" s="625"/>
      <c r="DW35" s="628">
        <v>1.3</v>
      </c>
      <c r="DX35" s="657"/>
      <c r="DY35" s="657"/>
      <c r="DZ35" s="657"/>
      <c r="EA35" s="657"/>
      <c r="EB35" s="657"/>
      <c r="EC35" s="659"/>
    </row>
    <row r="36" spans="2:133" ht="11.25" customHeight="1" x14ac:dyDescent="0.2">
      <c r="B36" s="620" t="s">
        <v>328</v>
      </c>
      <c r="C36" s="621"/>
      <c r="D36" s="621"/>
      <c r="E36" s="621"/>
      <c r="F36" s="621"/>
      <c r="G36" s="621"/>
      <c r="H36" s="621"/>
      <c r="I36" s="621"/>
      <c r="J36" s="621"/>
      <c r="K36" s="621"/>
      <c r="L36" s="621"/>
      <c r="M36" s="621"/>
      <c r="N36" s="621"/>
      <c r="O36" s="621"/>
      <c r="P36" s="621"/>
      <c r="Q36" s="622"/>
      <c r="R36" s="623">
        <v>51000</v>
      </c>
      <c r="S36" s="626"/>
      <c r="T36" s="626"/>
      <c r="U36" s="626"/>
      <c r="V36" s="626"/>
      <c r="W36" s="626"/>
      <c r="X36" s="626"/>
      <c r="Y36" s="627"/>
      <c r="Z36" s="685">
        <v>0</v>
      </c>
      <c r="AA36" s="685"/>
      <c r="AB36" s="685"/>
      <c r="AC36" s="685"/>
      <c r="AD36" s="686" t="s">
        <v>128</v>
      </c>
      <c r="AE36" s="686"/>
      <c r="AF36" s="686"/>
      <c r="AG36" s="686"/>
      <c r="AH36" s="686"/>
      <c r="AI36" s="686"/>
      <c r="AJ36" s="686"/>
      <c r="AK36" s="686"/>
      <c r="AL36" s="628" t="s">
        <v>232</v>
      </c>
      <c r="AM36" s="629"/>
      <c r="AN36" s="629"/>
      <c r="AO36" s="687"/>
      <c r="AQ36" s="660" t="s">
        <v>329</v>
      </c>
      <c r="AR36" s="661"/>
      <c r="AS36" s="661"/>
      <c r="AT36" s="661"/>
      <c r="AU36" s="661"/>
      <c r="AV36" s="661"/>
      <c r="AW36" s="661"/>
      <c r="AX36" s="661"/>
      <c r="AY36" s="662"/>
      <c r="AZ36" s="623">
        <v>21623754</v>
      </c>
      <c r="BA36" s="626"/>
      <c r="BB36" s="626"/>
      <c r="BC36" s="626"/>
      <c r="BD36" s="624"/>
      <c r="BE36" s="624"/>
      <c r="BF36" s="663"/>
      <c r="BG36" s="667" t="s">
        <v>330</v>
      </c>
      <c r="BH36" s="664"/>
      <c r="BI36" s="664"/>
      <c r="BJ36" s="664"/>
      <c r="BK36" s="664"/>
      <c r="BL36" s="664"/>
      <c r="BM36" s="664"/>
      <c r="BN36" s="664"/>
      <c r="BO36" s="664"/>
      <c r="BP36" s="664"/>
      <c r="BQ36" s="664"/>
      <c r="BR36" s="664"/>
      <c r="BS36" s="664"/>
      <c r="BT36" s="664"/>
      <c r="BU36" s="665"/>
      <c r="BV36" s="623">
        <v>-1823718</v>
      </c>
      <c r="BW36" s="626"/>
      <c r="BX36" s="626"/>
      <c r="BY36" s="626"/>
      <c r="BZ36" s="626"/>
      <c r="CA36" s="626"/>
      <c r="CB36" s="666"/>
      <c r="CD36" s="667" t="s">
        <v>331</v>
      </c>
      <c r="CE36" s="664"/>
      <c r="CF36" s="664"/>
      <c r="CG36" s="664"/>
      <c r="CH36" s="664"/>
      <c r="CI36" s="664"/>
      <c r="CJ36" s="664"/>
      <c r="CK36" s="664"/>
      <c r="CL36" s="664"/>
      <c r="CM36" s="664"/>
      <c r="CN36" s="664"/>
      <c r="CO36" s="664"/>
      <c r="CP36" s="664"/>
      <c r="CQ36" s="665"/>
      <c r="CR36" s="623">
        <v>57825488</v>
      </c>
      <c r="CS36" s="626"/>
      <c r="CT36" s="626"/>
      <c r="CU36" s="626"/>
      <c r="CV36" s="626"/>
      <c r="CW36" s="626"/>
      <c r="CX36" s="626"/>
      <c r="CY36" s="627"/>
      <c r="CZ36" s="628">
        <v>7.5</v>
      </c>
      <c r="DA36" s="657"/>
      <c r="DB36" s="657"/>
      <c r="DC36" s="658"/>
      <c r="DD36" s="631">
        <v>50394555</v>
      </c>
      <c r="DE36" s="626"/>
      <c r="DF36" s="626"/>
      <c r="DG36" s="626"/>
      <c r="DH36" s="626"/>
      <c r="DI36" s="626"/>
      <c r="DJ36" s="626"/>
      <c r="DK36" s="627"/>
      <c r="DL36" s="631">
        <v>35132563</v>
      </c>
      <c r="DM36" s="626"/>
      <c r="DN36" s="626"/>
      <c r="DO36" s="626"/>
      <c r="DP36" s="626"/>
      <c r="DQ36" s="626"/>
      <c r="DR36" s="626"/>
      <c r="DS36" s="626"/>
      <c r="DT36" s="626"/>
      <c r="DU36" s="626"/>
      <c r="DV36" s="627"/>
      <c r="DW36" s="628">
        <v>8.4</v>
      </c>
      <c r="DX36" s="657"/>
      <c r="DY36" s="657"/>
      <c r="DZ36" s="657"/>
      <c r="EA36" s="657"/>
      <c r="EB36" s="657"/>
      <c r="EC36" s="659"/>
    </row>
    <row r="37" spans="2:133" ht="11.25" customHeight="1" x14ac:dyDescent="0.2">
      <c r="B37" s="620" t="s">
        <v>332</v>
      </c>
      <c r="C37" s="621"/>
      <c r="D37" s="621"/>
      <c r="E37" s="621"/>
      <c r="F37" s="621"/>
      <c r="G37" s="621"/>
      <c r="H37" s="621"/>
      <c r="I37" s="621"/>
      <c r="J37" s="621"/>
      <c r="K37" s="621"/>
      <c r="L37" s="621"/>
      <c r="M37" s="621"/>
      <c r="N37" s="621"/>
      <c r="O37" s="621"/>
      <c r="P37" s="621"/>
      <c r="Q37" s="622"/>
      <c r="R37" s="623">
        <v>43513000</v>
      </c>
      <c r="S37" s="626"/>
      <c r="T37" s="626"/>
      <c r="U37" s="626"/>
      <c r="V37" s="626"/>
      <c r="W37" s="626"/>
      <c r="X37" s="626"/>
      <c r="Y37" s="627"/>
      <c r="Z37" s="685">
        <v>5.7</v>
      </c>
      <c r="AA37" s="685"/>
      <c r="AB37" s="685"/>
      <c r="AC37" s="685"/>
      <c r="AD37" s="686" t="s">
        <v>128</v>
      </c>
      <c r="AE37" s="686"/>
      <c r="AF37" s="686"/>
      <c r="AG37" s="686"/>
      <c r="AH37" s="686"/>
      <c r="AI37" s="686"/>
      <c r="AJ37" s="686"/>
      <c r="AK37" s="686"/>
      <c r="AL37" s="628" t="s">
        <v>232</v>
      </c>
      <c r="AM37" s="629"/>
      <c r="AN37" s="629"/>
      <c r="AO37" s="687"/>
      <c r="AQ37" s="660" t="s">
        <v>333</v>
      </c>
      <c r="AR37" s="661"/>
      <c r="AS37" s="661"/>
      <c r="AT37" s="661"/>
      <c r="AU37" s="661"/>
      <c r="AV37" s="661"/>
      <c r="AW37" s="661"/>
      <c r="AX37" s="661"/>
      <c r="AY37" s="662"/>
      <c r="AZ37" s="623">
        <v>4691266</v>
      </c>
      <c r="BA37" s="626"/>
      <c r="BB37" s="626"/>
      <c r="BC37" s="626"/>
      <c r="BD37" s="624"/>
      <c r="BE37" s="624"/>
      <c r="BF37" s="663"/>
      <c r="BG37" s="667" t="s">
        <v>334</v>
      </c>
      <c r="BH37" s="664"/>
      <c r="BI37" s="664"/>
      <c r="BJ37" s="664"/>
      <c r="BK37" s="664"/>
      <c r="BL37" s="664"/>
      <c r="BM37" s="664"/>
      <c r="BN37" s="664"/>
      <c r="BO37" s="664"/>
      <c r="BP37" s="664"/>
      <c r="BQ37" s="664"/>
      <c r="BR37" s="664"/>
      <c r="BS37" s="664"/>
      <c r="BT37" s="664"/>
      <c r="BU37" s="665"/>
      <c r="BV37" s="623">
        <v>204693</v>
      </c>
      <c r="BW37" s="626"/>
      <c r="BX37" s="626"/>
      <c r="BY37" s="626"/>
      <c r="BZ37" s="626"/>
      <c r="CA37" s="626"/>
      <c r="CB37" s="666"/>
      <c r="CD37" s="667" t="s">
        <v>335</v>
      </c>
      <c r="CE37" s="664"/>
      <c r="CF37" s="664"/>
      <c r="CG37" s="664"/>
      <c r="CH37" s="664"/>
      <c r="CI37" s="664"/>
      <c r="CJ37" s="664"/>
      <c r="CK37" s="664"/>
      <c r="CL37" s="664"/>
      <c r="CM37" s="664"/>
      <c r="CN37" s="664"/>
      <c r="CO37" s="664"/>
      <c r="CP37" s="664"/>
      <c r="CQ37" s="665"/>
      <c r="CR37" s="623">
        <v>363449</v>
      </c>
      <c r="CS37" s="624"/>
      <c r="CT37" s="624"/>
      <c r="CU37" s="624"/>
      <c r="CV37" s="624"/>
      <c r="CW37" s="624"/>
      <c r="CX37" s="624"/>
      <c r="CY37" s="625"/>
      <c r="CZ37" s="628">
        <v>0</v>
      </c>
      <c r="DA37" s="657"/>
      <c r="DB37" s="657"/>
      <c r="DC37" s="658"/>
      <c r="DD37" s="631">
        <v>362449</v>
      </c>
      <c r="DE37" s="624"/>
      <c r="DF37" s="624"/>
      <c r="DG37" s="624"/>
      <c r="DH37" s="624"/>
      <c r="DI37" s="624"/>
      <c r="DJ37" s="624"/>
      <c r="DK37" s="625"/>
      <c r="DL37" s="631">
        <v>362449</v>
      </c>
      <c r="DM37" s="624"/>
      <c r="DN37" s="624"/>
      <c r="DO37" s="624"/>
      <c r="DP37" s="624"/>
      <c r="DQ37" s="624"/>
      <c r="DR37" s="624"/>
      <c r="DS37" s="624"/>
      <c r="DT37" s="624"/>
      <c r="DU37" s="624"/>
      <c r="DV37" s="625"/>
      <c r="DW37" s="628">
        <v>0.1</v>
      </c>
      <c r="DX37" s="657"/>
      <c r="DY37" s="657"/>
      <c r="DZ37" s="657"/>
      <c r="EA37" s="657"/>
      <c r="EB37" s="657"/>
      <c r="EC37" s="659"/>
    </row>
    <row r="38" spans="2:133" ht="11.25" customHeight="1" x14ac:dyDescent="0.2">
      <c r="B38" s="635" t="s">
        <v>336</v>
      </c>
      <c r="C38" s="636"/>
      <c r="D38" s="636"/>
      <c r="E38" s="636"/>
      <c r="F38" s="636"/>
      <c r="G38" s="636"/>
      <c r="H38" s="636"/>
      <c r="I38" s="636"/>
      <c r="J38" s="636"/>
      <c r="K38" s="636"/>
      <c r="L38" s="636"/>
      <c r="M38" s="636"/>
      <c r="N38" s="636"/>
      <c r="O38" s="636"/>
      <c r="P38" s="636"/>
      <c r="Q38" s="637"/>
      <c r="R38" s="638">
        <v>769548180</v>
      </c>
      <c r="S38" s="675"/>
      <c r="T38" s="675"/>
      <c r="U38" s="675"/>
      <c r="V38" s="675"/>
      <c r="W38" s="675"/>
      <c r="X38" s="675"/>
      <c r="Y38" s="680"/>
      <c r="Z38" s="681">
        <v>100</v>
      </c>
      <c r="AA38" s="681"/>
      <c r="AB38" s="681"/>
      <c r="AC38" s="681"/>
      <c r="AD38" s="682">
        <v>373994513</v>
      </c>
      <c r="AE38" s="682"/>
      <c r="AF38" s="682"/>
      <c r="AG38" s="682"/>
      <c r="AH38" s="682"/>
      <c r="AI38" s="682"/>
      <c r="AJ38" s="682"/>
      <c r="AK38" s="682"/>
      <c r="AL38" s="641">
        <v>100</v>
      </c>
      <c r="AM38" s="683"/>
      <c r="AN38" s="683"/>
      <c r="AO38" s="684"/>
      <c r="AQ38" s="660" t="s">
        <v>337</v>
      </c>
      <c r="AR38" s="661"/>
      <c r="AS38" s="661"/>
      <c r="AT38" s="661"/>
      <c r="AU38" s="661"/>
      <c r="AV38" s="661"/>
      <c r="AW38" s="661"/>
      <c r="AX38" s="661"/>
      <c r="AY38" s="662"/>
      <c r="AZ38" s="623">
        <v>2213830</v>
      </c>
      <c r="BA38" s="626"/>
      <c r="BB38" s="626"/>
      <c r="BC38" s="626"/>
      <c r="BD38" s="624"/>
      <c r="BE38" s="624"/>
      <c r="BF38" s="663"/>
      <c r="BG38" s="667" t="s">
        <v>338</v>
      </c>
      <c r="BH38" s="664"/>
      <c r="BI38" s="664"/>
      <c r="BJ38" s="664"/>
      <c r="BK38" s="664"/>
      <c r="BL38" s="664"/>
      <c r="BM38" s="664"/>
      <c r="BN38" s="664"/>
      <c r="BO38" s="664"/>
      <c r="BP38" s="664"/>
      <c r="BQ38" s="664"/>
      <c r="BR38" s="664"/>
      <c r="BS38" s="664"/>
      <c r="BT38" s="664"/>
      <c r="BU38" s="665"/>
      <c r="BV38" s="623">
        <v>304476</v>
      </c>
      <c r="BW38" s="626"/>
      <c r="BX38" s="626"/>
      <c r="BY38" s="626"/>
      <c r="BZ38" s="626"/>
      <c r="CA38" s="626"/>
      <c r="CB38" s="666"/>
      <c r="CD38" s="667" t="s">
        <v>339</v>
      </c>
      <c r="CE38" s="664"/>
      <c r="CF38" s="664"/>
      <c r="CG38" s="664"/>
      <c r="CH38" s="664"/>
      <c r="CI38" s="664"/>
      <c r="CJ38" s="664"/>
      <c r="CK38" s="664"/>
      <c r="CL38" s="664"/>
      <c r="CM38" s="664"/>
      <c r="CN38" s="664"/>
      <c r="CO38" s="664"/>
      <c r="CP38" s="664"/>
      <c r="CQ38" s="665"/>
      <c r="CR38" s="623">
        <v>55809094</v>
      </c>
      <c r="CS38" s="626"/>
      <c r="CT38" s="626"/>
      <c r="CU38" s="626"/>
      <c r="CV38" s="626"/>
      <c r="CW38" s="626"/>
      <c r="CX38" s="626"/>
      <c r="CY38" s="627"/>
      <c r="CZ38" s="628">
        <v>7.3</v>
      </c>
      <c r="DA38" s="657"/>
      <c r="DB38" s="657"/>
      <c r="DC38" s="658"/>
      <c r="DD38" s="631">
        <v>45871329</v>
      </c>
      <c r="DE38" s="626"/>
      <c r="DF38" s="626"/>
      <c r="DG38" s="626"/>
      <c r="DH38" s="626"/>
      <c r="DI38" s="626"/>
      <c r="DJ38" s="626"/>
      <c r="DK38" s="627"/>
      <c r="DL38" s="631">
        <v>40797971</v>
      </c>
      <c r="DM38" s="626"/>
      <c r="DN38" s="626"/>
      <c r="DO38" s="626"/>
      <c r="DP38" s="626"/>
      <c r="DQ38" s="626"/>
      <c r="DR38" s="626"/>
      <c r="DS38" s="626"/>
      <c r="DT38" s="626"/>
      <c r="DU38" s="626"/>
      <c r="DV38" s="627"/>
      <c r="DW38" s="628">
        <v>9.8000000000000007</v>
      </c>
      <c r="DX38" s="657"/>
      <c r="DY38" s="657"/>
      <c r="DZ38" s="657"/>
      <c r="EA38" s="657"/>
      <c r="EB38" s="657"/>
      <c r="EC38" s="659"/>
    </row>
    <row r="39" spans="2:133" ht="11.25" customHeight="1" x14ac:dyDescent="0.2">
      <c r="AQ39" s="660" t="s">
        <v>340</v>
      </c>
      <c r="AR39" s="661"/>
      <c r="AS39" s="661"/>
      <c r="AT39" s="661"/>
      <c r="AU39" s="661"/>
      <c r="AV39" s="661"/>
      <c r="AW39" s="661"/>
      <c r="AX39" s="661"/>
      <c r="AY39" s="662"/>
      <c r="AZ39" s="623">
        <v>623267</v>
      </c>
      <c r="BA39" s="626"/>
      <c r="BB39" s="626"/>
      <c r="BC39" s="626"/>
      <c r="BD39" s="624"/>
      <c r="BE39" s="624"/>
      <c r="BF39" s="663"/>
      <c r="BG39" s="668" t="s">
        <v>341</v>
      </c>
      <c r="BH39" s="669"/>
      <c r="BI39" s="669"/>
      <c r="BJ39" s="669"/>
      <c r="BK39" s="669"/>
      <c r="BL39" s="235"/>
      <c r="BM39" s="664" t="s">
        <v>342</v>
      </c>
      <c r="BN39" s="664"/>
      <c r="BO39" s="664"/>
      <c r="BP39" s="664"/>
      <c r="BQ39" s="664"/>
      <c r="BR39" s="664"/>
      <c r="BS39" s="664"/>
      <c r="BT39" s="664"/>
      <c r="BU39" s="665"/>
      <c r="BV39" s="623">
        <v>83</v>
      </c>
      <c r="BW39" s="626"/>
      <c r="BX39" s="626"/>
      <c r="BY39" s="626"/>
      <c r="BZ39" s="626"/>
      <c r="CA39" s="626"/>
      <c r="CB39" s="666"/>
      <c r="CD39" s="667" t="s">
        <v>343</v>
      </c>
      <c r="CE39" s="664"/>
      <c r="CF39" s="664"/>
      <c r="CG39" s="664"/>
      <c r="CH39" s="664"/>
      <c r="CI39" s="664"/>
      <c r="CJ39" s="664"/>
      <c r="CK39" s="664"/>
      <c r="CL39" s="664"/>
      <c r="CM39" s="664"/>
      <c r="CN39" s="664"/>
      <c r="CO39" s="664"/>
      <c r="CP39" s="664"/>
      <c r="CQ39" s="665"/>
      <c r="CR39" s="623">
        <v>6097591</v>
      </c>
      <c r="CS39" s="624"/>
      <c r="CT39" s="624"/>
      <c r="CU39" s="624"/>
      <c r="CV39" s="624"/>
      <c r="CW39" s="624"/>
      <c r="CX39" s="624"/>
      <c r="CY39" s="625"/>
      <c r="CZ39" s="628">
        <v>0.8</v>
      </c>
      <c r="DA39" s="657"/>
      <c r="DB39" s="657"/>
      <c r="DC39" s="658"/>
      <c r="DD39" s="631">
        <v>3815925</v>
      </c>
      <c r="DE39" s="624"/>
      <c r="DF39" s="624"/>
      <c r="DG39" s="624"/>
      <c r="DH39" s="624"/>
      <c r="DI39" s="624"/>
      <c r="DJ39" s="624"/>
      <c r="DK39" s="625"/>
      <c r="DL39" s="631" t="s">
        <v>128</v>
      </c>
      <c r="DM39" s="624"/>
      <c r="DN39" s="624"/>
      <c r="DO39" s="624"/>
      <c r="DP39" s="624"/>
      <c r="DQ39" s="624"/>
      <c r="DR39" s="624"/>
      <c r="DS39" s="624"/>
      <c r="DT39" s="624"/>
      <c r="DU39" s="624"/>
      <c r="DV39" s="625"/>
      <c r="DW39" s="628" t="s">
        <v>245</v>
      </c>
      <c r="DX39" s="657"/>
      <c r="DY39" s="657"/>
      <c r="DZ39" s="657"/>
      <c r="EA39" s="657"/>
      <c r="EB39" s="657"/>
      <c r="EC39" s="659"/>
    </row>
    <row r="40" spans="2:133" ht="11.25" customHeight="1" x14ac:dyDescent="0.2">
      <c r="AQ40" s="660" t="s">
        <v>344</v>
      </c>
      <c r="AR40" s="661"/>
      <c r="AS40" s="661"/>
      <c r="AT40" s="661"/>
      <c r="AU40" s="661"/>
      <c r="AV40" s="661"/>
      <c r="AW40" s="661"/>
      <c r="AX40" s="661"/>
      <c r="AY40" s="662"/>
      <c r="AZ40" s="623">
        <v>15612737</v>
      </c>
      <c r="BA40" s="626"/>
      <c r="BB40" s="626"/>
      <c r="BC40" s="626"/>
      <c r="BD40" s="624"/>
      <c r="BE40" s="624"/>
      <c r="BF40" s="663"/>
      <c r="BG40" s="668"/>
      <c r="BH40" s="669"/>
      <c r="BI40" s="669"/>
      <c r="BJ40" s="669"/>
      <c r="BK40" s="669"/>
      <c r="BL40" s="235"/>
      <c r="BM40" s="664" t="s">
        <v>345</v>
      </c>
      <c r="BN40" s="664"/>
      <c r="BO40" s="664"/>
      <c r="BP40" s="664"/>
      <c r="BQ40" s="664"/>
      <c r="BR40" s="664"/>
      <c r="BS40" s="664"/>
      <c r="BT40" s="664"/>
      <c r="BU40" s="665"/>
      <c r="BV40" s="623" t="s">
        <v>232</v>
      </c>
      <c r="BW40" s="626"/>
      <c r="BX40" s="626"/>
      <c r="BY40" s="626"/>
      <c r="BZ40" s="626"/>
      <c r="CA40" s="626"/>
      <c r="CB40" s="666"/>
      <c r="CD40" s="667" t="s">
        <v>346</v>
      </c>
      <c r="CE40" s="664"/>
      <c r="CF40" s="664"/>
      <c r="CG40" s="664"/>
      <c r="CH40" s="664"/>
      <c r="CI40" s="664"/>
      <c r="CJ40" s="664"/>
      <c r="CK40" s="664"/>
      <c r="CL40" s="664"/>
      <c r="CM40" s="664"/>
      <c r="CN40" s="664"/>
      <c r="CO40" s="664"/>
      <c r="CP40" s="664"/>
      <c r="CQ40" s="665"/>
      <c r="CR40" s="623">
        <v>41563194</v>
      </c>
      <c r="CS40" s="626"/>
      <c r="CT40" s="626"/>
      <c r="CU40" s="626"/>
      <c r="CV40" s="626"/>
      <c r="CW40" s="626"/>
      <c r="CX40" s="626"/>
      <c r="CY40" s="627"/>
      <c r="CZ40" s="628">
        <v>5.4</v>
      </c>
      <c r="DA40" s="657"/>
      <c r="DB40" s="657"/>
      <c r="DC40" s="658"/>
      <c r="DD40" s="631">
        <v>1753487</v>
      </c>
      <c r="DE40" s="626"/>
      <c r="DF40" s="626"/>
      <c r="DG40" s="626"/>
      <c r="DH40" s="626"/>
      <c r="DI40" s="626"/>
      <c r="DJ40" s="626"/>
      <c r="DK40" s="627"/>
      <c r="DL40" s="631" t="s">
        <v>128</v>
      </c>
      <c r="DM40" s="626"/>
      <c r="DN40" s="626"/>
      <c r="DO40" s="626"/>
      <c r="DP40" s="626"/>
      <c r="DQ40" s="626"/>
      <c r="DR40" s="626"/>
      <c r="DS40" s="626"/>
      <c r="DT40" s="626"/>
      <c r="DU40" s="626"/>
      <c r="DV40" s="627"/>
      <c r="DW40" s="628" t="s">
        <v>128</v>
      </c>
      <c r="DX40" s="657"/>
      <c r="DY40" s="657"/>
      <c r="DZ40" s="657"/>
      <c r="EA40" s="657"/>
      <c r="EB40" s="657"/>
      <c r="EC40" s="659"/>
    </row>
    <row r="41" spans="2:133" ht="11.25" customHeight="1" x14ac:dyDescent="0.2">
      <c r="AQ41" s="672" t="s">
        <v>347</v>
      </c>
      <c r="AR41" s="673"/>
      <c r="AS41" s="673"/>
      <c r="AT41" s="673"/>
      <c r="AU41" s="673"/>
      <c r="AV41" s="673"/>
      <c r="AW41" s="673"/>
      <c r="AX41" s="673"/>
      <c r="AY41" s="674"/>
      <c r="AZ41" s="638">
        <v>39539590</v>
      </c>
      <c r="BA41" s="675"/>
      <c r="BB41" s="675"/>
      <c r="BC41" s="675"/>
      <c r="BD41" s="639"/>
      <c r="BE41" s="639"/>
      <c r="BF41" s="676"/>
      <c r="BG41" s="670"/>
      <c r="BH41" s="671"/>
      <c r="BI41" s="671"/>
      <c r="BJ41" s="671"/>
      <c r="BK41" s="671"/>
      <c r="BL41" s="236"/>
      <c r="BM41" s="677" t="s">
        <v>348</v>
      </c>
      <c r="BN41" s="677"/>
      <c r="BO41" s="677"/>
      <c r="BP41" s="677"/>
      <c r="BQ41" s="677"/>
      <c r="BR41" s="677"/>
      <c r="BS41" s="677"/>
      <c r="BT41" s="677"/>
      <c r="BU41" s="678"/>
      <c r="BV41" s="638">
        <v>321</v>
      </c>
      <c r="BW41" s="675"/>
      <c r="BX41" s="675"/>
      <c r="BY41" s="675"/>
      <c r="BZ41" s="675"/>
      <c r="CA41" s="675"/>
      <c r="CB41" s="679"/>
      <c r="CD41" s="667" t="s">
        <v>349</v>
      </c>
      <c r="CE41" s="664"/>
      <c r="CF41" s="664"/>
      <c r="CG41" s="664"/>
      <c r="CH41" s="664"/>
      <c r="CI41" s="664"/>
      <c r="CJ41" s="664"/>
      <c r="CK41" s="664"/>
      <c r="CL41" s="664"/>
      <c r="CM41" s="664"/>
      <c r="CN41" s="664"/>
      <c r="CO41" s="664"/>
      <c r="CP41" s="664"/>
      <c r="CQ41" s="665"/>
      <c r="CR41" s="623" t="s">
        <v>232</v>
      </c>
      <c r="CS41" s="624"/>
      <c r="CT41" s="624"/>
      <c r="CU41" s="624"/>
      <c r="CV41" s="624"/>
      <c r="CW41" s="624"/>
      <c r="CX41" s="624"/>
      <c r="CY41" s="625"/>
      <c r="CZ41" s="628" t="s">
        <v>128</v>
      </c>
      <c r="DA41" s="657"/>
      <c r="DB41" s="657"/>
      <c r="DC41" s="658"/>
      <c r="DD41" s="631" t="s">
        <v>128</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2">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351</v>
      </c>
      <c r="CE42" s="621"/>
      <c r="CF42" s="621"/>
      <c r="CG42" s="621"/>
      <c r="CH42" s="621"/>
      <c r="CI42" s="621"/>
      <c r="CJ42" s="621"/>
      <c r="CK42" s="621"/>
      <c r="CL42" s="621"/>
      <c r="CM42" s="621"/>
      <c r="CN42" s="621"/>
      <c r="CO42" s="621"/>
      <c r="CP42" s="621"/>
      <c r="CQ42" s="622"/>
      <c r="CR42" s="623">
        <v>83043546</v>
      </c>
      <c r="CS42" s="626"/>
      <c r="CT42" s="626"/>
      <c r="CU42" s="626"/>
      <c r="CV42" s="626"/>
      <c r="CW42" s="626"/>
      <c r="CX42" s="626"/>
      <c r="CY42" s="627"/>
      <c r="CZ42" s="628">
        <v>10.8</v>
      </c>
      <c r="DA42" s="629"/>
      <c r="DB42" s="629"/>
      <c r="DC42" s="630"/>
      <c r="DD42" s="631">
        <v>16825031</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2">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353</v>
      </c>
      <c r="CE43" s="621"/>
      <c r="CF43" s="621"/>
      <c r="CG43" s="621"/>
      <c r="CH43" s="621"/>
      <c r="CI43" s="621"/>
      <c r="CJ43" s="621"/>
      <c r="CK43" s="621"/>
      <c r="CL43" s="621"/>
      <c r="CM43" s="621"/>
      <c r="CN43" s="621"/>
      <c r="CO43" s="621"/>
      <c r="CP43" s="621"/>
      <c r="CQ43" s="622"/>
      <c r="CR43" s="623">
        <v>1047997</v>
      </c>
      <c r="CS43" s="624"/>
      <c r="CT43" s="624"/>
      <c r="CU43" s="624"/>
      <c r="CV43" s="624"/>
      <c r="CW43" s="624"/>
      <c r="CX43" s="624"/>
      <c r="CY43" s="625"/>
      <c r="CZ43" s="628">
        <v>0.1</v>
      </c>
      <c r="DA43" s="657"/>
      <c r="DB43" s="657"/>
      <c r="DC43" s="658"/>
      <c r="DD43" s="631">
        <v>919153</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2">
      <c r="B44" s="240" t="s">
        <v>354</v>
      </c>
      <c r="CD44" s="651" t="s">
        <v>305</v>
      </c>
      <c r="CE44" s="652"/>
      <c r="CF44" s="620" t="s">
        <v>355</v>
      </c>
      <c r="CG44" s="621"/>
      <c r="CH44" s="621"/>
      <c r="CI44" s="621"/>
      <c r="CJ44" s="621"/>
      <c r="CK44" s="621"/>
      <c r="CL44" s="621"/>
      <c r="CM44" s="621"/>
      <c r="CN44" s="621"/>
      <c r="CO44" s="621"/>
      <c r="CP44" s="621"/>
      <c r="CQ44" s="622"/>
      <c r="CR44" s="623">
        <v>81292048</v>
      </c>
      <c r="CS44" s="626"/>
      <c r="CT44" s="626"/>
      <c r="CU44" s="626"/>
      <c r="CV44" s="626"/>
      <c r="CW44" s="626"/>
      <c r="CX44" s="626"/>
      <c r="CY44" s="627"/>
      <c r="CZ44" s="628">
        <v>10.6</v>
      </c>
      <c r="DA44" s="629"/>
      <c r="DB44" s="629"/>
      <c r="DC44" s="630"/>
      <c r="DD44" s="631">
        <v>16514876</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2">
      <c r="CD45" s="653"/>
      <c r="CE45" s="654"/>
      <c r="CF45" s="620" t="s">
        <v>356</v>
      </c>
      <c r="CG45" s="621"/>
      <c r="CH45" s="621"/>
      <c r="CI45" s="621"/>
      <c r="CJ45" s="621"/>
      <c r="CK45" s="621"/>
      <c r="CL45" s="621"/>
      <c r="CM45" s="621"/>
      <c r="CN45" s="621"/>
      <c r="CO45" s="621"/>
      <c r="CP45" s="621"/>
      <c r="CQ45" s="622"/>
      <c r="CR45" s="623">
        <v>38866614</v>
      </c>
      <c r="CS45" s="624"/>
      <c r="CT45" s="624"/>
      <c r="CU45" s="624"/>
      <c r="CV45" s="624"/>
      <c r="CW45" s="624"/>
      <c r="CX45" s="624"/>
      <c r="CY45" s="625"/>
      <c r="CZ45" s="628">
        <v>5.0999999999999996</v>
      </c>
      <c r="DA45" s="657"/>
      <c r="DB45" s="657"/>
      <c r="DC45" s="658"/>
      <c r="DD45" s="631">
        <v>1579331</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2">
      <c r="CD46" s="653"/>
      <c r="CE46" s="654"/>
      <c r="CF46" s="620" t="s">
        <v>357</v>
      </c>
      <c r="CG46" s="621"/>
      <c r="CH46" s="621"/>
      <c r="CI46" s="621"/>
      <c r="CJ46" s="621"/>
      <c r="CK46" s="621"/>
      <c r="CL46" s="621"/>
      <c r="CM46" s="621"/>
      <c r="CN46" s="621"/>
      <c r="CO46" s="621"/>
      <c r="CP46" s="621"/>
      <c r="CQ46" s="622"/>
      <c r="CR46" s="623">
        <v>41395792</v>
      </c>
      <c r="CS46" s="626"/>
      <c r="CT46" s="626"/>
      <c r="CU46" s="626"/>
      <c r="CV46" s="626"/>
      <c r="CW46" s="626"/>
      <c r="CX46" s="626"/>
      <c r="CY46" s="627"/>
      <c r="CZ46" s="628">
        <v>5.4</v>
      </c>
      <c r="DA46" s="629"/>
      <c r="DB46" s="629"/>
      <c r="DC46" s="630"/>
      <c r="DD46" s="631">
        <v>14934803</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2">
      <c r="CD47" s="653"/>
      <c r="CE47" s="654"/>
      <c r="CF47" s="620" t="s">
        <v>358</v>
      </c>
      <c r="CG47" s="621"/>
      <c r="CH47" s="621"/>
      <c r="CI47" s="621"/>
      <c r="CJ47" s="621"/>
      <c r="CK47" s="621"/>
      <c r="CL47" s="621"/>
      <c r="CM47" s="621"/>
      <c r="CN47" s="621"/>
      <c r="CO47" s="621"/>
      <c r="CP47" s="621"/>
      <c r="CQ47" s="622"/>
      <c r="CR47" s="623">
        <v>1751498</v>
      </c>
      <c r="CS47" s="624"/>
      <c r="CT47" s="624"/>
      <c r="CU47" s="624"/>
      <c r="CV47" s="624"/>
      <c r="CW47" s="624"/>
      <c r="CX47" s="624"/>
      <c r="CY47" s="625"/>
      <c r="CZ47" s="628">
        <v>0.2</v>
      </c>
      <c r="DA47" s="657"/>
      <c r="DB47" s="657"/>
      <c r="DC47" s="658"/>
      <c r="DD47" s="631">
        <v>310155</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ht="11" x14ac:dyDescent="0.2">
      <c r="CD48" s="655"/>
      <c r="CE48" s="656"/>
      <c r="CF48" s="620" t="s">
        <v>359</v>
      </c>
      <c r="CG48" s="621"/>
      <c r="CH48" s="621"/>
      <c r="CI48" s="621"/>
      <c r="CJ48" s="621"/>
      <c r="CK48" s="621"/>
      <c r="CL48" s="621"/>
      <c r="CM48" s="621"/>
      <c r="CN48" s="621"/>
      <c r="CO48" s="621"/>
      <c r="CP48" s="621"/>
      <c r="CQ48" s="622"/>
      <c r="CR48" s="623" t="s">
        <v>128</v>
      </c>
      <c r="CS48" s="626"/>
      <c r="CT48" s="626"/>
      <c r="CU48" s="626"/>
      <c r="CV48" s="626"/>
      <c r="CW48" s="626"/>
      <c r="CX48" s="626"/>
      <c r="CY48" s="627"/>
      <c r="CZ48" s="628" t="s">
        <v>245</v>
      </c>
      <c r="DA48" s="629"/>
      <c r="DB48" s="629"/>
      <c r="DC48" s="630"/>
      <c r="DD48" s="631" t="s">
        <v>128</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2">
      <c r="CD49" s="635" t="s">
        <v>360</v>
      </c>
      <c r="CE49" s="636"/>
      <c r="CF49" s="636"/>
      <c r="CG49" s="636"/>
      <c r="CH49" s="636"/>
      <c r="CI49" s="636"/>
      <c r="CJ49" s="636"/>
      <c r="CK49" s="636"/>
      <c r="CL49" s="636"/>
      <c r="CM49" s="636"/>
      <c r="CN49" s="636"/>
      <c r="CO49" s="636"/>
      <c r="CP49" s="636"/>
      <c r="CQ49" s="637"/>
      <c r="CR49" s="638">
        <v>765910124</v>
      </c>
      <c r="CS49" s="639"/>
      <c r="CT49" s="639"/>
      <c r="CU49" s="639"/>
      <c r="CV49" s="639"/>
      <c r="CW49" s="639"/>
      <c r="CX49" s="639"/>
      <c r="CY49" s="640"/>
      <c r="CZ49" s="641">
        <v>100</v>
      </c>
      <c r="DA49" s="642"/>
      <c r="DB49" s="642"/>
      <c r="DC49" s="643"/>
      <c r="DD49" s="644">
        <v>454020394</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t="11" hidden="1" x14ac:dyDescent="0.2"/>
    <row r="51" spans="82:133" ht="11" hidden="1" x14ac:dyDescent="0.2"/>
    <row r="52" spans="82:133" ht="11" hidden="1" x14ac:dyDescent="0.2"/>
    <row r="53" spans="82:133" ht="11" hidden="1" x14ac:dyDescent="0.2"/>
  </sheetData>
  <sheetProtection algorithmName="SHA-512" hashValue="4pglLK/WeReH00SzYy3GMnGOvPmhyfrJ0IU2Rhjly+A8aLZm+H/iWUuvrsvMtoVkS26LD6lStGnn2HNb7U7MTQ==" saltValue="CBGAiAbzVe6RuY25UfcFc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362</v>
      </c>
      <c r="DK2" s="1162"/>
      <c r="DL2" s="1162"/>
      <c r="DM2" s="1162"/>
      <c r="DN2" s="1162"/>
      <c r="DO2" s="1163"/>
      <c r="DP2" s="249"/>
      <c r="DQ2" s="1161" t="s">
        <v>363</v>
      </c>
      <c r="DR2" s="1162"/>
      <c r="DS2" s="1162"/>
      <c r="DT2" s="1162"/>
      <c r="DU2" s="1162"/>
      <c r="DV2" s="1162"/>
      <c r="DW2" s="1162"/>
      <c r="DX2" s="1162"/>
      <c r="DY2" s="1162"/>
      <c r="DZ2" s="1163"/>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14" t="s">
        <v>364</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46" t="s">
        <v>366</v>
      </c>
      <c r="B5" s="1047"/>
      <c r="C5" s="1047"/>
      <c r="D5" s="1047"/>
      <c r="E5" s="1047"/>
      <c r="F5" s="1047"/>
      <c r="G5" s="1047"/>
      <c r="H5" s="1047"/>
      <c r="I5" s="1047"/>
      <c r="J5" s="1047"/>
      <c r="K5" s="1047"/>
      <c r="L5" s="1047"/>
      <c r="M5" s="1047"/>
      <c r="N5" s="1047"/>
      <c r="O5" s="1047"/>
      <c r="P5" s="1048"/>
      <c r="Q5" s="1052" t="s">
        <v>367</v>
      </c>
      <c r="R5" s="1053"/>
      <c r="S5" s="1053"/>
      <c r="T5" s="1053"/>
      <c r="U5" s="1054"/>
      <c r="V5" s="1052" t="s">
        <v>368</v>
      </c>
      <c r="W5" s="1053"/>
      <c r="X5" s="1053"/>
      <c r="Y5" s="1053"/>
      <c r="Z5" s="1054"/>
      <c r="AA5" s="1052" t="s">
        <v>369</v>
      </c>
      <c r="AB5" s="1053"/>
      <c r="AC5" s="1053"/>
      <c r="AD5" s="1053"/>
      <c r="AE5" s="1053"/>
      <c r="AF5" s="1164" t="s">
        <v>370</v>
      </c>
      <c r="AG5" s="1053"/>
      <c r="AH5" s="1053"/>
      <c r="AI5" s="1053"/>
      <c r="AJ5" s="1068"/>
      <c r="AK5" s="1053" t="s">
        <v>371</v>
      </c>
      <c r="AL5" s="1053"/>
      <c r="AM5" s="1053"/>
      <c r="AN5" s="1053"/>
      <c r="AO5" s="1054"/>
      <c r="AP5" s="1052" t="s">
        <v>372</v>
      </c>
      <c r="AQ5" s="1053"/>
      <c r="AR5" s="1053"/>
      <c r="AS5" s="1053"/>
      <c r="AT5" s="1054"/>
      <c r="AU5" s="1052" t="s">
        <v>373</v>
      </c>
      <c r="AV5" s="1053"/>
      <c r="AW5" s="1053"/>
      <c r="AX5" s="1053"/>
      <c r="AY5" s="1068"/>
      <c r="AZ5" s="256"/>
      <c r="BA5" s="256"/>
      <c r="BB5" s="256"/>
      <c r="BC5" s="256"/>
      <c r="BD5" s="256"/>
      <c r="BE5" s="257"/>
      <c r="BF5" s="257"/>
      <c r="BG5" s="257"/>
      <c r="BH5" s="257"/>
      <c r="BI5" s="257"/>
      <c r="BJ5" s="257"/>
      <c r="BK5" s="257"/>
      <c r="BL5" s="257"/>
      <c r="BM5" s="257"/>
      <c r="BN5" s="257"/>
      <c r="BO5" s="257"/>
      <c r="BP5" s="257"/>
      <c r="BQ5" s="1046" t="s">
        <v>374</v>
      </c>
      <c r="BR5" s="1047"/>
      <c r="BS5" s="1047"/>
      <c r="BT5" s="1047"/>
      <c r="BU5" s="1047"/>
      <c r="BV5" s="1047"/>
      <c r="BW5" s="1047"/>
      <c r="BX5" s="1047"/>
      <c r="BY5" s="1047"/>
      <c r="BZ5" s="1047"/>
      <c r="CA5" s="1047"/>
      <c r="CB5" s="1047"/>
      <c r="CC5" s="1047"/>
      <c r="CD5" s="1047"/>
      <c r="CE5" s="1047"/>
      <c r="CF5" s="1047"/>
      <c r="CG5" s="1048"/>
      <c r="CH5" s="1052" t="s">
        <v>375</v>
      </c>
      <c r="CI5" s="1053"/>
      <c r="CJ5" s="1053"/>
      <c r="CK5" s="1053"/>
      <c r="CL5" s="1054"/>
      <c r="CM5" s="1052" t="s">
        <v>376</v>
      </c>
      <c r="CN5" s="1053"/>
      <c r="CO5" s="1053"/>
      <c r="CP5" s="1053"/>
      <c r="CQ5" s="1054"/>
      <c r="CR5" s="1052" t="s">
        <v>377</v>
      </c>
      <c r="CS5" s="1053"/>
      <c r="CT5" s="1053"/>
      <c r="CU5" s="1053"/>
      <c r="CV5" s="1054"/>
      <c r="CW5" s="1052" t="s">
        <v>378</v>
      </c>
      <c r="CX5" s="1053"/>
      <c r="CY5" s="1053"/>
      <c r="CZ5" s="1053"/>
      <c r="DA5" s="1054"/>
      <c r="DB5" s="1052" t="s">
        <v>379</v>
      </c>
      <c r="DC5" s="1053"/>
      <c r="DD5" s="1053"/>
      <c r="DE5" s="1053"/>
      <c r="DF5" s="1054"/>
      <c r="DG5" s="1149" t="s">
        <v>380</v>
      </c>
      <c r="DH5" s="1150"/>
      <c r="DI5" s="1150"/>
      <c r="DJ5" s="1150"/>
      <c r="DK5" s="1151"/>
      <c r="DL5" s="1149" t="s">
        <v>381</v>
      </c>
      <c r="DM5" s="1150"/>
      <c r="DN5" s="1150"/>
      <c r="DO5" s="1150"/>
      <c r="DP5" s="1151"/>
      <c r="DQ5" s="1052" t="s">
        <v>382</v>
      </c>
      <c r="DR5" s="1053"/>
      <c r="DS5" s="1053"/>
      <c r="DT5" s="1053"/>
      <c r="DU5" s="1054"/>
      <c r="DV5" s="1052" t="s">
        <v>373</v>
      </c>
      <c r="DW5" s="1053"/>
      <c r="DX5" s="1053"/>
      <c r="DY5" s="1053"/>
      <c r="DZ5" s="1068"/>
      <c r="EA5" s="254"/>
    </row>
    <row r="6" spans="1:131" s="255" customFormat="1" ht="26.25" customHeight="1" thickBot="1" x14ac:dyDescent="0.25">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2">
      <c r="A7" s="258">
        <v>1</v>
      </c>
      <c r="B7" s="1101" t="s">
        <v>383</v>
      </c>
      <c r="C7" s="1102"/>
      <c r="D7" s="1102"/>
      <c r="E7" s="1102"/>
      <c r="F7" s="1102"/>
      <c r="G7" s="1102"/>
      <c r="H7" s="1102"/>
      <c r="I7" s="1102"/>
      <c r="J7" s="1102"/>
      <c r="K7" s="1102"/>
      <c r="L7" s="1102"/>
      <c r="M7" s="1102"/>
      <c r="N7" s="1102"/>
      <c r="O7" s="1102"/>
      <c r="P7" s="1103"/>
      <c r="Q7" s="1155">
        <v>775164</v>
      </c>
      <c r="R7" s="1156"/>
      <c r="S7" s="1156"/>
      <c r="T7" s="1156"/>
      <c r="U7" s="1156"/>
      <c r="V7" s="1156">
        <v>771926</v>
      </c>
      <c r="W7" s="1156"/>
      <c r="X7" s="1156"/>
      <c r="Y7" s="1156"/>
      <c r="Z7" s="1156"/>
      <c r="AA7" s="1156">
        <f>Q7-V7</f>
        <v>3238</v>
      </c>
      <c r="AB7" s="1156"/>
      <c r="AC7" s="1156"/>
      <c r="AD7" s="1156"/>
      <c r="AE7" s="1157"/>
      <c r="AF7" s="1158">
        <v>346</v>
      </c>
      <c r="AG7" s="1159"/>
      <c r="AH7" s="1159"/>
      <c r="AI7" s="1159"/>
      <c r="AJ7" s="1160"/>
      <c r="AK7" s="1142">
        <v>16494</v>
      </c>
      <c r="AL7" s="1143"/>
      <c r="AM7" s="1143"/>
      <c r="AN7" s="1143"/>
      <c r="AO7" s="1143"/>
      <c r="AP7" s="1143">
        <v>1491211</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568</v>
      </c>
      <c r="BT7" s="1147"/>
      <c r="BU7" s="1147"/>
      <c r="BV7" s="1147"/>
      <c r="BW7" s="1147"/>
      <c r="BX7" s="1147"/>
      <c r="BY7" s="1147"/>
      <c r="BZ7" s="1147"/>
      <c r="CA7" s="1147"/>
      <c r="CB7" s="1147"/>
      <c r="CC7" s="1147"/>
      <c r="CD7" s="1147"/>
      <c r="CE7" s="1147"/>
      <c r="CF7" s="1147"/>
      <c r="CG7" s="1148"/>
      <c r="CH7" s="1139">
        <v>6</v>
      </c>
      <c r="CI7" s="1140"/>
      <c r="CJ7" s="1140"/>
      <c r="CK7" s="1140"/>
      <c r="CL7" s="1141"/>
      <c r="CM7" s="1139">
        <v>130</v>
      </c>
      <c r="CN7" s="1140"/>
      <c r="CO7" s="1140"/>
      <c r="CP7" s="1140"/>
      <c r="CQ7" s="1141"/>
      <c r="CR7" s="1139">
        <v>50</v>
      </c>
      <c r="CS7" s="1140"/>
      <c r="CT7" s="1140"/>
      <c r="CU7" s="1140"/>
      <c r="CV7" s="1141"/>
      <c r="CW7" s="1139" t="s">
        <v>596</v>
      </c>
      <c r="CX7" s="1140"/>
      <c r="CY7" s="1140"/>
      <c r="CZ7" s="1140"/>
      <c r="DA7" s="1141"/>
      <c r="DB7" s="1139" t="s">
        <v>596</v>
      </c>
      <c r="DC7" s="1140"/>
      <c r="DD7" s="1140"/>
      <c r="DE7" s="1140"/>
      <c r="DF7" s="1141"/>
      <c r="DG7" s="1139" t="s">
        <v>596</v>
      </c>
      <c r="DH7" s="1140"/>
      <c r="DI7" s="1140"/>
      <c r="DJ7" s="1140"/>
      <c r="DK7" s="1141"/>
      <c r="DL7" s="1139" t="s">
        <v>596</v>
      </c>
      <c r="DM7" s="1140"/>
      <c r="DN7" s="1140"/>
      <c r="DO7" s="1140"/>
      <c r="DP7" s="1141"/>
      <c r="DQ7" s="1139" t="s">
        <v>596</v>
      </c>
      <c r="DR7" s="1140"/>
      <c r="DS7" s="1140"/>
      <c r="DT7" s="1140"/>
      <c r="DU7" s="1141"/>
      <c r="DV7" s="1166"/>
      <c r="DW7" s="1167"/>
      <c r="DX7" s="1167"/>
      <c r="DY7" s="1167"/>
      <c r="DZ7" s="1168"/>
      <c r="EA7" s="254"/>
    </row>
    <row r="8" spans="1:131" s="255" customFormat="1" ht="26.25" customHeight="1" x14ac:dyDescent="0.2">
      <c r="A8" s="261">
        <v>2</v>
      </c>
      <c r="B8" s="1088" t="s">
        <v>384</v>
      </c>
      <c r="C8" s="1089"/>
      <c r="D8" s="1089"/>
      <c r="E8" s="1089"/>
      <c r="F8" s="1089"/>
      <c r="G8" s="1089"/>
      <c r="H8" s="1089"/>
      <c r="I8" s="1089"/>
      <c r="J8" s="1089"/>
      <c r="K8" s="1089"/>
      <c r="L8" s="1089"/>
      <c r="M8" s="1089"/>
      <c r="N8" s="1089"/>
      <c r="O8" s="1089"/>
      <c r="P8" s="1090"/>
      <c r="Q8" s="1094">
        <v>1110</v>
      </c>
      <c r="R8" s="1095"/>
      <c r="S8" s="1095"/>
      <c r="T8" s="1095"/>
      <c r="U8" s="1095"/>
      <c r="V8" s="1095">
        <v>711</v>
      </c>
      <c r="W8" s="1095"/>
      <c r="X8" s="1095"/>
      <c r="Y8" s="1095"/>
      <c r="Z8" s="1095"/>
      <c r="AA8" s="1096">
        <f>Q8-V8</f>
        <v>399</v>
      </c>
      <c r="AB8" s="1071"/>
      <c r="AC8" s="1071"/>
      <c r="AD8" s="1071"/>
      <c r="AE8" s="1072"/>
      <c r="AF8" s="1070" t="s">
        <v>128</v>
      </c>
      <c r="AG8" s="1071"/>
      <c r="AH8" s="1071"/>
      <c r="AI8" s="1071"/>
      <c r="AJ8" s="1072"/>
      <c r="AK8" s="1137">
        <v>13</v>
      </c>
      <c r="AL8" s="1138"/>
      <c r="AM8" s="1138"/>
      <c r="AN8" s="1138"/>
      <c r="AO8" s="1138"/>
      <c r="AP8" s="1138">
        <v>2641</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t="s">
        <v>595</v>
      </c>
      <c r="BS8" s="1065" t="s">
        <v>569</v>
      </c>
      <c r="BT8" s="1066"/>
      <c r="BU8" s="1066"/>
      <c r="BV8" s="1066"/>
      <c r="BW8" s="1066"/>
      <c r="BX8" s="1066"/>
      <c r="BY8" s="1066"/>
      <c r="BZ8" s="1066"/>
      <c r="CA8" s="1066"/>
      <c r="CB8" s="1066"/>
      <c r="CC8" s="1066"/>
      <c r="CD8" s="1066"/>
      <c r="CE8" s="1066"/>
      <c r="CF8" s="1066"/>
      <c r="CG8" s="1067"/>
      <c r="CH8" s="1040">
        <v>757</v>
      </c>
      <c r="CI8" s="1041"/>
      <c r="CJ8" s="1041"/>
      <c r="CK8" s="1041"/>
      <c r="CL8" s="1042"/>
      <c r="CM8" s="1040">
        <v>970</v>
      </c>
      <c r="CN8" s="1041"/>
      <c r="CO8" s="1041"/>
      <c r="CP8" s="1041"/>
      <c r="CQ8" s="1042"/>
      <c r="CR8" s="1040">
        <v>20</v>
      </c>
      <c r="CS8" s="1041"/>
      <c r="CT8" s="1041"/>
      <c r="CU8" s="1041"/>
      <c r="CV8" s="1042"/>
      <c r="CW8" s="1040" t="s">
        <v>597</v>
      </c>
      <c r="CX8" s="1041"/>
      <c r="CY8" s="1041"/>
      <c r="CZ8" s="1041"/>
      <c r="DA8" s="1042"/>
      <c r="DB8" s="1040" t="s">
        <v>597</v>
      </c>
      <c r="DC8" s="1041"/>
      <c r="DD8" s="1041"/>
      <c r="DE8" s="1041"/>
      <c r="DF8" s="1042"/>
      <c r="DG8" s="1040">
        <v>11000</v>
      </c>
      <c r="DH8" s="1041"/>
      <c r="DI8" s="1041"/>
      <c r="DJ8" s="1041"/>
      <c r="DK8" s="1042"/>
      <c r="DL8" s="1040" t="s">
        <v>597</v>
      </c>
      <c r="DM8" s="1041"/>
      <c r="DN8" s="1041"/>
      <c r="DO8" s="1041"/>
      <c r="DP8" s="1042"/>
      <c r="DQ8" s="1040" t="s">
        <v>597</v>
      </c>
      <c r="DR8" s="1041"/>
      <c r="DS8" s="1041"/>
      <c r="DT8" s="1041"/>
      <c r="DU8" s="1042"/>
      <c r="DV8" s="1043"/>
      <c r="DW8" s="1044"/>
      <c r="DX8" s="1044"/>
      <c r="DY8" s="1044"/>
      <c r="DZ8" s="1045"/>
      <c r="EA8" s="254"/>
    </row>
    <row r="9" spans="1:131" s="255" customFormat="1" ht="26.25" customHeight="1" x14ac:dyDescent="0.2">
      <c r="A9" s="261">
        <v>3</v>
      </c>
      <c r="B9" s="1088" t="s">
        <v>385</v>
      </c>
      <c r="C9" s="1089"/>
      <c r="D9" s="1089"/>
      <c r="E9" s="1089"/>
      <c r="F9" s="1089"/>
      <c r="G9" s="1089"/>
      <c r="H9" s="1089"/>
      <c r="I9" s="1089"/>
      <c r="J9" s="1089"/>
      <c r="K9" s="1089"/>
      <c r="L9" s="1089"/>
      <c r="M9" s="1089"/>
      <c r="N9" s="1089"/>
      <c r="O9" s="1089"/>
      <c r="P9" s="1090"/>
      <c r="Q9" s="1094">
        <v>4393</v>
      </c>
      <c r="R9" s="1095"/>
      <c r="S9" s="1095"/>
      <c r="T9" s="1095"/>
      <c r="U9" s="1095"/>
      <c r="V9" s="1095">
        <v>4393</v>
      </c>
      <c r="W9" s="1095"/>
      <c r="X9" s="1095"/>
      <c r="Y9" s="1095"/>
      <c r="Z9" s="1095"/>
      <c r="AA9" s="1096">
        <v>0</v>
      </c>
      <c r="AB9" s="1071"/>
      <c r="AC9" s="1071"/>
      <c r="AD9" s="1071"/>
      <c r="AE9" s="1072"/>
      <c r="AF9" s="1070" t="s">
        <v>128</v>
      </c>
      <c r="AG9" s="1071"/>
      <c r="AH9" s="1071"/>
      <c r="AI9" s="1071"/>
      <c r="AJ9" s="1072"/>
      <c r="AK9" s="1137">
        <v>3623</v>
      </c>
      <c r="AL9" s="1138"/>
      <c r="AM9" s="1138"/>
      <c r="AN9" s="1138"/>
      <c r="AO9" s="1138"/>
      <c r="AP9" s="1138">
        <v>15070</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570</v>
      </c>
      <c r="BT9" s="1066"/>
      <c r="BU9" s="1066"/>
      <c r="BV9" s="1066"/>
      <c r="BW9" s="1066"/>
      <c r="BX9" s="1066"/>
      <c r="BY9" s="1066"/>
      <c r="BZ9" s="1066"/>
      <c r="CA9" s="1066"/>
      <c r="CB9" s="1066"/>
      <c r="CC9" s="1066"/>
      <c r="CD9" s="1066"/>
      <c r="CE9" s="1066"/>
      <c r="CF9" s="1066"/>
      <c r="CG9" s="1067"/>
      <c r="CH9" s="1040">
        <v>-13</v>
      </c>
      <c r="CI9" s="1041"/>
      <c r="CJ9" s="1041"/>
      <c r="CK9" s="1041"/>
      <c r="CL9" s="1042"/>
      <c r="CM9" s="1040">
        <v>241</v>
      </c>
      <c r="CN9" s="1041"/>
      <c r="CO9" s="1041"/>
      <c r="CP9" s="1041"/>
      <c r="CQ9" s="1042"/>
      <c r="CR9" s="1040">
        <v>100</v>
      </c>
      <c r="CS9" s="1041"/>
      <c r="CT9" s="1041"/>
      <c r="CU9" s="1041"/>
      <c r="CV9" s="1042"/>
      <c r="CW9" s="1040">
        <v>12</v>
      </c>
      <c r="CX9" s="1041"/>
      <c r="CY9" s="1041"/>
      <c r="CZ9" s="1041"/>
      <c r="DA9" s="1042"/>
      <c r="DB9" s="1040" t="s">
        <v>597</v>
      </c>
      <c r="DC9" s="1041"/>
      <c r="DD9" s="1041"/>
      <c r="DE9" s="1041"/>
      <c r="DF9" s="1042"/>
      <c r="DG9" s="1040" t="s">
        <v>597</v>
      </c>
      <c r="DH9" s="1041"/>
      <c r="DI9" s="1041"/>
      <c r="DJ9" s="1041"/>
      <c r="DK9" s="1042"/>
      <c r="DL9" s="1040" t="s">
        <v>597</v>
      </c>
      <c r="DM9" s="1041"/>
      <c r="DN9" s="1041"/>
      <c r="DO9" s="1041"/>
      <c r="DP9" s="1042"/>
      <c r="DQ9" s="1040" t="s">
        <v>597</v>
      </c>
      <c r="DR9" s="1041"/>
      <c r="DS9" s="1041"/>
      <c r="DT9" s="1041"/>
      <c r="DU9" s="1042"/>
      <c r="DV9" s="1043"/>
      <c r="DW9" s="1044"/>
      <c r="DX9" s="1044"/>
      <c r="DY9" s="1044"/>
      <c r="DZ9" s="1045"/>
      <c r="EA9" s="254"/>
    </row>
    <row r="10" spans="1:131" s="255" customFormat="1" ht="26.25" customHeight="1" x14ac:dyDescent="0.2">
      <c r="A10" s="261">
        <v>4</v>
      </c>
      <c r="B10" s="1088" t="s">
        <v>386</v>
      </c>
      <c r="C10" s="1089"/>
      <c r="D10" s="1089"/>
      <c r="E10" s="1089"/>
      <c r="F10" s="1089"/>
      <c r="G10" s="1089"/>
      <c r="H10" s="1089"/>
      <c r="I10" s="1089"/>
      <c r="J10" s="1089"/>
      <c r="K10" s="1089"/>
      <c r="L10" s="1089"/>
      <c r="M10" s="1089"/>
      <c r="N10" s="1089"/>
      <c r="O10" s="1089"/>
      <c r="P10" s="1090"/>
      <c r="Q10" s="1094">
        <v>338902</v>
      </c>
      <c r="R10" s="1095"/>
      <c r="S10" s="1095"/>
      <c r="T10" s="1095"/>
      <c r="U10" s="1095"/>
      <c r="V10" s="1095">
        <v>338902</v>
      </c>
      <c r="W10" s="1095"/>
      <c r="X10" s="1095"/>
      <c r="Y10" s="1095"/>
      <c r="Z10" s="1095"/>
      <c r="AA10" s="1096">
        <v>1</v>
      </c>
      <c r="AB10" s="1071"/>
      <c r="AC10" s="1071"/>
      <c r="AD10" s="1071"/>
      <c r="AE10" s="1072"/>
      <c r="AF10" s="1070">
        <v>1</v>
      </c>
      <c r="AG10" s="1071"/>
      <c r="AH10" s="1071"/>
      <c r="AI10" s="1071"/>
      <c r="AJ10" s="1072"/>
      <c r="AK10" s="1137">
        <v>224632</v>
      </c>
      <c r="AL10" s="1138"/>
      <c r="AM10" s="1138"/>
      <c r="AN10" s="1138"/>
      <c r="AO10" s="1138"/>
      <c r="AP10" s="1138" t="s">
        <v>566</v>
      </c>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t="s">
        <v>571</v>
      </c>
      <c r="BT10" s="1066"/>
      <c r="BU10" s="1066"/>
      <c r="BV10" s="1066"/>
      <c r="BW10" s="1066"/>
      <c r="BX10" s="1066"/>
      <c r="BY10" s="1066"/>
      <c r="BZ10" s="1066"/>
      <c r="CA10" s="1066"/>
      <c r="CB10" s="1066"/>
      <c r="CC10" s="1066"/>
      <c r="CD10" s="1066"/>
      <c r="CE10" s="1066"/>
      <c r="CF10" s="1066"/>
      <c r="CG10" s="1067"/>
      <c r="CH10" s="1040">
        <v>13</v>
      </c>
      <c r="CI10" s="1041"/>
      <c r="CJ10" s="1041"/>
      <c r="CK10" s="1041"/>
      <c r="CL10" s="1042"/>
      <c r="CM10" s="1040">
        <v>461</v>
      </c>
      <c r="CN10" s="1041"/>
      <c r="CO10" s="1041"/>
      <c r="CP10" s="1041"/>
      <c r="CQ10" s="1042"/>
      <c r="CR10" s="1040">
        <v>50</v>
      </c>
      <c r="CS10" s="1041"/>
      <c r="CT10" s="1041"/>
      <c r="CU10" s="1041"/>
      <c r="CV10" s="1042"/>
      <c r="CW10" s="1040" t="s">
        <v>597</v>
      </c>
      <c r="CX10" s="1041"/>
      <c r="CY10" s="1041"/>
      <c r="CZ10" s="1041"/>
      <c r="DA10" s="1042"/>
      <c r="DB10" s="1040" t="s">
        <v>597</v>
      </c>
      <c r="DC10" s="1041"/>
      <c r="DD10" s="1041"/>
      <c r="DE10" s="1041"/>
      <c r="DF10" s="1042"/>
      <c r="DG10" s="1040" t="s">
        <v>597</v>
      </c>
      <c r="DH10" s="1041"/>
      <c r="DI10" s="1041"/>
      <c r="DJ10" s="1041"/>
      <c r="DK10" s="1042"/>
      <c r="DL10" s="1040" t="s">
        <v>597</v>
      </c>
      <c r="DM10" s="1041"/>
      <c r="DN10" s="1041"/>
      <c r="DO10" s="1041"/>
      <c r="DP10" s="1042"/>
      <c r="DQ10" s="1040" t="s">
        <v>597</v>
      </c>
      <c r="DR10" s="1041"/>
      <c r="DS10" s="1041"/>
      <c r="DT10" s="1041"/>
      <c r="DU10" s="1042"/>
      <c r="DV10" s="1043"/>
      <c r="DW10" s="1044"/>
      <c r="DX10" s="1044"/>
      <c r="DY10" s="1044"/>
      <c r="DZ10" s="1045"/>
      <c r="EA10" s="254"/>
    </row>
    <row r="11" spans="1:131" s="255" customFormat="1" ht="26.25" customHeight="1" x14ac:dyDescent="0.2">
      <c r="A11" s="261">
        <v>5</v>
      </c>
      <c r="B11" s="1088" t="s">
        <v>387</v>
      </c>
      <c r="C11" s="1089"/>
      <c r="D11" s="1089"/>
      <c r="E11" s="1089"/>
      <c r="F11" s="1089"/>
      <c r="G11" s="1089"/>
      <c r="H11" s="1089"/>
      <c r="I11" s="1089"/>
      <c r="J11" s="1089"/>
      <c r="K11" s="1089"/>
      <c r="L11" s="1089"/>
      <c r="M11" s="1089"/>
      <c r="N11" s="1089"/>
      <c r="O11" s="1089"/>
      <c r="P11" s="1090"/>
      <c r="Q11" s="1094">
        <v>2518</v>
      </c>
      <c r="R11" s="1095"/>
      <c r="S11" s="1095"/>
      <c r="T11" s="1095"/>
      <c r="U11" s="1095"/>
      <c r="V11" s="1095">
        <v>2518</v>
      </c>
      <c r="W11" s="1095"/>
      <c r="X11" s="1095"/>
      <c r="Y11" s="1095"/>
      <c r="Z11" s="1095"/>
      <c r="AA11" s="1096" t="s">
        <v>566</v>
      </c>
      <c r="AB11" s="1071"/>
      <c r="AC11" s="1071"/>
      <c r="AD11" s="1071"/>
      <c r="AE11" s="1072"/>
      <c r="AF11" s="1070" t="s">
        <v>128</v>
      </c>
      <c r="AG11" s="1071"/>
      <c r="AH11" s="1071"/>
      <c r="AI11" s="1071"/>
      <c r="AJ11" s="1072"/>
      <c r="AK11" s="1137" t="s">
        <v>567</v>
      </c>
      <c r="AL11" s="1138"/>
      <c r="AM11" s="1138"/>
      <c r="AN11" s="1138"/>
      <c r="AO11" s="1138"/>
      <c r="AP11" s="1138">
        <v>9609</v>
      </c>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t="s">
        <v>572</v>
      </c>
      <c r="BT11" s="1066"/>
      <c r="BU11" s="1066"/>
      <c r="BV11" s="1066"/>
      <c r="BW11" s="1066"/>
      <c r="BX11" s="1066"/>
      <c r="BY11" s="1066"/>
      <c r="BZ11" s="1066"/>
      <c r="CA11" s="1066"/>
      <c r="CB11" s="1066"/>
      <c r="CC11" s="1066"/>
      <c r="CD11" s="1066"/>
      <c r="CE11" s="1066"/>
      <c r="CF11" s="1066"/>
      <c r="CG11" s="1067"/>
      <c r="CH11" s="1040">
        <v>47</v>
      </c>
      <c r="CI11" s="1041"/>
      <c r="CJ11" s="1041"/>
      <c r="CK11" s="1041"/>
      <c r="CL11" s="1042"/>
      <c r="CM11" s="1040">
        <v>533</v>
      </c>
      <c r="CN11" s="1041"/>
      <c r="CO11" s="1041"/>
      <c r="CP11" s="1041"/>
      <c r="CQ11" s="1042"/>
      <c r="CR11" s="1040">
        <v>932</v>
      </c>
      <c r="CS11" s="1041"/>
      <c r="CT11" s="1041"/>
      <c r="CU11" s="1041"/>
      <c r="CV11" s="1042"/>
      <c r="CW11" s="1040" t="s">
        <v>597</v>
      </c>
      <c r="CX11" s="1041"/>
      <c r="CY11" s="1041"/>
      <c r="CZ11" s="1041"/>
      <c r="DA11" s="1042"/>
      <c r="DB11" s="1040">
        <v>637</v>
      </c>
      <c r="DC11" s="1041"/>
      <c r="DD11" s="1041"/>
      <c r="DE11" s="1041"/>
      <c r="DF11" s="1042"/>
      <c r="DG11" s="1040" t="s">
        <v>596</v>
      </c>
      <c r="DH11" s="1041"/>
      <c r="DI11" s="1041"/>
      <c r="DJ11" s="1041"/>
      <c r="DK11" s="1042"/>
      <c r="DL11" s="1040" t="s">
        <v>596</v>
      </c>
      <c r="DM11" s="1041"/>
      <c r="DN11" s="1041"/>
      <c r="DO11" s="1041"/>
      <c r="DP11" s="1042"/>
      <c r="DQ11" s="1040" t="s">
        <v>596</v>
      </c>
      <c r="DR11" s="1041"/>
      <c r="DS11" s="1041"/>
      <c r="DT11" s="1041"/>
      <c r="DU11" s="1042"/>
      <c r="DV11" s="1043"/>
      <c r="DW11" s="1044"/>
      <c r="DX11" s="1044"/>
      <c r="DY11" s="1044"/>
      <c r="DZ11" s="1045"/>
      <c r="EA11" s="254"/>
    </row>
    <row r="12" spans="1:131" s="255" customFormat="1" ht="26.25" customHeight="1" x14ac:dyDescent="0.2">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6"/>
      <c r="AB12" s="1071"/>
      <c r="AC12" s="1071"/>
      <c r="AD12" s="1071"/>
      <c r="AE12" s="1072"/>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t="s">
        <v>573</v>
      </c>
      <c r="BT12" s="1066"/>
      <c r="BU12" s="1066"/>
      <c r="BV12" s="1066"/>
      <c r="BW12" s="1066"/>
      <c r="BX12" s="1066"/>
      <c r="BY12" s="1066"/>
      <c r="BZ12" s="1066"/>
      <c r="CA12" s="1066"/>
      <c r="CB12" s="1066"/>
      <c r="CC12" s="1066"/>
      <c r="CD12" s="1066"/>
      <c r="CE12" s="1066"/>
      <c r="CF12" s="1066"/>
      <c r="CG12" s="1067"/>
      <c r="CH12" s="1040">
        <v>8</v>
      </c>
      <c r="CI12" s="1041"/>
      <c r="CJ12" s="1041"/>
      <c r="CK12" s="1041"/>
      <c r="CL12" s="1042"/>
      <c r="CM12" s="1040">
        <v>150</v>
      </c>
      <c r="CN12" s="1041"/>
      <c r="CO12" s="1041"/>
      <c r="CP12" s="1041"/>
      <c r="CQ12" s="1042"/>
      <c r="CR12" s="1040">
        <v>50</v>
      </c>
      <c r="CS12" s="1041"/>
      <c r="CT12" s="1041"/>
      <c r="CU12" s="1041"/>
      <c r="CV12" s="1042"/>
      <c r="CW12" s="1040" t="s">
        <v>596</v>
      </c>
      <c r="CX12" s="1041"/>
      <c r="CY12" s="1041"/>
      <c r="CZ12" s="1041"/>
      <c r="DA12" s="1042"/>
      <c r="DB12" s="1040" t="s">
        <v>596</v>
      </c>
      <c r="DC12" s="1041"/>
      <c r="DD12" s="1041"/>
      <c r="DE12" s="1041"/>
      <c r="DF12" s="1042"/>
      <c r="DG12" s="1040" t="s">
        <v>596</v>
      </c>
      <c r="DH12" s="1041"/>
      <c r="DI12" s="1041"/>
      <c r="DJ12" s="1041"/>
      <c r="DK12" s="1042"/>
      <c r="DL12" s="1040" t="s">
        <v>596</v>
      </c>
      <c r="DM12" s="1041"/>
      <c r="DN12" s="1041"/>
      <c r="DO12" s="1041"/>
      <c r="DP12" s="1042"/>
      <c r="DQ12" s="1040" t="s">
        <v>596</v>
      </c>
      <c r="DR12" s="1041"/>
      <c r="DS12" s="1041"/>
      <c r="DT12" s="1041"/>
      <c r="DU12" s="1042"/>
      <c r="DV12" s="1043"/>
      <c r="DW12" s="1044"/>
      <c r="DX12" s="1044"/>
      <c r="DY12" s="1044"/>
      <c r="DZ12" s="1045"/>
      <c r="EA12" s="254"/>
    </row>
    <row r="13" spans="1:131" s="255" customFormat="1" ht="26.25" customHeight="1" x14ac:dyDescent="0.2">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t="s">
        <v>598</v>
      </c>
      <c r="BT13" s="1066"/>
      <c r="BU13" s="1066"/>
      <c r="BV13" s="1066"/>
      <c r="BW13" s="1066"/>
      <c r="BX13" s="1066"/>
      <c r="BY13" s="1066"/>
      <c r="BZ13" s="1066"/>
      <c r="CA13" s="1066"/>
      <c r="CB13" s="1066"/>
      <c r="CC13" s="1066"/>
      <c r="CD13" s="1066"/>
      <c r="CE13" s="1066"/>
      <c r="CF13" s="1066"/>
      <c r="CG13" s="1067"/>
      <c r="CH13" s="1040">
        <v>14</v>
      </c>
      <c r="CI13" s="1041"/>
      <c r="CJ13" s="1041"/>
      <c r="CK13" s="1041"/>
      <c r="CL13" s="1042"/>
      <c r="CM13" s="1040">
        <v>437</v>
      </c>
      <c r="CN13" s="1041"/>
      <c r="CO13" s="1041"/>
      <c r="CP13" s="1041"/>
      <c r="CQ13" s="1042"/>
      <c r="CR13" s="1040">
        <v>30</v>
      </c>
      <c r="CS13" s="1041"/>
      <c r="CT13" s="1041"/>
      <c r="CU13" s="1041"/>
      <c r="CV13" s="1042"/>
      <c r="CW13" s="1040">
        <v>2</v>
      </c>
      <c r="CX13" s="1041"/>
      <c r="CY13" s="1041"/>
      <c r="CZ13" s="1041"/>
      <c r="DA13" s="1042"/>
      <c r="DB13" s="1040" t="s">
        <v>596</v>
      </c>
      <c r="DC13" s="1041"/>
      <c r="DD13" s="1041"/>
      <c r="DE13" s="1041"/>
      <c r="DF13" s="1042"/>
      <c r="DG13" s="1040" t="s">
        <v>596</v>
      </c>
      <c r="DH13" s="1041"/>
      <c r="DI13" s="1041"/>
      <c r="DJ13" s="1041"/>
      <c r="DK13" s="1042"/>
      <c r="DL13" s="1040" t="s">
        <v>596</v>
      </c>
      <c r="DM13" s="1041"/>
      <c r="DN13" s="1041"/>
      <c r="DO13" s="1041"/>
      <c r="DP13" s="1042"/>
      <c r="DQ13" s="1040" t="s">
        <v>596</v>
      </c>
      <c r="DR13" s="1041"/>
      <c r="DS13" s="1041"/>
      <c r="DT13" s="1041"/>
      <c r="DU13" s="1042"/>
      <c r="DV13" s="1043"/>
      <c r="DW13" s="1044"/>
      <c r="DX13" s="1044"/>
      <c r="DY13" s="1044"/>
      <c r="DZ13" s="1045"/>
      <c r="EA13" s="254"/>
    </row>
    <row r="14" spans="1:131" s="255" customFormat="1" ht="26.25" customHeight="1" x14ac:dyDescent="0.2">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t="s">
        <v>574</v>
      </c>
      <c r="BT14" s="1066"/>
      <c r="BU14" s="1066"/>
      <c r="BV14" s="1066"/>
      <c r="BW14" s="1066"/>
      <c r="BX14" s="1066"/>
      <c r="BY14" s="1066"/>
      <c r="BZ14" s="1066"/>
      <c r="CA14" s="1066"/>
      <c r="CB14" s="1066"/>
      <c r="CC14" s="1066"/>
      <c r="CD14" s="1066"/>
      <c r="CE14" s="1066"/>
      <c r="CF14" s="1066"/>
      <c r="CG14" s="1067"/>
      <c r="CH14" s="1040">
        <v>1</v>
      </c>
      <c r="CI14" s="1041"/>
      <c r="CJ14" s="1041"/>
      <c r="CK14" s="1041"/>
      <c r="CL14" s="1042"/>
      <c r="CM14" s="1040">
        <v>730</v>
      </c>
      <c r="CN14" s="1041"/>
      <c r="CO14" s="1041"/>
      <c r="CP14" s="1041"/>
      <c r="CQ14" s="1042"/>
      <c r="CR14" s="1040">
        <v>55</v>
      </c>
      <c r="CS14" s="1041"/>
      <c r="CT14" s="1041"/>
      <c r="CU14" s="1041"/>
      <c r="CV14" s="1042"/>
      <c r="CW14" s="1040">
        <v>702</v>
      </c>
      <c r="CX14" s="1041"/>
      <c r="CY14" s="1041"/>
      <c r="CZ14" s="1041"/>
      <c r="DA14" s="1042"/>
      <c r="DB14" s="1040" t="s">
        <v>596</v>
      </c>
      <c r="DC14" s="1041"/>
      <c r="DD14" s="1041"/>
      <c r="DE14" s="1041"/>
      <c r="DF14" s="1042"/>
      <c r="DG14" s="1040" t="s">
        <v>596</v>
      </c>
      <c r="DH14" s="1041"/>
      <c r="DI14" s="1041"/>
      <c r="DJ14" s="1041"/>
      <c r="DK14" s="1042"/>
      <c r="DL14" s="1040" t="s">
        <v>596</v>
      </c>
      <c r="DM14" s="1041"/>
      <c r="DN14" s="1041"/>
      <c r="DO14" s="1041"/>
      <c r="DP14" s="1042"/>
      <c r="DQ14" s="1040" t="s">
        <v>596</v>
      </c>
      <c r="DR14" s="1041"/>
      <c r="DS14" s="1041"/>
      <c r="DT14" s="1041"/>
      <c r="DU14" s="1042"/>
      <c r="DV14" s="1043"/>
      <c r="DW14" s="1044"/>
      <c r="DX14" s="1044"/>
      <c r="DY14" s="1044"/>
      <c r="DZ14" s="1045"/>
      <c r="EA14" s="254"/>
    </row>
    <row r="15" spans="1:131" s="255" customFormat="1" ht="26.25" customHeight="1" x14ac:dyDescent="0.2">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t="s">
        <v>575</v>
      </c>
      <c r="BT15" s="1066"/>
      <c r="BU15" s="1066"/>
      <c r="BV15" s="1066"/>
      <c r="BW15" s="1066"/>
      <c r="BX15" s="1066"/>
      <c r="BY15" s="1066"/>
      <c r="BZ15" s="1066"/>
      <c r="CA15" s="1066"/>
      <c r="CB15" s="1066"/>
      <c r="CC15" s="1066"/>
      <c r="CD15" s="1066"/>
      <c r="CE15" s="1066"/>
      <c r="CF15" s="1066"/>
      <c r="CG15" s="1067"/>
      <c r="CH15" s="1040">
        <v>-1</v>
      </c>
      <c r="CI15" s="1041"/>
      <c r="CJ15" s="1041"/>
      <c r="CK15" s="1041"/>
      <c r="CL15" s="1042"/>
      <c r="CM15" s="1040">
        <v>93</v>
      </c>
      <c r="CN15" s="1041"/>
      <c r="CO15" s="1041"/>
      <c r="CP15" s="1041"/>
      <c r="CQ15" s="1042"/>
      <c r="CR15" s="1040">
        <v>15</v>
      </c>
      <c r="CS15" s="1041"/>
      <c r="CT15" s="1041"/>
      <c r="CU15" s="1041"/>
      <c r="CV15" s="1042"/>
      <c r="CW15" s="1040">
        <v>25</v>
      </c>
      <c r="CX15" s="1041"/>
      <c r="CY15" s="1041"/>
      <c r="CZ15" s="1041"/>
      <c r="DA15" s="1042"/>
      <c r="DB15" s="1040">
        <v>40</v>
      </c>
      <c r="DC15" s="1041"/>
      <c r="DD15" s="1041"/>
      <c r="DE15" s="1041"/>
      <c r="DF15" s="1042"/>
      <c r="DG15" s="1040" t="s">
        <v>596</v>
      </c>
      <c r="DH15" s="1041"/>
      <c r="DI15" s="1041"/>
      <c r="DJ15" s="1041"/>
      <c r="DK15" s="1042"/>
      <c r="DL15" s="1040" t="s">
        <v>596</v>
      </c>
      <c r="DM15" s="1041"/>
      <c r="DN15" s="1041"/>
      <c r="DO15" s="1041"/>
      <c r="DP15" s="1042"/>
      <c r="DQ15" s="1040" t="s">
        <v>596</v>
      </c>
      <c r="DR15" s="1041"/>
      <c r="DS15" s="1041"/>
      <c r="DT15" s="1041"/>
      <c r="DU15" s="1042"/>
      <c r="DV15" s="1043"/>
      <c r="DW15" s="1044"/>
      <c r="DX15" s="1044"/>
      <c r="DY15" s="1044"/>
      <c r="DZ15" s="1045"/>
      <c r="EA15" s="254"/>
    </row>
    <row r="16" spans="1:131" s="255" customFormat="1" ht="26.25" customHeight="1" x14ac:dyDescent="0.2">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t="s">
        <v>576</v>
      </c>
      <c r="BT16" s="1066"/>
      <c r="BU16" s="1066"/>
      <c r="BV16" s="1066"/>
      <c r="BW16" s="1066"/>
      <c r="BX16" s="1066"/>
      <c r="BY16" s="1066"/>
      <c r="BZ16" s="1066"/>
      <c r="CA16" s="1066"/>
      <c r="CB16" s="1066"/>
      <c r="CC16" s="1066"/>
      <c r="CD16" s="1066"/>
      <c r="CE16" s="1066"/>
      <c r="CF16" s="1066"/>
      <c r="CG16" s="1067"/>
      <c r="CH16" s="1040">
        <v>-8</v>
      </c>
      <c r="CI16" s="1041"/>
      <c r="CJ16" s="1041"/>
      <c r="CK16" s="1041"/>
      <c r="CL16" s="1042"/>
      <c r="CM16" s="1040">
        <v>84</v>
      </c>
      <c r="CN16" s="1041"/>
      <c r="CO16" s="1041"/>
      <c r="CP16" s="1041"/>
      <c r="CQ16" s="1042"/>
      <c r="CR16" s="1040">
        <v>50</v>
      </c>
      <c r="CS16" s="1041"/>
      <c r="CT16" s="1041"/>
      <c r="CU16" s="1041"/>
      <c r="CV16" s="1042"/>
      <c r="CW16" s="1040">
        <v>0</v>
      </c>
      <c r="CX16" s="1041"/>
      <c r="CY16" s="1041"/>
      <c r="CZ16" s="1041"/>
      <c r="DA16" s="1042"/>
      <c r="DB16" s="1040" t="s">
        <v>596</v>
      </c>
      <c r="DC16" s="1041"/>
      <c r="DD16" s="1041"/>
      <c r="DE16" s="1041"/>
      <c r="DF16" s="1042"/>
      <c r="DG16" s="1040" t="s">
        <v>596</v>
      </c>
      <c r="DH16" s="1041"/>
      <c r="DI16" s="1041"/>
      <c r="DJ16" s="1041"/>
      <c r="DK16" s="1042"/>
      <c r="DL16" s="1040" t="s">
        <v>596</v>
      </c>
      <c r="DM16" s="1041"/>
      <c r="DN16" s="1041"/>
      <c r="DO16" s="1041"/>
      <c r="DP16" s="1042"/>
      <c r="DQ16" s="1040" t="s">
        <v>596</v>
      </c>
      <c r="DR16" s="1041"/>
      <c r="DS16" s="1041"/>
      <c r="DT16" s="1041"/>
      <c r="DU16" s="1042"/>
      <c r="DV16" s="1043"/>
      <c r="DW16" s="1044"/>
      <c r="DX16" s="1044"/>
      <c r="DY16" s="1044"/>
      <c r="DZ16" s="1045"/>
      <c r="EA16" s="254"/>
    </row>
    <row r="17" spans="1:131" s="255" customFormat="1" ht="26.25" customHeight="1" x14ac:dyDescent="0.2">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t="s">
        <v>577</v>
      </c>
      <c r="BT17" s="1066"/>
      <c r="BU17" s="1066"/>
      <c r="BV17" s="1066"/>
      <c r="BW17" s="1066"/>
      <c r="BX17" s="1066"/>
      <c r="BY17" s="1066"/>
      <c r="BZ17" s="1066"/>
      <c r="CA17" s="1066"/>
      <c r="CB17" s="1066"/>
      <c r="CC17" s="1066"/>
      <c r="CD17" s="1066"/>
      <c r="CE17" s="1066"/>
      <c r="CF17" s="1066"/>
      <c r="CG17" s="1067"/>
      <c r="CH17" s="1040">
        <v>-13</v>
      </c>
      <c r="CI17" s="1041"/>
      <c r="CJ17" s="1041"/>
      <c r="CK17" s="1041"/>
      <c r="CL17" s="1042"/>
      <c r="CM17" s="1040">
        <v>119</v>
      </c>
      <c r="CN17" s="1041"/>
      <c r="CO17" s="1041"/>
      <c r="CP17" s="1041"/>
      <c r="CQ17" s="1042"/>
      <c r="CR17" s="1040">
        <v>25</v>
      </c>
      <c r="CS17" s="1041"/>
      <c r="CT17" s="1041"/>
      <c r="CU17" s="1041"/>
      <c r="CV17" s="1042"/>
      <c r="CW17" s="1040">
        <v>34</v>
      </c>
      <c r="CX17" s="1041"/>
      <c r="CY17" s="1041"/>
      <c r="CZ17" s="1041"/>
      <c r="DA17" s="1042"/>
      <c r="DB17" s="1040" t="s">
        <v>596</v>
      </c>
      <c r="DC17" s="1041"/>
      <c r="DD17" s="1041"/>
      <c r="DE17" s="1041"/>
      <c r="DF17" s="1042"/>
      <c r="DG17" s="1040" t="s">
        <v>596</v>
      </c>
      <c r="DH17" s="1041"/>
      <c r="DI17" s="1041"/>
      <c r="DJ17" s="1041"/>
      <c r="DK17" s="1042"/>
      <c r="DL17" s="1040" t="s">
        <v>596</v>
      </c>
      <c r="DM17" s="1041"/>
      <c r="DN17" s="1041"/>
      <c r="DO17" s="1041"/>
      <c r="DP17" s="1042"/>
      <c r="DQ17" s="1040" t="s">
        <v>596</v>
      </c>
      <c r="DR17" s="1041"/>
      <c r="DS17" s="1041"/>
      <c r="DT17" s="1041"/>
      <c r="DU17" s="1042"/>
      <c r="DV17" s="1043"/>
      <c r="DW17" s="1044"/>
      <c r="DX17" s="1044"/>
      <c r="DY17" s="1044"/>
      <c r="DZ17" s="1045"/>
      <c r="EA17" s="254"/>
    </row>
    <row r="18" spans="1:131" s="255" customFormat="1" ht="26.25" customHeight="1" x14ac:dyDescent="0.2">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t="s">
        <v>578</v>
      </c>
      <c r="BT18" s="1066"/>
      <c r="BU18" s="1066"/>
      <c r="BV18" s="1066"/>
      <c r="BW18" s="1066"/>
      <c r="BX18" s="1066"/>
      <c r="BY18" s="1066"/>
      <c r="BZ18" s="1066"/>
      <c r="CA18" s="1066"/>
      <c r="CB18" s="1066"/>
      <c r="CC18" s="1066"/>
      <c r="CD18" s="1066"/>
      <c r="CE18" s="1066"/>
      <c r="CF18" s="1066"/>
      <c r="CG18" s="1067"/>
      <c r="CH18" s="1040">
        <v>8</v>
      </c>
      <c r="CI18" s="1041"/>
      <c r="CJ18" s="1041"/>
      <c r="CK18" s="1041"/>
      <c r="CL18" s="1042"/>
      <c r="CM18" s="1040">
        <v>48</v>
      </c>
      <c r="CN18" s="1041"/>
      <c r="CO18" s="1041"/>
      <c r="CP18" s="1041"/>
      <c r="CQ18" s="1042"/>
      <c r="CR18" s="1040">
        <v>5</v>
      </c>
      <c r="CS18" s="1041"/>
      <c r="CT18" s="1041"/>
      <c r="CU18" s="1041"/>
      <c r="CV18" s="1042"/>
      <c r="CW18" s="1040">
        <v>7</v>
      </c>
      <c r="CX18" s="1041"/>
      <c r="CY18" s="1041"/>
      <c r="CZ18" s="1041"/>
      <c r="DA18" s="1042"/>
      <c r="DB18" s="1040" t="s">
        <v>596</v>
      </c>
      <c r="DC18" s="1041"/>
      <c r="DD18" s="1041"/>
      <c r="DE18" s="1041"/>
      <c r="DF18" s="1042"/>
      <c r="DG18" s="1040" t="s">
        <v>596</v>
      </c>
      <c r="DH18" s="1041"/>
      <c r="DI18" s="1041"/>
      <c r="DJ18" s="1041"/>
      <c r="DK18" s="1042"/>
      <c r="DL18" s="1040" t="s">
        <v>596</v>
      </c>
      <c r="DM18" s="1041"/>
      <c r="DN18" s="1041"/>
      <c r="DO18" s="1041"/>
      <c r="DP18" s="1042"/>
      <c r="DQ18" s="1040" t="s">
        <v>596</v>
      </c>
      <c r="DR18" s="1041"/>
      <c r="DS18" s="1041"/>
      <c r="DT18" s="1041"/>
      <c r="DU18" s="1042"/>
      <c r="DV18" s="1043"/>
      <c r="DW18" s="1044"/>
      <c r="DX18" s="1044"/>
      <c r="DY18" s="1044"/>
      <c r="DZ18" s="1045"/>
      <c r="EA18" s="254"/>
    </row>
    <row r="19" spans="1:131" s="255" customFormat="1" ht="26.25" customHeight="1" x14ac:dyDescent="0.2">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t="s">
        <v>579</v>
      </c>
      <c r="BT19" s="1066"/>
      <c r="BU19" s="1066"/>
      <c r="BV19" s="1066"/>
      <c r="BW19" s="1066"/>
      <c r="BX19" s="1066"/>
      <c r="BY19" s="1066"/>
      <c r="BZ19" s="1066"/>
      <c r="CA19" s="1066"/>
      <c r="CB19" s="1066"/>
      <c r="CC19" s="1066"/>
      <c r="CD19" s="1066"/>
      <c r="CE19" s="1066"/>
      <c r="CF19" s="1066"/>
      <c r="CG19" s="1067"/>
      <c r="CH19" s="1040">
        <v>112</v>
      </c>
      <c r="CI19" s="1041"/>
      <c r="CJ19" s="1041"/>
      <c r="CK19" s="1041"/>
      <c r="CL19" s="1042"/>
      <c r="CM19" s="1040">
        <v>1994</v>
      </c>
      <c r="CN19" s="1041"/>
      <c r="CO19" s="1041"/>
      <c r="CP19" s="1041"/>
      <c r="CQ19" s="1042"/>
      <c r="CR19" s="1040">
        <v>100</v>
      </c>
      <c r="CS19" s="1041"/>
      <c r="CT19" s="1041"/>
      <c r="CU19" s="1041"/>
      <c r="CV19" s="1042"/>
      <c r="CW19" s="1040">
        <v>295</v>
      </c>
      <c r="CX19" s="1041"/>
      <c r="CY19" s="1041"/>
      <c r="CZ19" s="1041"/>
      <c r="DA19" s="1042"/>
      <c r="DB19" s="1040" t="s">
        <v>596</v>
      </c>
      <c r="DC19" s="1041"/>
      <c r="DD19" s="1041"/>
      <c r="DE19" s="1041"/>
      <c r="DF19" s="1042"/>
      <c r="DG19" s="1040" t="s">
        <v>596</v>
      </c>
      <c r="DH19" s="1041"/>
      <c r="DI19" s="1041"/>
      <c r="DJ19" s="1041"/>
      <c r="DK19" s="1042"/>
      <c r="DL19" s="1040" t="s">
        <v>596</v>
      </c>
      <c r="DM19" s="1041"/>
      <c r="DN19" s="1041"/>
      <c r="DO19" s="1041"/>
      <c r="DP19" s="1042"/>
      <c r="DQ19" s="1040" t="s">
        <v>596</v>
      </c>
      <c r="DR19" s="1041"/>
      <c r="DS19" s="1041"/>
      <c r="DT19" s="1041"/>
      <c r="DU19" s="1042"/>
      <c r="DV19" s="1043"/>
      <c r="DW19" s="1044"/>
      <c r="DX19" s="1044"/>
      <c r="DY19" s="1044"/>
      <c r="DZ19" s="1045"/>
      <c r="EA19" s="254"/>
    </row>
    <row r="20" spans="1:131" s="255" customFormat="1" ht="26.25" customHeight="1" x14ac:dyDescent="0.2">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t="s">
        <v>580</v>
      </c>
      <c r="BT20" s="1066"/>
      <c r="BU20" s="1066"/>
      <c r="BV20" s="1066"/>
      <c r="BW20" s="1066"/>
      <c r="BX20" s="1066"/>
      <c r="BY20" s="1066"/>
      <c r="BZ20" s="1066"/>
      <c r="CA20" s="1066"/>
      <c r="CB20" s="1066"/>
      <c r="CC20" s="1066"/>
      <c r="CD20" s="1066"/>
      <c r="CE20" s="1066"/>
      <c r="CF20" s="1066"/>
      <c r="CG20" s="1067"/>
      <c r="CH20" s="1040">
        <v>27</v>
      </c>
      <c r="CI20" s="1041"/>
      <c r="CJ20" s="1041"/>
      <c r="CK20" s="1041"/>
      <c r="CL20" s="1042"/>
      <c r="CM20" s="1040">
        <v>528</v>
      </c>
      <c r="CN20" s="1041"/>
      <c r="CO20" s="1041"/>
      <c r="CP20" s="1041"/>
      <c r="CQ20" s="1042"/>
      <c r="CR20" s="1040">
        <v>54</v>
      </c>
      <c r="CS20" s="1041"/>
      <c r="CT20" s="1041"/>
      <c r="CU20" s="1041"/>
      <c r="CV20" s="1042"/>
      <c r="CW20" s="1040" t="s">
        <v>596</v>
      </c>
      <c r="CX20" s="1041"/>
      <c r="CY20" s="1041"/>
      <c r="CZ20" s="1041"/>
      <c r="DA20" s="1042"/>
      <c r="DB20" s="1040" t="s">
        <v>596</v>
      </c>
      <c r="DC20" s="1041"/>
      <c r="DD20" s="1041"/>
      <c r="DE20" s="1041"/>
      <c r="DF20" s="1042"/>
      <c r="DG20" s="1040" t="s">
        <v>596</v>
      </c>
      <c r="DH20" s="1041"/>
      <c r="DI20" s="1041"/>
      <c r="DJ20" s="1041"/>
      <c r="DK20" s="1042"/>
      <c r="DL20" s="1040" t="s">
        <v>596</v>
      </c>
      <c r="DM20" s="1041"/>
      <c r="DN20" s="1041"/>
      <c r="DO20" s="1041"/>
      <c r="DP20" s="1042"/>
      <c r="DQ20" s="1040" t="s">
        <v>596</v>
      </c>
      <c r="DR20" s="1041"/>
      <c r="DS20" s="1041"/>
      <c r="DT20" s="1041"/>
      <c r="DU20" s="1042"/>
      <c r="DV20" s="1043"/>
      <c r="DW20" s="1044"/>
      <c r="DX20" s="1044"/>
      <c r="DY20" s="1044"/>
      <c r="DZ20" s="1045"/>
      <c r="EA20" s="254"/>
    </row>
    <row r="21" spans="1:131" s="255" customFormat="1" ht="26.25" customHeight="1" thickBot="1" x14ac:dyDescent="0.25">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t="s">
        <v>581</v>
      </c>
      <c r="BT21" s="1066"/>
      <c r="BU21" s="1066"/>
      <c r="BV21" s="1066"/>
      <c r="BW21" s="1066"/>
      <c r="BX21" s="1066"/>
      <c r="BY21" s="1066"/>
      <c r="BZ21" s="1066"/>
      <c r="CA21" s="1066"/>
      <c r="CB21" s="1066"/>
      <c r="CC21" s="1066"/>
      <c r="CD21" s="1066"/>
      <c r="CE21" s="1066"/>
      <c r="CF21" s="1066"/>
      <c r="CG21" s="1067"/>
      <c r="CH21" s="1040">
        <v>-1</v>
      </c>
      <c r="CI21" s="1041"/>
      <c r="CJ21" s="1041"/>
      <c r="CK21" s="1041"/>
      <c r="CL21" s="1042"/>
      <c r="CM21" s="1040">
        <v>94</v>
      </c>
      <c r="CN21" s="1041"/>
      <c r="CO21" s="1041"/>
      <c r="CP21" s="1041"/>
      <c r="CQ21" s="1042"/>
      <c r="CR21" s="1040">
        <v>50</v>
      </c>
      <c r="CS21" s="1041"/>
      <c r="CT21" s="1041"/>
      <c r="CU21" s="1041"/>
      <c r="CV21" s="1042"/>
      <c r="CW21" s="1040" t="s">
        <v>596</v>
      </c>
      <c r="CX21" s="1041"/>
      <c r="CY21" s="1041"/>
      <c r="CZ21" s="1041"/>
      <c r="DA21" s="1042"/>
      <c r="DB21" s="1040" t="s">
        <v>596</v>
      </c>
      <c r="DC21" s="1041"/>
      <c r="DD21" s="1041"/>
      <c r="DE21" s="1041"/>
      <c r="DF21" s="1042"/>
      <c r="DG21" s="1040" t="s">
        <v>596</v>
      </c>
      <c r="DH21" s="1041"/>
      <c r="DI21" s="1041"/>
      <c r="DJ21" s="1041"/>
      <c r="DK21" s="1042"/>
      <c r="DL21" s="1040" t="s">
        <v>596</v>
      </c>
      <c r="DM21" s="1041"/>
      <c r="DN21" s="1041"/>
      <c r="DO21" s="1041"/>
      <c r="DP21" s="1042"/>
      <c r="DQ21" s="1040" t="s">
        <v>596</v>
      </c>
      <c r="DR21" s="1041"/>
      <c r="DS21" s="1041"/>
      <c r="DT21" s="1041"/>
      <c r="DU21" s="1042"/>
      <c r="DV21" s="1043"/>
      <c r="DW21" s="1044"/>
      <c r="DX21" s="1044"/>
      <c r="DY21" s="1044"/>
      <c r="DZ21" s="1045"/>
      <c r="EA21" s="254"/>
    </row>
    <row r="22" spans="1:131" s="255" customFormat="1" ht="26.25" customHeight="1" x14ac:dyDescent="0.2">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388</v>
      </c>
      <c r="BA22" s="1086"/>
      <c r="BB22" s="1086"/>
      <c r="BC22" s="1086"/>
      <c r="BD22" s="1087"/>
      <c r="BE22" s="253"/>
      <c r="BF22" s="253"/>
      <c r="BG22" s="253"/>
      <c r="BH22" s="253"/>
      <c r="BI22" s="253"/>
      <c r="BJ22" s="253"/>
      <c r="BK22" s="253"/>
      <c r="BL22" s="253"/>
      <c r="BM22" s="253"/>
      <c r="BN22" s="253"/>
      <c r="BO22" s="253"/>
      <c r="BP22" s="253"/>
      <c r="BQ22" s="262">
        <v>16</v>
      </c>
      <c r="BR22" s="263"/>
      <c r="BS22" s="1065" t="s">
        <v>582</v>
      </c>
      <c r="BT22" s="1066"/>
      <c r="BU22" s="1066"/>
      <c r="BV22" s="1066"/>
      <c r="BW22" s="1066"/>
      <c r="BX22" s="1066"/>
      <c r="BY22" s="1066"/>
      <c r="BZ22" s="1066"/>
      <c r="CA22" s="1066"/>
      <c r="CB22" s="1066"/>
      <c r="CC22" s="1066"/>
      <c r="CD22" s="1066"/>
      <c r="CE22" s="1066"/>
      <c r="CF22" s="1066"/>
      <c r="CG22" s="1067"/>
      <c r="CH22" s="1040">
        <v>71</v>
      </c>
      <c r="CI22" s="1041"/>
      <c r="CJ22" s="1041"/>
      <c r="CK22" s="1041"/>
      <c r="CL22" s="1042"/>
      <c r="CM22" s="1040">
        <v>8865</v>
      </c>
      <c r="CN22" s="1041"/>
      <c r="CO22" s="1041"/>
      <c r="CP22" s="1041"/>
      <c r="CQ22" s="1042"/>
      <c r="CR22" s="1040">
        <v>50</v>
      </c>
      <c r="CS22" s="1041"/>
      <c r="CT22" s="1041"/>
      <c r="CU22" s="1041"/>
      <c r="CV22" s="1042"/>
      <c r="CW22" s="1040">
        <v>40</v>
      </c>
      <c r="CX22" s="1041"/>
      <c r="CY22" s="1041"/>
      <c r="CZ22" s="1041"/>
      <c r="DA22" s="1042"/>
      <c r="DB22" s="1040" t="s">
        <v>596</v>
      </c>
      <c r="DC22" s="1041"/>
      <c r="DD22" s="1041"/>
      <c r="DE22" s="1041"/>
      <c r="DF22" s="1042"/>
      <c r="DG22" s="1040" t="s">
        <v>596</v>
      </c>
      <c r="DH22" s="1041"/>
      <c r="DI22" s="1041"/>
      <c r="DJ22" s="1041"/>
      <c r="DK22" s="1042"/>
      <c r="DL22" s="1040" t="s">
        <v>596</v>
      </c>
      <c r="DM22" s="1041"/>
      <c r="DN22" s="1041"/>
      <c r="DO22" s="1041"/>
      <c r="DP22" s="1042"/>
      <c r="DQ22" s="1040" t="s">
        <v>596</v>
      </c>
      <c r="DR22" s="1041"/>
      <c r="DS22" s="1041"/>
      <c r="DT22" s="1041"/>
      <c r="DU22" s="1042"/>
      <c r="DV22" s="1043"/>
      <c r="DW22" s="1044"/>
      <c r="DX22" s="1044"/>
      <c r="DY22" s="1044"/>
      <c r="DZ22" s="1045"/>
      <c r="EA22" s="254"/>
    </row>
    <row r="23" spans="1:131" s="255" customFormat="1" ht="26.25" customHeight="1" thickBot="1" x14ac:dyDescent="0.25">
      <c r="A23" s="264" t="s">
        <v>389</v>
      </c>
      <c r="B23" s="995" t="s">
        <v>390</v>
      </c>
      <c r="C23" s="996"/>
      <c r="D23" s="996"/>
      <c r="E23" s="996"/>
      <c r="F23" s="996"/>
      <c r="G23" s="996"/>
      <c r="H23" s="996"/>
      <c r="I23" s="996"/>
      <c r="J23" s="996"/>
      <c r="K23" s="996"/>
      <c r="L23" s="996"/>
      <c r="M23" s="996"/>
      <c r="N23" s="996"/>
      <c r="O23" s="996"/>
      <c r="P23" s="997"/>
      <c r="Q23" s="1119"/>
      <c r="R23" s="1120"/>
      <c r="S23" s="1120"/>
      <c r="T23" s="1120"/>
      <c r="U23" s="1120"/>
      <c r="V23" s="1120"/>
      <c r="W23" s="1120"/>
      <c r="X23" s="1120"/>
      <c r="Y23" s="1120"/>
      <c r="Z23" s="1120"/>
      <c r="AA23" s="1120"/>
      <c r="AB23" s="1120"/>
      <c r="AC23" s="1120"/>
      <c r="AD23" s="1120"/>
      <c r="AE23" s="1121"/>
      <c r="AF23" s="1122">
        <v>346</v>
      </c>
      <c r="AG23" s="1120"/>
      <c r="AH23" s="1120"/>
      <c r="AI23" s="1120"/>
      <c r="AJ23" s="1123"/>
      <c r="AK23" s="1124"/>
      <c r="AL23" s="1125"/>
      <c r="AM23" s="1125"/>
      <c r="AN23" s="1125"/>
      <c r="AO23" s="1125"/>
      <c r="AP23" s="1120"/>
      <c r="AQ23" s="1120"/>
      <c r="AR23" s="1120"/>
      <c r="AS23" s="1120"/>
      <c r="AT23" s="1120"/>
      <c r="AU23" s="1126"/>
      <c r="AV23" s="1126"/>
      <c r="AW23" s="1126"/>
      <c r="AX23" s="1126"/>
      <c r="AY23" s="1127"/>
      <c r="AZ23" s="1116" t="s">
        <v>128</v>
      </c>
      <c r="BA23" s="1117"/>
      <c r="BB23" s="1117"/>
      <c r="BC23" s="1117"/>
      <c r="BD23" s="1118"/>
      <c r="BE23" s="253"/>
      <c r="BF23" s="253"/>
      <c r="BG23" s="253"/>
      <c r="BH23" s="253"/>
      <c r="BI23" s="253"/>
      <c r="BJ23" s="253"/>
      <c r="BK23" s="253"/>
      <c r="BL23" s="253"/>
      <c r="BM23" s="253"/>
      <c r="BN23" s="253"/>
      <c r="BO23" s="253"/>
      <c r="BP23" s="253"/>
      <c r="BQ23" s="262">
        <v>17</v>
      </c>
      <c r="BR23" s="263"/>
      <c r="BS23" s="1065" t="s">
        <v>583</v>
      </c>
      <c r="BT23" s="1066"/>
      <c r="BU23" s="1066"/>
      <c r="BV23" s="1066"/>
      <c r="BW23" s="1066"/>
      <c r="BX23" s="1066"/>
      <c r="BY23" s="1066"/>
      <c r="BZ23" s="1066"/>
      <c r="CA23" s="1066"/>
      <c r="CB23" s="1066"/>
      <c r="CC23" s="1066"/>
      <c r="CD23" s="1066"/>
      <c r="CE23" s="1066"/>
      <c r="CF23" s="1066"/>
      <c r="CG23" s="1067"/>
      <c r="CH23" s="1040">
        <v>-5</v>
      </c>
      <c r="CI23" s="1041"/>
      <c r="CJ23" s="1041"/>
      <c r="CK23" s="1041"/>
      <c r="CL23" s="1042"/>
      <c r="CM23" s="1040">
        <v>83</v>
      </c>
      <c r="CN23" s="1041"/>
      <c r="CO23" s="1041"/>
      <c r="CP23" s="1041"/>
      <c r="CQ23" s="1042"/>
      <c r="CR23" s="1040">
        <v>30</v>
      </c>
      <c r="CS23" s="1041"/>
      <c r="CT23" s="1041"/>
      <c r="CU23" s="1041"/>
      <c r="CV23" s="1042"/>
      <c r="CW23" s="1040">
        <v>4</v>
      </c>
      <c r="CX23" s="1041"/>
      <c r="CY23" s="1041"/>
      <c r="CZ23" s="1041"/>
      <c r="DA23" s="1042"/>
      <c r="DB23" s="1040" t="s">
        <v>596</v>
      </c>
      <c r="DC23" s="1041"/>
      <c r="DD23" s="1041"/>
      <c r="DE23" s="1041"/>
      <c r="DF23" s="1042"/>
      <c r="DG23" s="1040" t="s">
        <v>596</v>
      </c>
      <c r="DH23" s="1041"/>
      <c r="DI23" s="1041"/>
      <c r="DJ23" s="1041"/>
      <c r="DK23" s="1042"/>
      <c r="DL23" s="1040" t="s">
        <v>596</v>
      </c>
      <c r="DM23" s="1041"/>
      <c r="DN23" s="1041"/>
      <c r="DO23" s="1041"/>
      <c r="DP23" s="1042"/>
      <c r="DQ23" s="1040" t="s">
        <v>596</v>
      </c>
      <c r="DR23" s="1041"/>
      <c r="DS23" s="1041"/>
      <c r="DT23" s="1041"/>
      <c r="DU23" s="1042"/>
      <c r="DV23" s="1043"/>
      <c r="DW23" s="1044"/>
      <c r="DX23" s="1044"/>
      <c r="DY23" s="1044"/>
      <c r="DZ23" s="1045"/>
      <c r="EA23" s="254"/>
    </row>
    <row r="24" spans="1:131" s="255" customFormat="1" ht="26.25" customHeight="1" x14ac:dyDescent="0.2">
      <c r="A24" s="1115" t="s">
        <v>391</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t="s">
        <v>584</v>
      </c>
      <c r="BT24" s="1066"/>
      <c r="BU24" s="1066"/>
      <c r="BV24" s="1066"/>
      <c r="BW24" s="1066"/>
      <c r="BX24" s="1066"/>
      <c r="BY24" s="1066"/>
      <c r="BZ24" s="1066"/>
      <c r="CA24" s="1066"/>
      <c r="CB24" s="1066"/>
      <c r="CC24" s="1066"/>
      <c r="CD24" s="1066"/>
      <c r="CE24" s="1066"/>
      <c r="CF24" s="1066"/>
      <c r="CG24" s="1067"/>
      <c r="CH24" s="1040">
        <v>407</v>
      </c>
      <c r="CI24" s="1041"/>
      <c r="CJ24" s="1041"/>
      <c r="CK24" s="1041"/>
      <c r="CL24" s="1042"/>
      <c r="CM24" s="1040">
        <v>6148</v>
      </c>
      <c r="CN24" s="1041"/>
      <c r="CO24" s="1041"/>
      <c r="CP24" s="1041"/>
      <c r="CQ24" s="1042"/>
      <c r="CR24" s="1040">
        <v>10</v>
      </c>
      <c r="CS24" s="1041"/>
      <c r="CT24" s="1041"/>
      <c r="CU24" s="1041"/>
      <c r="CV24" s="1042"/>
      <c r="CW24" s="1040" t="s">
        <v>597</v>
      </c>
      <c r="CX24" s="1041"/>
      <c r="CY24" s="1041"/>
      <c r="CZ24" s="1041"/>
      <c r="DA24" s="1042"/>
      <c r="DB24" s="1040">
        <v>4468</v>
      </c>
      <c r="DC24" s="1041"/>
      <c r="DD24" s="1041"/>
      <c r="DE24" s="1041"/>
      <c r="DF24" s="1042"/>
      <c r="DG24" s="1040" t="s">
        <v>596</v>
      </c>
      <c r="DH24" s="1041"/>
      <c r="DI24" s="1041"/>
      <c r="DJ24" s="1041"/>
      <c r="DK24" s="1042"/>
      <c r="DL24" s="1040" t="s">
        <v>596</v>
      </c>
      <c r="DM24" s="1041"/>
      <c r="DN24" s="1041"/>
      <c r="DO24" s="1041"/>
      <c r="DP24" s="1042"/>
      <c r="DQ24" s="1040" t="s">
        <v>596</v>
      </c>
      <c r="DR24" s="1041"/>
      <c r="DS24" s="1041"/>
      <c r="DT24" s="1041"/>
      <c r="DU24" s="1042"/>
      <c r="DV24" s="1043"/>
      <c r="DW24" s="1044"/>
      <c r="DX24" s="1044"/>
      <c r="DY24" s="1044"/>
      <c r="DZ24" s="1045"/>
      <c r="EA24" s="254"/>
    </row>
    <row r="25" spans="1:131" s="247" customFormat="1" ht="26.25" customHeight="1" thickBot="1" x14ac:dyDescent="0.25">
      <c r="A25" s="1114" t="s">
        <v>392</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t="s">
        <v>585</v>
      </c>
      <c r="BT25" s="1066"/>
      <c r="BU25" s="1066"/>
      <c r="BV25" s="1066"/>
      <c r="BW25" s="1066"/>
      <c r="BX25" s="1066"/>
      <c r="BY25" s="1066"/>
      <c r="BZ25" s="1066"/>
      <c r="CA25" s="1066"/>
      <c r="CB25" s="1066"/>
      <c r="CC25" s="1066"/>
      <c r="CD25" s="1066"/>
      <c r="CE25" s="1066"/>
      <c r="CF25" s="1066"/>
      <c r="CG25" s="1067"/>
      <c r="CH25" s="1040">
        <v>19</v>
      </c>
      <c r="CI25" s="1041"/>
      <c r="CJ25" s="1041"/>
      <c r="CK25" s="1041"/>
      <c r="CL25" s="1042"/>
      <c r="CM25" s="1040">
        <v>272</v>
      </c>
      <c r="CN25" s="1041"/>
      <c r="CO25" s="1041"/>
      <c r="CP25" s="1041"/>
      <c r="CQ25" s="1042"/>
      <c r="CR25" s="1040">
        <v>60</v>
      </c>
      <c r="CS25" s="1041"/>
      <c r="CT25" s="1041"/>
      <c r="CU25" s="1041"/>
      <c r="CV25" s="1042"/>
      <c r="CW25" s="1040">
        <v>51</v>
      </c>
      <c r="CX25" s="1041"/>
      <c r="CY25" s="1041"/>
      <c r="CZ25" s="1041"/>
      <c r="DA25" s="1042"/>
      <c r="DB25" s="1040" t="s">
        <v>596</v>
      </c>
      <c r="DC25" s="1041"/>
      <c r="DD25" s="1041"/>
      <c r="DE25" s="1041"/>
      <c r="DF25" s="1042"/>
      <c r="DG25" s="1040" t="s">
        <v>596</v>
      </c>
      <c r="DH25" s="1041"/>
      <c r="DI25" s="1041"/>
      <c r="DJ25" s="1041"/>
      <c r="DK25" s="1042"/>
      <c r="DL25" s="1040" t="s">
        <v>596</v>
      </c>
      <c r="DM25" s="1041"/>
      <c r="DN25" s="1041"/>
      <c r="DO25" s="1041"/>
      <c r="DP25" s="1042"/>
      <c r="DQ25" s="1040" t="s">
        <v>596</v>
      </c>
      <c r="DR25" s="1041"/>
      <c r="DS25" s="1041"/>
      <c r="DT25" s="1041"/>
      <c r="DU25" s="1042"/>
      <c r="DV25" s="1043"/>
      <c r="DW25" s="1044"/>
      <c r="DX25" s="1044"/>
      <c r="DY25" s="1044"/>
      <c r="DZ25" s="1045"/>
      <c r="EA25" s="246"/>
    </row>
    <row r="26" spans="1:131" s="247" customFormat="1" ht="26.25" customHeight="1" x14ac:dyDescent="0.2">
      <c r="A26" s="1046" t="s">
        <v>366</v>
      </c>
      <c r="B26" s="1047"/>
      <c r="C26" s="1047"/>
      <c r="D26" s="1047"/>
      <c r="E26" s="1047"/>
      <c r="F26" s="1047"/>
      <c r="G26" s="1047"/>
      <c r="H26" s="1047"/>
      <c r="I26" s="1047"/>
      <c r="J26" s="1047"/>
      <c r="K26" s="1047"/>
      <c r="L26" s="1047"/>
      <c r="M26" s="1047"/>
      <c r="N26" s="1047"/>
      <c r="O26" s="1047"/>
      <c r="P26" s="1048"/>
      <c r="Q26" s="1052" t="s">
        <v>393</v>
      </c>
      <c r="R26" s="1053"/>
      <c r="S26" s="1053"/>
      <c r="T26" s="1053"/>
      <c r="U26" s="1054"/>
      <c r="V26" s="1052" t="s">
        <v>394</v>
      </c>
      <c r="W26" s="1053"/>
      <c r="X26" s="1053"/>
      <c r="Y26" s="1053"/>
      <c r="Z26" s="1054"/>
      <c r="AA26" s="1052" t="s">
        <v>395</v>
      </c>
      <c r="AB26" s="1053"/>
      <c r="AC26" s="1053"/>
      <c r="AD26" s="1053"/>
      <c r="AE26" s="1053"/>
      <c r="AF26" s="1110" t="s">
        <v>396</v>
      </c>
      <c r="AG26" s="1059"/>
      <c r="AH26" s="1059"/>
      <c r="AI26" s="1059"/>
      <c r="AJ26" s="1111"/>
      <c r="AK26" s="1053" t="s">
        <v>397</v>
      </c>
      <c r="AL26" s="1053"/>
      <c r="AM26" s="1053"/>
      <c r="AN26" s="1053"/>
      <c r="AO26" s="1054"/>
      <c r="AP26" s="1052" t="s">
        <v>398</v>
      </c>
      <c r="AQ26" s="1053"/>
      <c r="AR26" s="1053"/>
      <c r="AS26" s="1053"/>
      <c r="AT26" s="1054"/>
      <c r="AU26" s="1052" t="s">
        <v>399</v>
      </c>
      <c r="AV26" s="1053"/>
      <c r="AW26" s="1053"/>
      <c r="AX26" s="1053"/>
      <c r="AY26" s="1054"/>
      <c r="AZ26" s="1052" t="s">
        <v>400</v>
      </c>
      <c r="BA26" s="1053"/>
      <c r="BB26" s="1053"/>
      <c r="BC26" s="1053"/>
      <c r="BD26" s="1054"/>
      <c r="BE26" s="1052" t="s">
        <v>373</v>
      </c>
      <c r="BF26" s="1053"/>
      <c r="BG26" s="1053"/>
      <c r="BH26" s="1053"/>
      <c r="BI26" s="1068"/>
      <c r="BJ26" s="252"/>
      <c r="BK26" s="252"/>
      <c r="BL26" s="252"/>
      <c r="BM26" s="252"/>
      <c r="BN26" s="252"/>
      <c r="BO26" s="265"/>
      <c r="BP26" s="265"/>
      <c r="BQ26" s="262">
        <v>20</v>
      </c>
      <c r="BR26" s="263" t="s">
        <v>595</v>
      </c>
      <c r="BS26" s="1065" t="s">
        <v>586</v>
      </c>
      <c r="BT26" s="1066"/>
      <c r="BU26" s="1066"/>
      <c r="BV26" s="1066"/>
      <c r="BW26" s="1066"/>
      <c r="BX26" s="1066"/>
      <c r="BY26" s="1066"/>
      <c r="BZ26" s="1066"/>
      <c r="CA26" s="1066"/>
      <c r="CB26" s="1066"/>
      <c r="CC26" s="1066"/>
      <c r="CD26" s="1066"/>
      <c r="CE26" s="1066"/>
      <c r="CF26" s="1066"/>
      <c r="CG26" s="1067"/>
      <c r="CH26" s="1040">
        <v>-118</v>
      </c>
      <c r="CI26" s="1041"/>
      <c r="CJ26" s="1041"/>
      <c r="CK26" s="1041"/>
      <c r="CL26" s="1042"/>
      <c r="CM26" s="1040">
        <v>2328</v>
      </c>
      <c r="CN26" s="1041"/>
      <c r="CO26" s="1041"/>
      <c r="CP26" s="1041"/>
      <c r="CQ26" s="1042"/>
      <c r="CR26" s="1040">
        <v>2040</v>
      </c>
      <c r="CS26" s="1041"/>
      <c r="CT26" s="1041"/>
      <c r="CU26" s="1041"/>
      <c r="CV26" s="1042"/>
      <c r="CW26" s="1040" t="s">
        <v>597</v>
      </c>
      <c r="CX26" s="1041"/>
      <c r="CY26" s="1041"/>
      <c r="CZ26" s="1041"/>
      <c r="DA26" s="1042"/>
      <c r="DB26" s="1040">
        <v>6502</v>
      </c>
      <c r="DC26" s="1041"/>
      <c r="DD26" s="1041"/>
      <c r="DE26" s="1041"/>
      <c r="DF26" s="1042"/>
      <c r="DG26" s="1040" t="s">
        <v>597</v>
      </c>
      <c r="DH26" s="1041"/>
      <c r="DI26" s="1041"/>
      <c r="DJ26" s="1041"/>
      <c r="DK26" s="1042"/>
      <c r="DL26" s="1040">
        <v>2398</v>
      </c>
      <c r="DM26" s="1041"/>
      <c r="DN26" s="1041"/>
      <c r="DO26" s="1041"/>
      <c r="DP26" s="1042"/>
      <c r="DQ26" s="1040">
        <v>240</v>
      </c>
      <c r="DR26" s="1041"/>
      <c r="DS26" s="1041"/>
      <c r="DT26" s="1041"/>
      <c r="DU26" s="1042"/>
      <c r="DV26" s="1043"/>
      <c r="DW26" s="1044"/>
      <c r="DX26" s="1044"/>
      <c r="DY26" s="1044"/>
      <c r="DZ26" s="1045"/>
      <c r="EA26" s="246"/>
    </row>
    <row r="27" spans="1:131" s="247" customFormat="1" ht="26.25" customHeight="1" thickBot="1" x14ac:dyDescent="0.25">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t="s">
        <v>587</v>
      </c>
      <c r="BT27" s="1066"/>
      <c r="BU27" s="1066"/>
      <c r="BV27" s="1066"/>
      <c r="BW27" s="1066"/>
      <c r="BX27" s="1066"/>
      <c r="BY27" s="1066"/>
      <c r="BZ27" s="1066"/>
      <c r="CA27" s="1066"/>
      <c r="CB27" s="1066"/>
      <c r="CC27" s="1066"/>
      <c r="CD27" s="1066"/>
      <c r="CE27" s="1066"/>
      <c r="CF27" s="1066"/>
      <c r="CG27" s="1067"/>
      <c r="CH27" s="1040">
        <v>24</v>
      </c>
      <c r="CI27" s="1041"/>
      <c r="CJ27" s="1041"/>
      <c r="CK27" s="1041"/>
      <c r="CL27" s="1042"/>
      <c r="CM27" s="1040">
        <v>1233</v>
      </c>
      <c r="CN27" s="1041"/>
      <c r="CO27" s="1041"/>
      <c r="CP27" s="1041"/>
      <c r="CQ27" s="1042"/>
      <c r="CR27" s="1040">
        <v>1000</v>
      </c>
      <c r="CS27" s="1041"/>
      <c r="CT27" s="1041"/>
      <c r="CU27" s="1041"/>
      <c r="CV27" s="1042"/>
      <c r="CW27" s="1040" t="s">
        <v>596</v>
      </c>
      <c r="CX27" s="1041"/>
      <c r="CY27" s="1041"/>
      <c r="CZ27" s="1041"/>
      <c r="DA27" s="1042"/>
      <c r="DB27" s="1040" t="s">
        <v>596</v>
      </c>
      <c r="DC27" s="1041"/>
      <c r="DD27" s="1041"/>
      <c r="DE27" s="1041"/>
      <c r="DF27" s="1042"/>
      <c r="DG27" s="1040" t="s">
        <v>596</v>
      </c>
      <c r="DH27" s="1041"/>
      <c r="DI27" s="1041"/>
      <c r="DJ27" s="1041"/>
      <c r="DK27" s="1042"/>
      <c r="DL27" s="1040" t="s">
        <v>596</v>
      </c>
      <c r="DM27" s="1041"/>
      <c r="DN27" s="1041"/>
      <c r="DO27" s="1041"/>
      <c r="DP27" s="1042"/>
      <c r="DQ27" s="1040" t="s">
        <v>596</v>
      </c>
      <c r="DR27" s="1041"/>
      <c r="DS27" s="1041"/>
      <c r="DT27" s="1041"/>
      <c r="DU27" s="1042"/>
      <c r="DV27" s="1043"/>
      <c r="DW27" s="1044"/>
      <c r="DX27" s="1044"/>
      <c r="DY27" s="1044"/>
      <c r="DZ27" s="1045"/>
      <c r="EA27" s="246"/>
    </row>
    <row r="28" spans="1:131" s="247" customFormat="1" ht="26.25" customHeight="1" thickTop="1" x14ac:dyDescent="0.2">
      <c r="A28" s="266">
        <v>1</v>
      </c>
      <c r="B28" s="1101" t="s">
        <v>553</v>
      </c>
      <c r="C28" s="1102"/>
      <c r="D28" s="1102"/>
      <c r="E28" s="1102"/>
      <c r="F28" s="1102"/>
      <c r="G28" s="1102"/>
      <c r="H28" s="1102"/>
      <c r="I28" s="1102"/>
      <c r="J28" s="1102"/>
      <c r="K28" s="1102"/>
      <c r="L28" s="1102"/>
      <c r="M28" s="1102"/>
      <c r="N28" s="1102"/>
      <c r="O28" s="1102"/>
      <c r="P28" s="1103"/>
      <c r="Q28" s="1104">
        <v>146280</v>
      </c>
      <c r="R28" s="1105"/>
      <c r="S28" s="1105"/>
      <c r="T28" s="1105"/>
      <c r="U28" s="1105"/>
      <c r="V28" s="1105">
        <v>144974</v>
      </c>
      <c r="W28" s="1105"/>
      <c r="X28" s="1105"/>
      <c r="Y28" s="1105"/>
      <c r="Z28" s="1105"/>
      <c r="AA28" s="1105">
        <v>1306</v>
      </c>
      <c r="AB28" s="1105"/>
      <c r="AC28" s="1105"/>
      <c r="AD28" s="1105"/>
      <c r="AE28" s="1106"/>
      <c r="AF28" s="1107">
        <v>1235</v>
      </c>
      <c r="AG28" s="1105"/>
      <c r="AH28" s="1105"/>
      <c r="AI28" s="1105"/>
      <c r="AJ28" s="1108"/>
      <c r="AK28" s="1109">
        <v>15613</v>
      </c>
      <c r="AL28" s="1097"/>
      <c r="AM28" s="1097"/>
      <c r="AN28" s="1097"/>
      <c r="AO28" s="1097"/>
      <c r="AP28" s="1097" t="s">
        <v>499</v>
      </c>
      <c r="AQ28" s="1097"/>
      <c r="AR28" s="1097"/>
      <c r="AS28" s="1097"/>
      <c r="AT28" s="1097"/>
      <c r="AU28" s="1097" t="s">
        <v>499</v>
      </c>
      <c r="AV28" s="1097"/>
      <c r="AW28" s="1097"/>
      <c r="AX28" s="1097"/>
      <c r="AY28" s="1097"/>
      <c r="AZ28" s="1098" t="s">
        <v>499</v>
      </c>
      <c r="BA28" s="1098"/>
      <c r="BB28" s="1098"/>
      <c r="BC28" s="1098"/>
      <c r="BD28" s="1098"/>
      <c r="BE28" s="1099"/>
      <c r="BF28" s="1099"/>
      <c r="BG28" s="1099"/>
      <c r="BH28" s="1099"/>
      <c r="BI28" s="1100"/>
      <c r="BJ28" s="252"/>
      <c r="BK28" s="252"/>
      <c r="BL28" s="252"/>
      <c r="BM28" s="252"/>
      <c r="BN28" s="252"/>
      <c r="BO28" s="265"/>
      <c r="BP28" s="265"/>
      <c r="BQ28" s="262">
        <v>22</v>
      </c>
      <c r="BR28" s="263"/>
      <c r="BS28" s="1065" t="s">
        <v>588</v>
      </c>
      <c r="BT28" s="1066"/>
      <c r="BU28" s="1066"/>
      <c r="BV28" s="1066"/>
      <c r="BW28" s="1066"/>
      <c r="BX28" s="1066"/>
      <c r="BY28" s="1066"/>
      <c r="BZ28" s="1066"/>
      <c r="CA28" s="1066"/>
      <c r="CB28" s="1066"/>
      <c r="CC28" s="1066"/>
      <c r="CD28" s="1066"/>
      <c r="CE28" s="1066"/>
      <c r="CF28" s="1066"/>
      <c r="CG28" s="1067"/>
      <c r="CH28" s="1040">
        <v>107</v>
      </c>
      <c r="CI28" s="1041"/>
      <c r="CJ28" s="1041"/>
      <c r="CK28" s="1041"/>
      <c r="CL28" s="1042"/>
      <c r="CM28" s="1040">
        <v>1707</v>
      </c>
      <c r="CN28" s="1041"/>
      <c r="CO28" s="1041"/>
      <c r="CP28" s="1041"/>
      <c r="CQ28" s="1042"/>
      <c r="CR28" s="1040">
        <v>11</v>
      </c>
      <c r="CS28" s="1041"/>
      <c r="CT28" s="1041"/>
      <c r="CU28" s="1041"/>
      <c r="CV28" s="1042"/>
      <c r="CW28" s="1040" t="s">
        <v>596</v>
      </c>
      <c r="CX28" s="1041"/>
      <c r="CY28" s="1041"/>
      <c r="CZ28" s="1041"/>
      <c r="DA28" s="1042"/>
      <c r="DB28" s="1040" t="s">
        <v>596</v>
      </c>
      <c r="DC28" s="1041"/>
      <c r="DD28" s="1041"/>
      <c r="DE28" s="1041"/>
      <c r="DF28" s="1042"/>
      <c r="DG28" s="1040" t="s">
        <v>596</v>
      </c>
      <c r="DH28" s="1041"/>
      <c r="DI28" s="1041"/>
      <c r="DJ28" s="1041"/>
      <c r="DK28" s="1042"/>
      <c r="DL28" s="1040" t="s">
        <v>596</v>
      </c>
      <c r="DM28" s="1041"/>
      <c r="DN28" s="1041"/>
      <c r="DO28" s="1041"/>
      <c r="DP28" s="1042"/>
      <c r="DQ28" s="1040" t="s">
        <v>596</v>
      </c>
      <c r="DR28" s="1041"/>
      <c r="DS28" s="1041"/>
      <c r="DT28" s="1041"/>
      <c r="DU28" s="1042"/>
      <c r="DV28" s="1043"/>
      <c r="DW28" s="1044"/>
      <c r="DX28" s="1044"/>
      <c r="DY28" s="1044"/>
      <c r="DZ28" s="1045"/>
      <c r="EA28" s="246"/>
    </row>
    <row r="29" spans="1:131" s="247" customFormat="1" ht="26.25" customHeight="1" x14ac:dyDescent="0.2">
      <c r="A29" s="266">
        <v>2</v>
      </c>
      <c r="B29" s="1088" t="s">
        <v>552</v>
      </c>
      <c r="C29" s="1089"/>
      <c r="D29" s="1089"/>
      <c r="E29" s="1089"/>
      <c r="F29" s="1089"/>
      <c r="G29" s="1089"/>
      <c r="H29" s="1089"/>
      <c r="I29" s="1089"/>
      <c r="J29" s="1089"/>
      <c r="K29" s="1089"/>
      <c r="L29" s="1089"/>
      <c r="M29" s="1089"/>
      <c r="N29" s="1089"/>
      <c r="O29" s="1089"/>
      <c r="P29" s="1090"/>
      <c r="Q29" s="1094">
        <v>140062</v>
      </c>
      <c r="R29" s="1095"/>
      <c r="S29" s="1095"/>
      <c r="T29" s="1095"/>
      <c r="U29" s="1095"/>
      <c r="V29" s="1095">
        <v>138132</v>
      </c>
      <c r="W29" s="1095"/>
      <c r="X29" s="1095"/>
      <c r="Y29" s="1095"/>
      <c r="Z29" s="1095"/>
      <c r="AA29" s="1095">
        <v>1929</v>
      </c>
      <c r="AB29" s="1095"/>
      <c r="AC29" s="1095"/>
      <c r="AD29" s="1095"/>
      <c r="AE29" s="1096"/>
      <c r="AF29" s="1070">
        <v>1929</v>
      </c>
      <c r="AG29" s="1071"/>
      <c r="AH29" s="1071"/>
      <c r="AI29" s="1071"/>
      <c r="AJ29" s="1072"/>
      <c r="AK29" s="1031">
        <v>20842</v>
      </c>
      <c r="AL29" s="1022"/>
      <c r="AM29" s="1022"/>
      <c r="AN29" s="1022"/>
      <c r="AO29" s="1022"/>
      <c r="AP29" s="1022" t="s">
        <v>499</v>
      </c>
      <c r="AQ29" s="1022"/>
      <c r="AR29" s="1022"/>
      <c r="AS29" s="1022"/>
      <c r="AT29" s="1022"/>
      <c r="AU29" s="1022" t="s">
        <v>499</v>
      </c>
      <c r="AV29" s="1022"/>
      <c r="AW29" s="1022"/>
      <c r="AX29" s="1022"/>
      <c r="AY29" s="1022"/>
      <c r="AZ29" s="1093" t="s">
        <v>499</v>
      </c>
      <c r="BA29" s="1093"/>
      <c r="BB29" s="1093"/>
      <c r="BC29" s="1093"/>
      <c r="BD29" s="1093"/>
      <c r="BE29" s="1083"/>
      <c r="BF29" s="1083"/>
      <c r="BG29" s="1083"/>
      <c r="BH29" s="1083"/>
      <c r="BI29" s="1084"/>
      <c r="BJ29" s="252"/>
      <c r="BK29" s="252"/>
      <c r="BL29" s="252"/>
      <c r="BM29" s="252"/>
      <c r="BN29" s="252"/>
      <c r="BO29" s="265"/>
      <c r="BP29" s="265"/>
      <c r="BQ29" s="262">
        <v>23</v>
      </c>
      <c r="BR29" s="263"/>
      <c r="BS29" s="1065" t="s">
        <v>589</v>
      </c>
      <c r="BT29" s="1066"/>
      <c r="BU29" s="1066"/>
      <c r="BV29" s="1066"/>
      <c r="BW29" s="1066"/>
      <c r="BX29" s="1066"/>
      <c r="BY29" s="1066"/>
      <c r="BZ29" s="1066"/>
      <c r="CA29" s="1066"/>
      <c r="CB29" s="1066"/>
      <c r="CC29" s="1066"/>
      <c r="CD29" s="1066"/>
      <c r="CE29" s="1066"/>
      <c r="CF29" s="1066"/>
      <c r="CG29" s="1067"/>
      <c r="CH29" s="1040">
        <v>2</v>
      </c>
      <c r="CI29" s="1041"/>
      <c r="CJ29" s="1041"/>
      <c r="CK29" s="1041"/>
      <c r="CL29" s="1042"/>
      <c r="CM29" s="1040">
        <v>102</v>
      </c>
      <c r="CN29" s="1041"/>
      <c r="CO29" s="1041"/>
      <c r="CP29" s="1041"/>
      <c r="CQ29" s="1042"/>
      <c r="CR29" s="1040">
        <v>50</v>
      </c>
      <c r="CS29" s="1041"/>
      <c r="CT29" s="1041"/>
      <c r="CU29" s="1041"/>
      <c r="CV29" s="1042"/>
      <c r="CW29" s="1040" t="s">
        <v>596</v>
      </c>
      <c r="CX29" s="1041"/>
      <c r="CY29" s="1041"/>
      <c r="CZ29" s="1041"/>
      <c r="DA29" s="1042"/>
      <c r="DB29" s="1040" t="s">
        <v>596</v>
      </c>
      <c r="DC29" s="1041"/>
      <c r="DD29" s="1041"/>
      <c r="DE29" s="1041"/>
      <c r="DF29" s="1042"/>
      <c r="DG29" s="1040" t="s">
        <v>596</v>
      </c>
      <c r="DH29" s="1041"/>
      <c r="DI29" s="1041"/>
      <c r="DJ29" s="1041"/>
      <c r="DK29" s="1042"/>
      <c r="DL29" s="1040" t="s">
        <v>596</v>
      </c>
      <c r="DM29" s="1041"/>
      <c r="DN29" s="1041"/>
      <c r="DO29" s="1041"/>
      <c r="DP29" s="1042"/>
      <c r="DQ29" s="1040" t="s">
        <v>596</v>
      </c>
      <c r="DR29" s="1041"/>
      <c r="DS29" s="1041"/>
      <c r="DT29" s="1041"/>
      <c r="DU29" s="1042"/>
      <c r="DV29" s="1043"/>
      <c r="DW29" s="1044"/>
      <c r="DX29" s="1044"/>
      <c r="DY29" s="1044"/>
      <c r="DZ29" s="1045"/>
      <c r="EA29" s="246"/>
    </row>
    <row r="30" spans="1:131" s="247" customFormat="1" ht="26.25" customHeight="1" x14ac:dyDescent="0.2">
      <c r="A30" s="266">
        <v>3</v>
      </c>
      <c r="B30" s="1088" t="s">
        <v>556</v>
      </c>
      <c r="C30" s="1089"/>
      <c r="D30" s="1089"/>
      <c r="E30" s="1089"/>
      <c r="F30" s="1089"/>
      <c r="G30" s="1089"/>
      <c r="H30" s="1089"/>
      <c r="I30" s="1089"/>
      <c r="J30" s="1089"/>
      <c r="K30" s="1089"/>
      <c r="L30" s="1089"/>
      <c r="M30" s="1089"/>
      <c r="N30" s="1089"/>
      <c r="O30" s="1089"/>
      <c r="P30" s="1090"/>
      <c r="Q30" s="1094">
        <v>20040</v>
      </c>
      <c r="R30" s="1095"/>
      <c r="S30" s="1095"/>
      <c r="T30" s="1095"/>
      <c r="U30" s="1095"/>
      <c r="V30" s="1095">
        <v>19295</v>
      </c>
      <c r="W30" s="1095"/>
      <c r="X30" s="1095"/>
      <c r="Y30" s="1095"/>
      <c r="Z30" s="1095"/>
      <c r="AA30" s="1095">
        <v>745</v>
      </c>
      <c r="AB30" s="1095"/>
      <c r="AC30" s="1095"/>
      <c r="AD30" s="1095"/>
      <c r="AE30" s="1096"/>
      <c r="AF30" s="1070">
        <v>745</v>
      </c>
      <c r="AG30" s="1071"/>
      <c r="AH30" s="1071"/>
      <c r="AI30" s="1071"/>
      <c r="AJ30" s="1072"/>
      <c r="AK30" s="1031">
        <v>3951</v>
      </c>
      <c r="AL30" s="1022"/>
      <c r="AM30" s="1022"/>
      <c r="AN30" s="1022"/>
      <c r="AO30" s="1022"/>
      <c r="AP30" s="1022" t="s">
        <v>499</v>
      </c>
      <c r="AQ30" s="1022"/>
      <c r="AR30" s="1022"/>
      <c r="AS30" s="1022"/>
      <c r="AT30" s="1022"/>
      <c r="AU30" s="1022" t="s">
        <v>499</v>
      </c>
      <c r="AV30" s="1022"/>
      <c r="AW30" s="1022"/>
      <c r="AX30" s="1022"/>
      <c r="AY30" s="1022"/>
      <c r="AZ30" s="1093" t="s">
        <v>499</v>
      </c>
      <c r="BA30" s="1093"/>
      <c r="BB30" s="1093"/>
      <c r="BC30" s="1093"/>
      <c r="BD30" s="1093"/>
      <c r="BE30" s="1083"/>
      <c r="BF30" s="1083"/>
      <c r="BG30" s="1083"/>
      <c r="BH30" s="1083"/>
      <c r="BI30" s="1084"/>
      <c r="BJ30" s="252"/>
      <c r="BK30" s="252"/>
      <c r="BL30" s="252"/>
      <c r="BM30" s="252"/>
      <c r="BN30" s="252"/>
      <c r="BO30" s="265"/>
      <c r="BP30" s="265"/>
      <c r="BQ30" s="262">
        <v>24</v>
      </c>
      <c r="BR30" s="263"/>
      <c r="BS30" s="1065" t="s">
        <v>590</v>
      </c>
      <c r="BT30" s="1066"/>
      <c r="BU30" s="1066"/>
      <c r="BV30" s="1066"/>
      <c r="BW30" s="1066"/>
      <c r="BX30" s="1066"/>
      <c r="BY30" s="1066"/>
      <c r="BZ30" s="1066"/>
      <c r="CA30" s="1066"/>
      <c r="CB30" s="1066"/>
      <c r="CC30" s="1066"/>
      <c r="CD30" s="1066"/>
      <c r="CE30" s="1066"/>
      <c r="CF30" s="1066"/>
      <c r="CG30" s="1067"/>
      <c r="CH30" s="1040">
        <v>159</v>
      </c>
      <c r="CI30" s="1041"/>
      <c r="CJ30" s="1041"/>
      <c r="CK30" s="1041"/>
      <c r="CL30" s="1042"/>
      <c r="CM30" s="1040">
        <v>1111</v>
      </c>
      <c r="CN30" s="1041"/>
      <c r="CO30" s="1041"/>
      <c r="CP30" s="1041"/>
      <c r="CQ30" s="1042"/>
      <c r="CR30" s="1040">
        <v>280</v>
      </c>
      <c r="CS30" s="1041"/>
      <c r="CT30" s="1041"/>
      <c r="CU30" s="1041"/>
      <c r="CV30" s="1042"/>
      <c r="CW30" s="1040" t="s">
        <v>596</v>
      </c>
      <c r="CX30" s="1041"/>
      <c r="CY30" s="1041"/>
      <c r="CZ30" s="1041"/>
      <c r="DA30" s="1042"/>
      <c r="DB30" s="1040" t="s">
        <v>596</v>
      </c>
      <c r="DC30" s="1041"/>
      <c r="DD30" s="1041"/>
      <c r="DE30" s="1041"/>
      <c r="DF30" s="1042"/>
      <c r="DG30" s="1040" t="s">
        <v>596</v>
      </c>
      <c r="DH30" s="1041"/>
      <c r="DI30" s="1041"/>
      <c r="DJ30" s="1041"/>
      <c r="DK30" s="1042"/>
      <c r="DL30" s="1040" t="s">
        <v>596</v>
      </c>
      <c r="DM30" s="1041"/>
      <c r="DN30" s="1041"/>
      <c r="DO30" s="1041"/>
      <c r="DP30" s="1042"/>
      <c r="DQ30" s="1040" t="s">
        <v>596</v>
      </c>
      <c r="DR30" s="1041"/>
      <c r="DS30" s="1041"/>
      <c r="DT30" s="1041"/>
      <c r="DU30" s="1042"/>
      <c r="DV30" s="1043"/>
      <c r="DW30" s="1044"/>
      <c r="DX30" s="1044"/>
      <c r="DY30" s="1044"/>
      <c r="DZ30" s="1045"/>
      <c r="EA30" s="246"/>
    </row>
    <row r="31" spans="1:131" s="247" customFormat="1" ht="26.25" customHeight="1" x14ac:dyDescent="0.2">
      <c r="A31" s="266">
        <v>4</v>
      </c>
      <c r="B31" s="1088" t="s">
        <v>604</v>
      </c>
      <c r="C31" s="1089"/>
      <c r="D31" s="1089"/>
      <c r="E31" s="1089"/>
      <c r="F31" s="1089"/>
      <c r="G31" s="1089"/>
      <c r="H31" s="1089"/>
      <c r="I31" s="1089"/>
      <c r="J31" s="1089"/>
      <c r="K31" s="1089"/>
      <c r="L31" s="1089"/>
      <c r="M31" s="1089"/>
      <c r="N31" s="1089"/>
      <c r="O31" s="1089"/>
      <c r="P31" s="1090"/>
      <c r="Q31" s="1094">
        <v>703</v>
      </c>
      <c r="R31" s="1095"/>
      <c r="S31" s="1095"/>
      <c r="T31" s="1095"/>
      <c r="U31" s="1095"/>
      <c r="V31" s="1095">
        <v>703</v>
      </c>
      <c r="W31" s="1095"/>
      <c r="X31" s="1095"/>
      <c r="Y31" s="1095"/>
      <c r="Z31" s="1095"/>
      <c r="AA31" s="1095">
        <v>0</v>
      </c>
      <c r="AB31" s="1095"/>
      <c r="AC31" s="1095"/>
      <c r="AD31" s="1095"/>
      <c r="AE31" s="1096"/>
      <c r="AF31" s="1070">
        <v>0</v>
      </c>
      <c r="AG31" s="1071"/>
      <c r="AH31" s="1071"/>
      <c r="AI31" s="1071"/>
      <c r="AJ31" s="1072"/>
      <c r="AK31" s="1031">
        <v>143</v>
      </c>
      <c r="AL31" s="1022"/>
      <c r="AM31" s="1022"/>
      <c r="AN31" s="1022"/>
      <c r="AO31" s="1022"/>
      <c r="AP31" s="1022">
        <v>4</v>
      </c>
      <c r="AQ31" s="1022"/>
      <c r="AR31" s="1022"/>
      <c r="AS31" s="1022"/>
      <c r="AT31" s="1022"/>
      <c r="AU31" s="1022">
        <v>1</v>
      </c>
      <c r="AV31" s="1022"/>
      <c r="AW31" s="1022"/>
      <c r="AX31" s="1022"/>
      <c r="AY31" s="1022"/>
      <c r="AZ31" s="1093" t="s">
        <v>499</v>
      </c>
      <c r="BA31" s="1093"/>
      <c r="BB31" s="1093"/>
      <c r="BC31" s="1093"/>
      <c r="BD31" s="1093"/>
      <c r="BE31" s="1083"/>
      <c r="BF31" s="1083"/>
      <c r="BG31" s="1083"/>
      <c r="BH31" s="1083"/>
      <c r="BI31" s="1084"/>
      <c r="BJ31" s="252"/>
      <c r="BK31" s="252"/>
      <c r="BL31" s="252"/>
      <c r="BM31" s="252"/>
      <c r="BN31" s="252"/>
      <c r="BO31" s="265"/>
      <c r="BP31" s="265"/>
      <c r="BQ31" s="262">
        <v>25</v>
      </c>
      <c r="BR31" s="263"/>
      <c r="BS31" s="1065" t="s">
        <v>591</v>
      </c>
      <c r="BT31" s="1066"/>
      <c r="BU31" s="1066"/>
      <c r="BV31" s="1066"/>
      <c r="BW31" s="1066"/>
      <c r="BX31" s="1066"/>
      <c r="BY31" s="1066"/>
      <c r="BZ31" s="1066"/>
      <c r="CA31" s="1066"/>
      <c r="CB31" s="1066"/>
      <c r="CC31" s="1066"/>
      <c r="CD31" s="1066"/>
      <c r="CE31" s="1066"/>
      <c r="CF31" s="1066"/>
      <c r="CG31" s="1067"/>
      <c r="CH31" s="1040">
        <v>2</v>
      </c>
      <c r="CI31" s="1041"/>
      <c r="CJ31" s="1041"/>
      <c r="CK31" s="1041"/>
      <c r="CL31" s="1042"/>
      <c r="CM31" s="1040">
        <v>52</v>
      </c>
      <c r="CN31" s="1041"/>
      <c r="CO31" s="1041"/>
      <c r="CP31" s="1041"/>
      <c r="CQ31" s="1042"/>
      <c r="CR31" s="1040">
        <v>10</v>
      </c>
      <c r="CS31" s="1041"/>
      <c r="CT31" s="1041"/>
      <c r="CU31" s="1041"/>
      <c r="CV31" s="1042"/>
      <c r="CW31" s="1040" t="s">
        <v>596</v>
      </c>
      <c r="CX31" s="1041"/>
      <c r="CY31" s="1041"/>
      <c r="CZ31" s="1041"/>
      <c r="DA31" s="1042"/>
      <c r="DB31" s="1040" t="s">
        <v>596</v>
      </c>
      <c r="DC31" s="1041"/>
      <c r="DD31" s="1041"/>
      <c r="DE31" s="1041"/>
      <c r="DF31" s="1042"/>
      <c r="DG31" s="1040" t="s">
        <v>596</v>
      </c>
      <c r="DH31" s="1041"/>
      <c r="DI31" s="1041"/>
      <c r="DJ31" s="1041"/>
      <c r="DK31" s="1042"/>
      <c r="DL31" s="1040" t="s">
        <v>596</v>
      </c>
      <c r="DM31" s="1041"/>
      <c r="DN31" s="1041"/>
      <c r="DO31" s="1041"/>
      <c r="DP31" s="1042"/>
      <c r="DQ31" s="1040" t="s">
        <v>596</v>
      </c>
      <c r="DR31" s="1041"/>
      <c r="DS31" s="1041"/>
      <c r="DT31" s="1041"/>
      <c r="DU31" s="1042"/>
      <c r="DV31" s="1043"/>
      <c r="DW31" s="1044"/>
      <c r="DX31" s="1044"/>
      <c r="DY31" s="1044"/>
      <c r="DZ31" s="1045"/>
      <c r="EA31" s="246"/>
    </row>
    <row r="32" spans="1:131" s="247" customFormat="1" ht="26.25" customHeight="1" x14ac:dyDescent="0.2">
      <c r="A32" s="266">
        <v>5</v>
      </c>
      <c r="B32" s="1088" t="s">
        <v>549</v>
      </c>
      <c r="C32" s="1089"/>
      <c r="D32" s="1089"/>
      <c r="E32" s="1089"/>
      <c r="F32" s="1089"/>
      <c r="G32" s="1089"/>
      <c r="H32" s="1089"/>
      <c r="I32" s="1089"/>
      <c r="J32" s="1089"/>
      <c r="K32" s="1089"/>
      <c r="L32" s="1089"/>
      <c r="M32" s="1089"/>
      <c r="N32" s="1089"/>
      <c r="O32" s="1089"/>
      <c r="P32" s="1090"/>
      <c r="Q32" s="1094">
        <v>18364</v>
      </c>
      <c r="R32" s="1095"/>
      <c r="S32" s="1095"/>
      <c r="T32" s="1095"/>
      <c r="U32" s="1095"/>
      <c r="V32" s="1095">
        <v>9420</v>
      </c>
      <c r="W32" s="1095"/>
      <c r="X32" s="1095"/>
      <c r="Y32" s="1095"/>
      <c r="Z32" s="1095"/>
      <c r="AA32" s="1095">
        <v>8943</v>
      </c>
      <c r="AB32" s="1095"/>
      <c r="AC32" s="1095"/>
      <c r="AD32" s="1095"/>
      <c r="AE32" s="1096"/>
      <c r="AF32" s="1070">
        <v>8943</v>
      </c>
      <c r="AG32" s="1071"/>
      <c r="AH32" s="1071"/>
      <c r="AI32" s="1071"/>
      <c r="AJ32" s="1072"/>
      <c r="AK32" s="1031">
        <v>2233</v>
      </c>
      <c r="AL32" s="1022"/>
      <c r="AM32" s="1022"/>
      <c r="AN32" s="1022"/>
      <c r="AO32" s="1022"/>
      <c r="AP32" s="1022">
        <v>163811</v>
      </c>
      <c r="AQ32" s="1022"/>
      <c r="AR32" s="1022"/>
      <c r="AS32" s="1022"/>
      <c r="AT32" s="1022"/>
      <c r="AU32" s="1022">
        <v>6061</v>
      </c>
      <c r="AV32" s="1022"/>
      <c r="AW32" s="1022"/>
      <c r="AX32" s="1022"/>
      <c r="AY32" s="1022"/>
      <c r="AZ32" s="1093" t="s">
        <v>499</v>
      </c>
      <c r="BA32" s="1093"/>
      <c r="BB32" s="1093"/>
      <c r="BC32" s="1093"/>
      <c r="BD32" s="1093"/>
      <c r="BE32" s="1083" t="s">
        <v>609</v>
      </c>
      <c r="BF32" s="1083"/>
      <c r="BG32" s="1083"/>
      <c r="BH32" s="1083"/>
      <c r="BI32" s="1084"/>
      <c r="BJ32" s="252"/>
      <c r="BK32" s="252"/>
      <c r="BL32" s="252"/>
      <c r="BM32" s="252"/>
      <c r="BN32" s="252"/>
      <c r="BO32" s="265"/>
      <c r="BP32" s="265"/>
      <c r="BQ32" s="262">
        <v>26</v>
      </c>
      <c r="BR32" s="263"/>
      <c r="BS32" s="1065" t="s">
        <v>592</v>
      </c>
      <c r="BT32" s="1066"/>
      <c r="BU32" s="1066"/>
      <c r="BV32" s="1066"/>
      <c r="BW32" s="1066"/>
      <c r="BX32" s="1066"/>
      <c r="BY32" s="1066"/>
      <c r="BZ32" s="1066"/>
      <c r="CA32" s="1066"/>
      <c r="CB32" s="1066"/>
      <c r="CC32" s="1066"/>
      <c r="CD32" s="1066"/>
      <c r="CE32" s="1066"/>
      <c r="CF32" s="1066"/>
      <c r="CG32" s="1067"/>
      <c r="CH32" s="1040">
        <v>2</v>
      </c>
      <c r="CI32" s="1041"/>
      <c r="CJ32" s="1041"/>
      <c r="CK32" s="1041"/>
      <c r="CL32" s="1042"/>
      <c r="CM32" s="1040">
        <v>195</v>
      </c>
      <c r="CN32" s="1041"/>
      <c r="CO32" s="1041"/>
      <c r="CP32" s="1041"/>
      <c r="CQ32" s="1042"/>
      <c r="CR32" s="1040">
        <v>22</v>
      </c>
      <c r="CS32" s="1041"/>
      <c r="CT32" s="1041"/>
      <c r="CU32" s="1041"/>
      <c r="CV32" s="1042"/>
      <c r="CW32" s="1040" t="s">
        <v>596</v>
      </c>
      <c r="CX32" s="1041"/>
      <c r="CY32" s="1041"/>
      <c r="CZ32" s="1041"/>
      <c r="DA32" s="1042"/>
      <c r="DB32" s="1040" t="s">
        <v>596</v>
      </c>
      <c r="DC32" s="1041"/>
      <c r="DD32" s="1041"/>
      <c r="DE32" s="1041"/>
      <c r="DF32" s="1042"/>
      <c r="DG32" s="1040" t="s">
        <v>596</v>
      </c>
      <c r="DH32" s="1041"/>
      <c r="DI32" s="1041"/>
      <c r="DJ32" s="1041"/>
      <c r="DK32" s="1042"/>
      <c r="DL32" s="1040" t="s">
        <v>596</v>
      </c>
      <c r="DM32" s="1041"/>
      <c r="DN32" s="1041"/>
      <c r="DO32" s="1041"/>
      <c r="DP32" s="1042"/>
      <c r="DQ32" s="1040" t="s">
        <v>596</v>
      </c>
      <c r="DR32" s="1041"/>
      <c r="DS32" s="1041"/>
      <c r="DT32" s="1041"/>
      <c r="DU32" s="1042"/>
      <c r="DV32" s="1043"/>
      <c r="DW32" s="1044"/>
      <c r="DX32" s="1044"/>
      <c r="DY32" s="1044"/>
      <c r="DZ32" s="1045"/>
      <c r="EA32" s="246"/>
    </row>
    <row r="33" spans="1:131" s="247" customFormat="1" ht="26.25" customHeight="1" x14ac:dyDescent="0.2">
      <c r="A33" s="266">
        <v>6</v>
      </c>
      <c r="B33" s="1088" t="s">
        <v>550</v>
      </c>
      <c r="C33" s="1089"/>
      <c r="D33" s="1089"/>
      <c r="E33" s="1089"/>
      <c r="F33" s="1089"/>
      <c r="G33" s="1089"/>
      <c r="H33" s="1089"/>
      <c r="I33" s="1089"/>
      <c r="J33" s="1089"/>
      <c r="K33" s="1089"/>
      <c r="L33" s="1089"/>
      <c r="M33" s="1089"/>
      <c r="N33" s="1089"/>
      <c r="O33" s="1089"/>
      <c r="P33" s="1090"/>
      <c r="Q33" s="1094">
        <v>16036</v>
      </c>
      <c r="R33" s="1095"/>
      <c r="S33" s="1095"/>
      <c r="T33" s="1095"/>
      <c r="U33" s="1095"/>
      <c r="V33" s="1095">
        <v>7812</v>
      </c>
      <c r="W33" s="1095"/>
      <c r="X33" s="1095"/>
      <c r="Y33" s="1095"/>
      <c r="Z33" s="1095"/>
      <c r="AA33" s="1095">
        <v>8224</v>
      </c>
      <c r="AB33" s="1095"/>
      <c r="AC33" s="1095"/>
      <c r="AD33" s="1095"/>
      <c r="AE33" s="1096"/>
      <c r="AF33" s="1070">
        <v>8224</v>
      </c>
      <c r="AG33" s="1071"/>
      <c r="AH33" s="1071"/>
      <c r="AI33" s="1071"/>
      <c r="AJ33" s="1072"/>
      <c r="AK33" s="1031">
        <v>21587</v>
      </c>
      <c r="AL33" s="1022"/>
      <c r="AM33" s="1022"/>
      <c r="AN33" s="1022"/>
      <c r="AO33" s="1022"/>
      <c r="AP33" s="1022">
        <v>286039</v>
      </c>
      <c r="AQ33" s="1022"/>
      <c r="AR33" s="1022"/>
      <c r="AS33" s="1022"/>
      <c r="AT33" s="1022"/>
      <c r="AU33" s="1022">
        <v>177344</v>
      </c>
      <c r="AV33" s="1022"/>
      <c r="AW33" s="1022"/>
      <c r="AX33" s="1022"/>
      <c r="AY33" s="1022"/>
      <c r="AZ33" s="1093" t="s">
        <v>499</v>
      </c>
      <c r="BA33" s="1093"/>
      <c r="BB33" s="1093"/>
      <c r="BC33" s="1093"/>
      <c r="BD33" s="1093"/>
      <c r="BE33" s="1083" t="s">
        <v>609</v>
      </c>
      <c r="BF33" s="1083"/>
      <c r="BG33" s="1083"/>
      <c r="BH33" s="1083"/>
      <c r="BI33" s="1084"/>
      <c r="BJ33" s="252"/>
      <c r="BK33" s="252"/>
      <c r="BL33" s="252"/>
      <c r="BM33" s="252"/>
      <c r="BN33" s="252"/>
      <c r="BO33" s="265"/>
      <c r="BP33" s="265"/>
      <c r="BQ33" s="262">
        <v>27</v>
      </c>
      <c r="BR33" s="263"/>
      <c r="BS33" s="1065" t="s">
        <v>593</v>
      </c>
      <c r="BT33" s="1066"/>
      <c r="BU33" s="1066"/>
      <c r="BV33" s="1066"/>
      <c r="BW33" s="1066"/>
      <c r="BX33" s="1066"/>
      <c r="BY33" s="1066"/>
      <c r="BZ33" s="1066"/>
      <c r="CA33" s="1066"/>
      <c r="CB33" s="1066"/>
      <c r="CC33" s="1066"/>
      <c r="CD33" s="1066"/>
      <c r="CE33" s="1066"/>
      <c r="CF33" s="1066"/>
      <c r="CG33" s="1067"/>
      <c r="CH33" s="1040">
        <v>16</v>
      </c>
      <c r="CI33" s="1041"/>
      <c r="CJ33" s="1041"/>
      <c r="CK33" s="1041"/>
      <c r="CL33" s="1042"/>
      <c r="CM33" s="1040">
        <v>594</v>
      </c>
      <c r="CN33" s="1041"/>
      <c r="CO33" s="1041"/>
      <c r="CP33" s="1041"/>
      <c r="CQ33" s="1042"/>
      <c r="CR33" s="1040">
        <v>4</v>
      </c>
      <c r="CS33" s="1041"/>
      <c r="CT33" s="1041"/>
      <c r="CU33" s="1041"/>
      <c r="CV33" s="1042"/>
      <c r="CW33" s="1040" t="s">
        <v>596</v>
      </c>
      <c r="CX33" s="1041"/>
      <c r="CY33" s="1041"/>
      <c r="CZ33" s="1041"/>
      <c r="DA33" s="1042"/>
      <c r="DB33" s="1040" t="s">
        <v>596</v>
      </c>
      <c r="DC33" s="1041"/>
      <c r="DD33" s="1041"/>
      <c r="DE33" s="1041"/>
      <c r="DF33" s="1042"/>
      <c r="DG33" s="1040" t="s">
        <v>596</v>
      </c>
      <c r="DH33" s="1041"/>
      <c r="DI33" s="1041"/>
      <c r="DJ33" s="1041"/>
      <c r="DK33" s="1042"/>
      <c r="DL33" s="1040" t="s">
        <v>596</v>
      </c>
      <c r="DM33" s="1041"/>
      <c r="DN33" s="1041"/>
      <c r="DO33" s="1041"/>
      <c r="DP33" s="1042"/>
      <c r="DQ33" s="1040" t="s">
        <v>596</v>
      </c>
      <c r="DR33" s="1041"/>
      <c r="DS33" s="1041"/>
      <c r="DT33" s="1041"/>
      <c r="DU33" s="1042"/>
      <c r="DV33" s="1043"/>
      <c r="DW33" s="1044"/>
      <c r="DX33" s="1044"/>
      <c r="DY33" s="1044"/>
      <c r="DZ33" s="1045"/>
      <c r="EA33" s="246"/>
    </row>
    <row r="34" spans="1:131" s="247" customFormat="1" ht="26.25" customHeight="1" x14ac:dyDescent="0.2">
      <c r="A34" s="266">
        <v>7</v>
      </c>
      <c r="B34" s="1088" t="s">
        <v>551</v>
      </c>
      <c r="C34" s="1089"/>
      <c r="D34" s="1089"/>
      <c r="E34" s="1089"/>
      <c r="F34" s="1089"/>
      <c r="G34" s="1089"/>
      <c r="H34" s="1089"/>
      <c r="I34" s="1089"/>
      <c r="J34" s="1089"/>
      <c r="K34" s="1089"/>
      <c r="L34" s="1089"/>
      <c r="M34" s="1089"/>
      <c r="N34" s="1089"/>
      <c r="O34" s="1089"/>
      <c r="P34" s="1090"/>
      <c r="Q34" s="1094">
        <v>10107</v>
      </c>
      <c r="R34" s="1095"/>
      <c r="S34" s="1095"/>
      <c r="T34" s="1095"/>
      <c r="U34" s="1095"/>
      <c r="V34" s="1095">
        <v>4482</v>
      </c>
      <c r="W34" s="1095"/>
      <c r="X34" s="1095"/>
      <c r="Y34" s="1095"/>
      <c r="Z34" s="1095"/>
      <c r="AA34" s="1095">
        <v>5625</v>
      </c>
      <c r="AB34" s="1095"/>
      <c r="AC34" s="1095"/>
      <c r="AD34" s="1095"/>
      <c r="AE34" s="1096"/>
      <c r="AF34" s="1070">
        <v>5625</v>
      </c>
      <c r="AG34" s="1071"/>
      <c r="AH34" s="1071"/>
      <c r="AI34" s="1071"/>
      <c r="AJ34" s="1072"/>
      <c r="AK34" s="1031">
        <v>50</v>
      </c>
      <c r="AL34" s="1022"/>
      <c r="AM34" s="1022"/>
      <c r="AN34" s="1022"/>
      <c r="AO34" s="1022"/>
      <c r="AP34" s="1022">
        <v>4658</v>
      </c>
      <c r="AQ34" s="1022"/>
      <c r="AR34" s="1022"/>
      <c r="AS34" s="1022"/>
      <c r="AT34" s="1022"/>
      <c r="AU34" s="1022">
        <v>5</v>
      </c>
      <c r="AV34" s="1022"/>
      <c r="AW34" s="1022"/>
      <c r="AX34" s="1022"/>
      <c r="AY34" s="1022"/>
      <c r="AZ34" s="1093" t="s">
        <v>499</v>
      </c>
      <c r="BA34" s="1093"/>
      <c r="BB34" s="1093"/>
      <c r="BC34" s="1093"/>
      <c r="BD34" s="1093"/>
      <c r="BE34" s="1083" t="s">
        <v>609</v>
      </c>
      <c r="BF34" s="1083"/>
      <c r="BG34" s="1083"/>
      <c r="BH34" s="1083"/>
      <c r="BI34" s="1084"/>
      <c r="BJ34" s="252"/>
      <c r="BK34" s="252"/>
      <c r="BL34" s="252"/>
      <c r="BM34" s="252"/>
      <c r="BN34" s="252"/>
      <c r="BO34" s="265"/>
      <c r="BP34" s="265"/>
      <c r="BQ34" s="262">
        <v>28</v>
      </c>
      <c r="BR34" s="263"/>
      <c r="BS34" s="1065" t="s">
        <v>594</v>
      </c>
      <c r="BT34" s="1066"/>
      <c r="BU34" s="1066"/>
      <c r="BV34" s="1066"/>
      <c r="BW34" s="1066"/>
      <c r="BX34" s="1066"/>
      <c r="BY34" s="1066"/>
      <c r="BZ34" s="1066"/>
      <c r="CA34" s="1066"/>
      <c r="CB34" s="1066"/>
      <c r="CC34" s="1066"/>
      <c r="CD34" s="1066"/>
      <c r="CE34" s="1066"/>
      <c r="CF34" s="1066"/>
      <c r="CG34" s="1067"/>
      <c r="CH34" s="1040">
        <v>-5</v>
      </c>
      <c r="CI34" s="1041"/>
      <c r="CJ34" s="1041"/>
      <c r="CK34" s="1041"/>
      <c r="CL34" s="1042"/>
      <c r="CM34" s="1040">
        <v>111</v>
      </c>
      <c r="CN34" s="1041"/>
      <c r="CO34" s="1041"/>
      <c r="CP34" s="1041"/>
      <c r="CQ34" s="1042"/>
      <c r="CR34" s="1040">
        <v>80</v>
      </c>
      <c r="CS34" s="1041"/>
      <c r="CT34" s="1041"/>
      <c r="CU34" s="1041"/>
      <c r="CV34" s="1042"/>
      <c r="CW34" s="1040" t="s">
        <v>596</v>
      </c>
      <c r="CX34" s="1041"/>
      <c r="CY34" s="1041"/>
      <c r="CZ34" s="1041"/>
      <c r="DA34" s="1042"/>
      <c r="DB34" s="1040" t="s">
        <v>596</v>
      </c>
      <c r="DC34" s="1041"/>
      <c r="DD34" s="1041"/>
      <c r="DE34" s="1041"/>
      <c r="DF34" s="1042"/>
      <c r="DG34" s="1040" t="s">
        <v>596</v>
      </c>
      <c r="DH34" s="1041"/>
      <c r="DI34" s="1041"/>
      <c r="DJ34" s="1041"/>
      <c r="DK34" s="1042"/>
      <c r="DL34" s="1040" t="s">
        <v>596</v>
      </c>
      <c r="DM34" s="1041"/>
      <c r="DN34" s="1041"/>
      <c r="DO34" s="1041"/>
      <c r="DP34" s="1042"/>
      <c r="DQ34" s="1040" t="s">
        <v>596</v>
      </c>
      <c r="DR34" s="1041"/>
      <c r="DS34" s="1041"/>
      <c r="DT34" s="1041"/>
      <c r="DU34" s="1042"/>
      <c r="DV34" s="1043"/>
      <c r="DW34" s="1044"/>
      <c r="DX34" s="1044"/>
      <c r="DY34" s="1044"/>
      <c r="DZ34" s="1045"/>
      <c r="EA34" s="246"/>
    </row>
    <row r="35" spans="1:131" s="247" customFormat="1" ht="26.25" customHeight="1" x14ac:dyDescent="0.2">
      <c r="A35" s="266">
        <v>8</v>
      </c>
      <c r="B35" s="1088" t="s">
        <v>605</v>
      </c>
      <c r="C35" s="1089"/>
      <c r="D35" s="1089"/>
      <c r="E35" s="1089"/>
      <c r="F35" s="1089"/>
      <c r="G35" s="1089"/>
      <c r="H35" s="1089"/>
      <c r="I35" s="1089"/>
      <c r="J35" s="1089"/>
      <c r="K35" s="1089"/>
      <c r="L35" s="1089"/>
      <c r="M35" s="1089"/>
      <c r="N35" s="1089"/>
      <c r="O35" s="1089"/>
      <c r="P35" s="1090"/>
      <c r="Q35" s="1094">
        <v>2106</v>
      </c>
      <c r="R35" s="1095"/>
      <c r="S35" s="1095"/>
      <c r="T35" s="1095"/>
      <c r="U35" s="1095"/>
      <c r="V35" s="1095">
        <v>33469</v>
      </c>
      <c r="W35" s="1095"/>
      <c r="X35" s="1095"/>
      <c r="Y35" s="1095"/>
      <c r="Z35" s="1095"/>
      <c r="AA35" s="1095">
        <v>-31363</v>
      </c>
      <c r="AB35" s="1095"/>
      <c r="AC35" s="1095"/>
      <c r="AD35" s="1095"/>
      <c r="AE35" s="1096"/>
      <c r="AF35" s="1070">
        <v>0</v>
      </c>
      <c r="AG35" s="1071"/>
      <c r="AH35" s="1071"/>
      <c r="AI35" s="1071"/>
      <c r="AJ35" s="1072"/>
      <c r="AK35" s="1031">
        <v>4675</v>
      </c>
      <c r="AL35" s="1022"/>
      <c r="AM35" s="1022"/>
      <c r="AN35" s="1022"/>
      <c r="AO35" s="1022"/>
      <c r="AP35" s="1022">
        <v>309718</v>
      </c>
      <c r="AQ35" s="1022"/>
      <c r="AR35" s="1022"/>
      <c r="AS35" s="1022"/>
      <c r="AT35" s="1022"/>
      <c r="AU35" s="1022">
        <v>36547</v>
      </c>
      <c r="AV35" s="1022"/>
      <c r="AW35" s="1022"/>
      <c r="AX35" s="1022"/>
      <c r="AY35" s="1022"/>
      <c r="AZ35" s="1093" t="s">
        <v>499</v>
      </c>
      <c r="BA35" s="1093"/>
      <c r="BB35" s="1093"/>
      <c r="BC35" s="1093"/>
      <c r="BD35" s="1093"/>
      <c r="BE35" s="1083" t="s">
        <v>609</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2">
      <c r="A36" s="266">
        <v>9</v>
      </c>
      <c r="B36" s="1088" t="s">
        <v>555</v>
      </c>
      <c r="C36" s="1089"/>
      <c r="D36" s="1089"/>
      <c r="E36" s="1089"/>
      <c r="F36" s="1089"/>
      <c r="G36" s="1089"/>
      <c r="H36" s="1089"/>
      <c r="I36" s="1089"/>
      <c r="J36" s="1089"/>
      <c r="K36" s="1089"/>
      <c r="L36" s="1089"/>
      <c r="M36" s="1089"/>
      <c r="N36" s="1089"/>
      <c r="O36" s="1089"/>
      <c r="P36" s="1090"/>
      <c r="Q36" s="1094">
        <v>7018</v>
      </c>
      <c r="R36" s="1095"/>
      <c r="S36" s="1095"/>
      <c r="T36" s="1095"/>
      <c r="U36" s="1095"/>
      <c r="V36" s="1095">
        <v>6040</v>
      </c>
      <c r="W36" s="1095"/>
      <c r="X36" s="1095"/>
      <c r="Y36" s="1095"/>
      <c r="Z36" s="1095"/>
      <c r="AA36" s="1095">
        <v>977</v>
      </c>
      <c r="AB36" s="1095"/>
      <c r="AC36" s="1095"/>
      <c r="AD36" s="1095"/>
      <c r="AE36" s="1096"/>
      <c r="AF36" s="1070">
        <v>977</v>
      </c>
      <c r="AG36" s="1071"/>
      <c r="AH36" s="1071"/>
      <c r="AI36" s="1071"/>
      <c r="AJ36" s="1072"/>
      <c r="AK36" s="1031">
        <v>410</v>
      </c>
      <c r="AL36" s="1022"/>
      <c r="AM36" s="1022"/>
      <c r="AN36" s="1022"/>
      <c r="AO36" s="1022"/>
      <c r="AP36" s="1022">
        <v>6509</v>
      </c>
      <c r="AQ36" s="1022"/>
      <c r="AR36" s="1022"/>
      <c r="AS36" s="1022"/>
      <c r="AT36" s="1022"/>
      <c r="AU36" s="1022">
        <v>3645</v>
      </c>
      <c r="AV36" s="1022"/>
      <c r="AW36" s="1022"/>
      <c r="AX36" s="1022"/>
      <c r="AY36" s="1022"/>
      <c r="AZ36" s="1093" t="s">
        <v>499</v>
      </c>
      <c r="BA36" s="1093"/>
      <c r="BB36" s="1093"/>
      <c r="BC36" s="1093"/>
      <c r="BD36" s="1093"/>
      <c r="BE36" s="1083" t="s">
        <v>610</v>
      </c>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2">
      <c r="A37" s="266">
        <v>10</v>
      </c>
      <c r="B37" s="1088" t="s">
        <v>606</v>
      </c>
      <c r="C37" s="1089"/>
      <c r="D37" s="1089"/>
      <c r="E37" s="1089"/>
      <c r="F37" s="1089"/>
      <c r="G37" s="1089"/>
      <c r="H37" s="1089"/>
      <c r="I37" s="1089"/>
      <c r="J37" s="1089"/>
      <c r="K37" s="1089"/>
      <c r="L37" s="1089"/>
      <c r="M37" s="1089"/>
      <c r="N37" s="1089"/>
      <c r="O37" s="1089"/>
      <c r="P37" s="1090"/>
      <c r="Q37" s="1094">
        <v>2982</v>
      </c>
      <c r="R37" s="1095"/>
      <c r="S37" s="1095"/>
      <c r="T37" s="1095"/>
      <c r="U37" s="1095"/>
      <c r="V37" s="1095">
        <v>2952</v>
      </c>
      <c r="W37" s="1095"/>
      <c r="X37" s="1095"/>
      <c r="Y37" s="1095"/>
      <c r="Z37" s="1095"/>
      <c r="AA37" s="1095">
        <v>30</v>
      </c>
      <c r="AB37" s="1095"/>
      <c r="AC37" s="1095"/>
      <c r="AD37" s="1095"/>
      <c r="AE37" s="1096"/>
      <c r="AF37" s="1070">
        <v>30</v>
      </c>
      <c r="AG37" s="1071"/>
      <c r="AH37" s="1071"/>
      <c r="AI37" s="1071"/>
      <c r="AJ37" s="1072"/>
      <c r="AK37" s="1031">
        <v>363</v>
      </c>
      <c r="AL37" s="1022"/>
      <c r="AM37" s="1022"/>
      <c r="AN37" s="1022"/>
      <c r="AO37" s="1022"/>
      <c r="AP37" s="1022">
        <v>5967</v>
      </c>
      <c r="AQ37" s="1022"/>
      <c r="AR37" s="1022"/>
      <c r="AS37" s="1022"/>
      <c r="AT37" s="1022"/>
      <c r="AU37" s="1022">
        <v>4028</v>
      </c>
      <c r="AV37" s="1022"/>
      <c r="AW37" s="1022"/>
      <c r="AX37" s="1022"/>
      <c r="AY37" s="1022"/>
      <c r="AZ37" s="1093" t="s">
        <v>499</v>
      </c>
      <c r="BA37" s="1093"/>
      <c r="BB37" s="1093"/>
      <c r="BC37" s="1093"/>
      <c r="BD37" s="1093"/>
      <c r="BE37" s="1083" t="s">
        <v>610</v>
      </c>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2">
      <c r="A38" s="266">
        <v>11</v>
      </c>
      <c r="B38" s="1088" t="s">
        <v>607</v>
      </c>
      <c r="C38" s="1089"/>
      <c r="D38" s="1089"/>
      <c r="E38" s="1089"/>
      <c r="F38" s="1089"/>
      <c r="G38" s="1089"/>
      <c r="H38" s="1089"/>
      <c r="I38" s="1089"/>
      <c r="J38" s="1089"/>
      <c r="K38" s="1089"/>
      <c r="L38" s="1089"/>
      <c r="M38" s="1089"/>
      <c r="N38" s="1089"/>
      <c r="O38" s="1089"/>
      <c r="P38" s="1090"/>
      <c r="Q38" s="1094">
        <v>47</v>
      </c>
      <c r="R38" s="1095"/>
      <c r="S38" s="1095"/>
      <c r="T38" s="1095"/>
      <c r="U38" s="1095"/>
      <c r="V38" s="1095">
        <v>47</v>
      </c>
      <c r="W38" s="1095"/>
      <c r="X38" s="1095"/>
      <c r="Y38" s="1095"/>
      <c r="Z38" s="1095"/>
      <c r="AA38" s="1095">
        <v>0</v>
      </c>
      <c r="AB38" s="1095"/>
      <c r="AC38" s="1095"/>
      <c r="AD38" s="1095"/>
      <c r="AE38" s="1096"/>
      <c r="AF38" s="1070">
        <v>0</v>
      </c>
      <c r="AG38" s="1071"/>
      <c r="AH38" s="1071"/>
      <c r="AI38" s="1071"/>
      <c r="AJ38" s="1072"/>
      <c r="AK38" s="1031">
        <v>34</v>
      </c>
      <c r="AL38" s="1022"/>
      <c r="AM38" s="1022"/>
      <c r="AN38" s="1022"/>
      <c r="AO38" s="1022"/>
      <c r="AP38" s="1022">
        <v>236</v>
      </c>
      <c r="AQ38" s="1022"/>
      <c r="AR38" s="1022"/>
      <c r="AS38" s="1022"/>
      <c r="AT38" s="1022"/>
      <c r="AU38" s="1022">
        <v>154</v>
      </c>
      <c r="AV38" s="1022"/>
      <c r="AW38" s="1022"/>
      <c r="AX38" s="1022"/>
      <c r="AY38" s="1022"/>
      <c r="AZ38" s="1093" t="s">
        <v>499</v>
      </c>
      <c r="BA38" s="1093"/>
      <c r="BB38" s="1093"/>
      <c r="BC38" s="1093"/>
      <c r="BD38" s="1093"/>
      <c r="BE38" s="1083" t="s">
        <v>610</v>
      </c>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2">
      <c r="A39" s="266">
        <v>12</v>
      </c>
      <c r="B39" s="1088" t="s">
        <v>608</v>
      </c>
      <c r="C39" s="1089"/>
      <c r="D39" s="1089"/>
      <c r="E39" s="1089"/>
      <c r="F39" s="1089"/>
      <c r="G39" s="1089"/>
      <c r="H39" s="1089"/>
      <c r="I39" s="1089"/>
      <c r="J39" s="1089"/>
      <c r="K39" s="1089"/>
      <c r="L39" s="1089"/>
      <c r="M39" s="1089"/>
      <c r="N39" s="1089"/>
      <c r="O39" s="1089"/>
      <c r="P39" s="1090"/>
      <c r="Q39" s="1094">
        <v>421</v>
      </c>
      <c r="R39" s="1095"/>
      <c r="S39" s="1095"/>
      <c r="T39" s="1095"/>
      <c r="U39" s="1095"/>
      <c r="V39" s="1095">
        <v>182</v>
      </c>
      <c r="W39" s="1095"/>
      <c r="X39" s="1095"/>
      <c r="Y39" s="1095"/>
      <c r="Z39" s="1095"/>
      <c r="AA39" s="1095">
        <v>239</v>
      </c>
      <c r="AB39" s="1095"/>
      <c r="AC39" s="1095"/>
      <c r="AD39" s="1095"/>
      <c r="AE39" s="1096"/>
      <c r="AF39" s="1070">
        <v>0</v>
      </c>
      <c r="AG39" s="1071"/>
      <c r="AH39" s="1071"/>
      <c r="AI39" s="1071"/>
      <c r="AJ39" s="1072"/>
      <c r="AK39" s="1031" t="s">
        <v>499</v>
      </c>
      <c r="AL39" s="1022"/>
      <c r="AM39" s="1022"/>
      <c r="AN39" s="1022"/>
      <c r="AO39" s="1022"/>
      <c r="AP39" s="1022" t="s">
        <v>499</v>
      </c>
      <c r="AQ39" s="1022"/>
      <c r="AR39" s="1022"/>
      <c r="AS39" s="1022"/>
      <c r="AT39" s="1022"/>
      <c r="AU39" s="1022" t="s">
        <v>499</v>
      </c>
      <c r="AV39" s="1022"/>
      <c r="AW39" s="1022"/>
      <c r="AX39" s="1022"/>
      <c r="AY39" s="1022"/>
      <c r="AZ39" s="1093" t="s">
        <v>499</v>
      </c>
      <c r="BA39" s="1093"/>
      <c r="BB39" s="1093"/>
      <c r="BC39" s="1093"/>
      <c r="BD39" s="1093"/>
      <c r="BE39" s="1083" t="s">
        <v>610</v>
      </c>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2">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2">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2">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2">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2">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2">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2">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2">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2">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2">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2">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2">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2">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2">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2">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2">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2">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2">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2">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2">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2">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5">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2">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405</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5">
      <c r="A63" s="264" t="s">
        <v>389</v>
      </c>
      <c r="B63" s="995" t="s">
        <v>406</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27709</v>
      </c>
      <c r="AG63" s="1010"/>
      <c r="AH63" s="1010"/>
      <c r="AI63" s="1010"/>
      <c r="AJ63" s="1081"/>
      <c r="AK63" s="1082"/>
      <c r="AL63" s="1014"/>
      <c r="AM63" s="1014"/>
      <c r="AN63" s="1014"/>
      <c r="AO63" s="1014"/>
      <c r="AP63" s="1010"/>
      <c r="AQ63" s="1010"/>
      <c r="AR63" s="1010"/>
      <c r="AS63" s="1010"/>
      <c r="AT63" s="1010"/>
      <c r="AU63" s="1010"/>
      <c r="AV63" s="1010"/>
      <c r="AW63" s="1010"/>
      <c r="AX63" s="1010"/>
      <c r="AY63" s="1010"/>
      <c r="AZ63" s="1076"/>
      <c r="BA63" s="1076"/>
      <c r="BB63" s="1076"/>
      <c r="BC63" s="1076"/>
      <c r="BD63" s="1076"/>
      <c r="BE63" s="1011"/>
      <c r="BF63" s="1011"/>
      <c r="BG63" s="1011"/>
      <c r="BH63" s="1011"/>
      <c r="BI63" s="1012"/>
      <c r="BJ63" s="1077" t="s">
        <v>128</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5">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2">
      <c r="A66" s="1046" t="s">
        <v>408</v>
      </c>
      <c r="B66" s="1047"/>
      <c r="C66" s="1047"/>
      <c r="D66" s="1047"/>
      <c r="E66" s="1047"/>
      <c r="F66" s="1047"/>
      <c r="G66" s="1047"/>
      <c r="H66" s="1047"/>
      <c r="I66" s="1047"/>
      <c r="J66" s="1047"/>
      <c r="K66" s="1047"/>
      <c r="L66" s="1047"/>
      <c r="M66" s="1047"/>
      <c r="N66" s="1047"/>
      <c r="O66" s="1047"/>
      <c r="P66" s="1048"/>
      <c r="Q66" s="1052" t="s">
        <v>393</v>
      </c>
      <c r="R66" s="1053"/>
      <c r="S66" s="1053"/>
      <c r="T66" s="1053"/>
      <c r="U66" s="1054"/>
      <c r="V66" s="1052" t="s">
        <v>394</v>
      </c>
      <c r="W66" s="1053"/>
      <c r="X66" s="1053"/>
      <c r="Y66" s="1053"/>
      <c r="Z66" s="1054"/>
      <c r="AA66" s="1052" t="s">
        <v>395</v>
      </c>
      <c r="AB66" s="1053"/>
      <c r="AC66" s="1053"/>
      <c r="AD66" s="1053"/>
      <c r="AE66" s="1054"/>
      <c r="AF66" s="1058" t="s">
        <v>396</v>
      </c>
      <c r="AG66" s="1059"/>
      <c r="AH66" s="1059"/>
      <c r="AI66" s="1059"/>
      <c r="AJ66" s="1060"/>
      <c r="AK66" s="1052" t="s">
        <v>397</v>
      </c>
      <c r="AL66" s="1047"/>
      <c r="AM66" s="1047"/>
      <c r="AN66" s="1047"/>
      <c r="AO66" s="1048"/>
      <c r="AP66" s="1052" t="s">
        <v>398</v>
      </c>
      <c r="AQ66" s="1053"/>
      <c r="AR66" s="1053"/>
      <c r="AS66" s="1053"/>
      <c r="AT66" s="1054"/>
      <c r="AU66" s="1052" t="s">
        <v>409</v>
      </c>
      <c r="AV66" s="1053"/>
      <c r="AW66" s="1053"/>
      <c r="AX66" s="1053"/>
      <c r="AY66" s="1054"/>
      <c r="AZ66" s="1052" t="s">
        <v>373</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5">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2">
      <c r="A68" s="258">
        <v>1</v>
      </c>
      <c r="B68" s="1036" t="s">
        <v>599</v>
      </c>
      <c r="C68" s="1037"/>
      <c r="D68" s="1037"/>
      <c r="E68" s="1037"/>
      <c r="F68" s="1037"/>
      <c r="G68" s="1037"/>
      <c r="H68" s="1037"/>
      <c r="I68" s="1037"/>
      <c r="J68" s="1037"/>
      <c r="K68" s="1037"/>
      <c r="L68" s="1037"/>
      <c r="M68" s="1037"/>
      <c r="N68" s="1037"/>
      <c r="O68" s="1037"/>
      <c r="P68" s="1038"/>
      <c r="Q68" s="1039">
        <v>16</v>
      </c>
      <c r="R68" s="1033"/>
      <c r="S68" s="1033"/>
      <c r="T68" s="1033"/>
      <c r="U68" s="1033"/>
      <c r="V68" s="1033">
        <v>14</v>
      </c>
      <c r="W68" s="1033"/>
      <c r="X68" s="1033"/>
      <c r="Y68" s="1033"/>
      <c r="Z68" s="1033"/>
      <c r="AA68" s="1033">
        <v>2</v>
      </c>
      <c r="AB68" s="1033"/>
      <c r="AC68" s="1033"/>
      <c r="AD68" s="1033"/>
      <c r="AE68" s="1033"/>
      <c r="AF68" s="1033">
        <v>2</v>
      </c>
      <c r="AG68" s="1033"/>
      <c r="AH68" s="1033"/>
      <c r="AI68" s="1033"/>
      <c r="AJ68" s="1033"/>
      <c r="AK68" s="1033"/>
      <c r="AL68" s="1033"/>
      <c r="AM68" s="1033"/>
      <c r="AN68" s="1033"/>
      <c r="AO68" s="1033"/>
      <c r="AP68" s="1033"/>
      <c r="AQ68" s="1033"/>
      <c r="AR68" s="1033"/>
      <c r="AS68" s="1033"/>
      <c r="AT68" s="1033"/>
      <c r="AU68" s="1033"/>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2">
      <c r="A69" s="261">
        <v>2</v>
      </c>
      <c r="B69" s="1025" t="s">
        <v>600</v>
      </c>
      <c r="C69" s="1026"/>
      <c r="D69" s="1026"/>
      <c r="E69" s="1026"/>
      <c r="F69" s="1026"/>
      <c r="G69" s="1026"/>
      <c r="H69" s="1026"/>
      <c r="I69" s="1026"/>
      <c r="J69" s="1026"/>
      <c r="K69" s="1026"/>
      <c r="L69" s="1026"/>
      <c r="M69" s="1026"/>
      <c r="N69" s="1026"/>
      <c r="O69" s="1026"/>
      <c r="P69" s="1027"/>
      <c r="Q69" s="1028">
        <v>11</v>
      </c>
      <c r="R69" s="1022"/>
      <c r="S69" s="1022"/>
      <c r="T69" s="1022"/>
      <c r="U69" s="1022"/>
      <c r="V69" s="1022">
        <v>9</v>
      </c>
      <c r="W69" s="1022"/>
      <c r="X69" s="1022"/>
      <c r="Y69" s="1022"/>
      <c r="Z69" s="1022"/>
      <c r="AA69" s="1022">
        <v>2</v>
      </c>
      <c r="AB69" s="1022"/>
      <c r="AC69" s="1022"/>
      <c r="AD69" s="1022"/>
      <c r="AE69" s="1022"/>
      <c r="AF69" s="1022">
        <v>2</v>
      </c>
      <c r="AG69" s="1022"/>
      <c r="AH69" s="1022"/>
      <c r="AI69" s="1022"/>
      <c r="AJ69" s="1022"/>
      <c r="AK69" s="1022"/>
      <c r="AL69" s="1022"/>
      <c r="AM69" s="1022"/>
      <c r="AN69" s="1022"/>
      <c r="AO69" s="1022"/>
      <c r="AP69" s="1022"/>
      <c r="AQ69" s="1022"/>
      <c r="AR69" s="1022"/>
      <c r="AS69" s="1022"/>
      <c r="AT69" s="1022"/>
      <c r="AU69" s="1022"/>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2">
      <c r="A70" s="261">
        <v>3</v>
      </c>
      <c r="B70" s="1025" t="s">
        <v>601</v>
      </c>
      <c r="C70" s="1026"/>
      <c r="D70" s="1026"/>
      <c r="E70" s="1026"/>
      <c r="F70" s="1026"/>
      <c r="G70" s="1026"/>
      <c r="H70" s="1026"/>
      <c r="I70" s="1026"/>
      <c r="J70" s="1026"/>
      <c r="K70" s="1026"/>
      <c r="L70" s="1026"/>
      <c r="M70" s="1026"/>
      <c r="N70" s="1026"/>
      <c r="O70" s="1026"/>
      <c r="P70" s="1027"/>
      <c r="Q70" s="1028">
        <v>15</v>
      </c>
      <c r="R70" s="1022"/>
      <c r="S70" s="1022"/>
      <c r="T70" s="1022"/>
      <c r="U70" s="1022"/>
      <c r="V70" s="1022">
        <v>12</v>
      </c>
      <c r="W70" s="1022"/>
      <c r="X70" s="1022"/>
      <c r="Y70" s="1022"/>
      <c r="Z70" s="1022"/>
      <c r="AA70" s="1022">
        <v>3</v>
      </c>
      <c r="AB70" s="1022"/>
      <c r="AC70" s="1022"/>
      <c r="AD70" s="1022"/>
      <c r="AE70" s="1022"/>
      <c r="AF70" s="1022">
        <v>3</v>
      </c>
      <c r="AG70" s="1022"/>
      <c r="AH70" s="1022"/>
      <c r="AI70" s="1022"/>
      <c r="AJ70" s="1022"/>
      <c r="AK70" s="1022"/>
      <c r="AL70" s="1022"/>
      <c r="AM70" s="1022"/>
      <c r="AN70" s="1022"/>
      <c r="AO70" s="1022"/>
      <c r="AP70" s="1022"/>
      <c r="AQ70" s="1022"/>
      <c r="AR70" s="1022"/>
      <c r="AS70" s="1022"/>
      <c r="AT70" s="1022"/>
      <c r="AU70" s="1022"/>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2">
      <c r="A71" s="261">
        <v>4</v>
      </c>
      <c r="B71" s="1025" t="s">
        <v>602</v>
      </c>
      <c r="C71" s="1026"/>
      <c r="D71" s="1026"/>
      <c r="E71" s="1026"/>
      <c r="F71" s="1026"/>
      <c r="G71" s="1026"/>
      <c r="H71" s="1026"/>
      <c r="I71" s="1026"/>
      <c r="J71" s="1026"/>
      <c r="K71" s="1026"/>
      <c r="L71" s="1026"/>
      <c r="M71" s="1026"/>
      <c r="N71" s="1026"/>
      <c r="O71" s="1026"/>
      <c r="P71" s="1027"/>
      <c r="Q71" s="1028">
        <v>359019</v>
      </c>
      <c r="R71" s="1022"/>
      <c r="S71" s="1022"/>
      <c r="T71" s="1022"/>
      <c r="U71" s="1022"/>
      <c r="V71" s="1022">
        <v>349179</v>
      </c>
      <c r="W71" s="1022"/>
      <c r="X71" s="1022"/>
      <c r="Y71" s="1022"/>
      <c r="Z71" s="1022"/>
      <c r="AA71" s="1022">
        <v>9840</v>
      </c>
      <c r="AB71" s="1022"/>
      <c r="AC71" s="1022"/>
      <c r="AD71" s="1022"/>
      <c r="AE71" s="1022"/>
      <c r="AF71" s="1022">
        <v>9840</v>
      </c>
      <c r="AG71" s="1022"/>
      <c r="AH71" s="1022"/>
      <c r="AI71" s="1022"/>
      <c r="AJ71" s="1022"/>
      <c r="AK71" s="1022"/>
      <c r="AL71" s="1022"/>
      <c r="AM71" s="1022"/>
      <c r="AN71" s="1022"/>
      <c r="AO71" s="1022"/>
      <c r="AP71" s="1022"/>
      <c r="AQ71" s="1022"/>
      <c r="AR71" s="1022"/>
      <c r="AS71" s="1022"/>
      <c r="AT71" s="1022"/>
      <c r="AU71" s="1022"/>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2">
      <c r="A72" s="261">
        <v>5</v>
      </c>
      <c r="B72" s="1025" t="s">
        <v>603</v>
      </c>
      <c r="C72" s="1026"/>
      <c r="D72" s="1026"/>
      <c r="E72" s="1026"/>
      <c r="F72" s="1026"/>
      <c r="G72" s="1026"/>
      <c r="H72" s="1026"/>
      <c r="I72" s="1026"/>
      <c r="J72" s="1026"/>
      <c r="K72" s="1026"/>
      <c r="L72" s="1026"/>
      <c r="M72" s="1026"/>
      <c r="N72" s="1026"/>
      <c r="O72" s="1026"/>
      <c r="P72" s="1027"/>
      <c r="Q72" s="1028">
        <v>2362</v>
      </c>
      <c r="R72" s="1022"/>
      <c r="S72" s="1022"/>
      <c r="T72" s="1022"/>
      <c r="U72" s="1022"/>
      <c r="V72" s="1022">
        <v>2310</v>
      </c>
      <c r="W72" s="1022"/>
      <c r="X72" s="1022"/>
      <c r="Y72" s="1022"/>
      <c r="Z72" s="1022"/>
      <c r="AA72" s="1022">
        <v>52</v>
      </c>
      <c r="AB72" s="1022"/>
      <c r="AC72" s="1022"/>
      <c r="AD72" s="1022"/>
      <c r="AE72" s="1022"/>
      <c r="AF72" s="1022">
        <v>52</v>
      </c>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2">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2">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2">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2">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2">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2">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2">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2">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2">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2">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2">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2">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2">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2">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2">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5">
      <c r="A88" s="264" t="s">
        <v>389</v>
      </c>
      <c r="B88" s="995" t="s">
        <v>410</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995" t="s">
        <v>411</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5233</v>
      </c>
      <c r="CS102" s="1002"/>
      <c r="CT102" s="1002"/>
      <c r="CU102" s="1002"/>
      <c r="CV102" s="1003"/>
      <c r="CW102" s="1001">
        <v>1172</v>
      </c>
      <c r="CX102" s="1002"/>
      <c r="CY102" s="1002"/>
      <c r="CZ102" s="1002"/>
      <c r="DA102" s="1003"/>
      <c r="DB102" s="1001">
        <v>11647</v>
      </c>
      <c r="DC102" s="1002"/>
      <c r="DD102" s="1002"/>
      <c r="DE102" s="1002"/>
      <c r="DF102" s="1003"/>
      <c r="DG102" s="1001">
        <v>11000</v>
      </c>
      <c r="DH102" s="1002"/>
      <c r="DI102" s="1002"/>
      <c r="DJ102" s="1002"/>
      <c r="DK102" s="1003"/>
      <c r="DL102" s="1001">
        <v>2398</v>
      </c>
      <c r="DM102" s="1002"/>
      <c r="DN102" s="1002"/>
      <c r="DO102" s="1002"/>
      <c r="DP102" s="1003"/>
      <c r="DQ102" s="1001">
        <v>240</v>
      </c>
      <c r="DR102" s="1002"/>
      <c r="DS102" s="1002"/>
      <c r="DT102" s="1002"/>
      <c r="DU102" s="1003"/>
      <c r="DV102" s="984"/>
      <c r="DW102" s="985"/>
      <c r="DX102" s="985"/>
      <c r="DY102" s="985"/>
      <c r="DZ102" s="986"/>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412</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413</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89" t="s">
        <v>416</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417</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2">
      <c r="A109" s="944" t="s">
        <v>418</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419</v>
      </c>
      <c r="AB109" s="945"/>
      <c r="AC109" s="945"/>
      <c r="AD109" s="945"/>
      <c r="AE109" s="946"/>
      <c r="AF109" s="947" t="s">
        <v>304</v>
      </c>
      <c r="AG109" s="945"/>
      <c r="AH109" s="945"/>
      <c r="AI109" s="945"/>
      <c r="AJ109" s="946"/>
      <c r="AK109" s="947" t="s">
        <v>303</v>
      </c>
      <c r="AL109" s="945"/>
      <c r="AM109" s="945"/>
      <c r="AN109" s="945"/>
      <c r="AO109" s="946"/>
      <c r="AP109" s="947" t="s">
        <v>420</v>
      </c>
      <c r="AQ109" s="945"/>
      <c r="AR109" s="945"/>
      <c r="AS109" s="945"/>
      <c r="AT109" s="976"/>
      <c r="AU109" s="944" t="s">
        <v>418</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419</v>
      </c>
      <c r="BR109" s="945"/>
      <c r="BS109" s="945"/>
      <c r="BT109" s="945"/>
      <c r="BU109" s="946"/>
      <c r="BV109" s="947" t="s">
        <v>304</v>
      </c>
      <c r="BW109" s="945"/>
      <c r="BX109" s="945"/>
      <c r="BY109" s="945"/>
      <c r="BZ109" s="946"/>
      <c r="CA109" s="947" t="s">
        <v>303</v>
      </c>
      <c r="CB109" s="945"/>
      <c r="CC109" s="945"/>
      <c r="CD109" s="945"/>
      <c r="CE109" s="946"/>
      <c r="CF109" s="983" t="s">
        <v>420</v>
      </c>
      <c r="CG109" s="983"/>
      <c r="CH109" s="983"/>
      <c r="CI109" s="983"/>
      <c r="CJ109" s="983"/>
      <c r="CK109" s="947" t="s">
        <v>421</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419</v>
      </c>
      <c r="DH109" s="945"/>
      <c r="DI109" s="945"/>
      <c r="DJ109" s="945"/>
      <c r="DK109" s="946"/>
      <c r="DL109" s="947" t="s">
        <v>304</v>
      </c>
      <c r="DM109" s="945"/>
      <c r="DN109" s="945"/>
      <c r="DO109" s="945"/>
      <c r="DP109" s="946"/>
      <c r="DQ109" s="947" t="s">
        <v>303</v>
      </c>
      <c r="DR109" s="945"/>
      <c r="DS109" s="945"/>
      <c r="DT109" s="945"/>
      <c r="DU109" s="946"/>
      <c r="DV109" s="947" t="s">
        <v>420</v>
      </c>
      <c r="DW109" s="945"/>
      <c r="DX109" s="945"/>
      <c r="DY109" s="945"/>
      <c r="DZ109" s="976"/>
    </row>
    <row r="110" spans="1:131" s="246" customFormat="1" ht="26.25" customHeight="1" x14ac:dyDescent="0.2">
      <c r="A110" s="847" t="s">
        <v>422</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46003392</v>
      </c>
      <c r="AB110" s="938"/>
      <c r="AC110" s="938"/>
      <c r="AD110" s="938"/>
      <c r="AE110" s="939"/>
      <c r="AF110" s="940">
        <v>46833681</v>
      </c>
      <c r="AG110" s="938"/>
      <c r="AH110" s="938"/>
      <c r="AI110" s="938"/>
      <c r="AJ110" s="939"/>
      <c r="AK110" s="940">
        <v>47590532</v>
      </c>
      <c r="AL110" s="938"/>
      <c r="AM110" s="938"/>
      <c r="AN110" s="938"/>
      <c r="AO110" s="939"/>
      <c r="AP110" s="941">
        <v>13.8</v>
      </c>
      <c r="AQ110" s="942"/>
      <c r="AR110" s="942"/>
      <c r="AS110" s="942"/>
      <c r="AT110" s="943"/>
      <c r="AU110" s="977" t="s">
        <v>73</v>
      </c>
      <c r="AV110" s="978"/>
      <c r="AW110" s="978"/>
      <c r="AX110" s="978"/>
      <c r="AY110" s="978"/>
      <c r="AZ110" s="903" t="s">
        <v>423</v>
      </c>
      <c r="BA110" s="848"/>
      <c r="BB110" s="848"/>
      <c r="BC110" s="848"/>
      <c r="BD110" s="848"/>
      <c r="BE110" s="848"/>
      <c r="BF110" s="848"/>
      <c r="BG110" s="848"/>
      <c r="BH110" s="848"/>
      <c r="BI110" s="848"/>
      <c r="BJ110" s="848"/>
      <c r="BK110" s="848"/>
      <c r="BL110" s="848"/>
      <c r="BM110" s="848"/>
      <c r="BN110" s="848"/>
      <c r="BO110" s="848"/>
      <c r="BP110" s="849"/>
      <c r="BQ110" s="904">
        <v>1457993948</v>
      </c>
      <c r="BR110" s="885"/>
      <c r="BS110" s="885"/>
      <c r="BT110" s="885"/>
      <c r="BU110" s="885"/>
      <c r="BV110" s="885">
        <v>1489846988</v>
      </c>
      <c r="BW110" s="885"/>
      <c r="BX110" s="885"/>
      <c r="BY110" s="885"/>
      <c r="BZ110" s="885"/>
      <c r="CA110" s="885">
        <v>1518530603</v>
      </c>
      <c r="CB110" s="885"/>
      <c r="CC110" s="885"/>
      <c r="CD110" s="885"/>
      <c r="CE110" s="885"/>
      <c r="CF110" s="909">
        <v>439.6</v>
      </c>
      <c r="CG110" s="910"/>
      <c r="CH110" s="910"/>
      <c r="CI110" s="910"/>
      <c r="CJ110" s="910"/>
      <c r="CK110" s="973" t="s">
        <v>424</v>
      </c>
      <c r="CL110" s="859"/>
      <c r="CM110" s="934" t="s">
        <v>425</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v>4398600</v>
      </c>
      <c r="DH110" s="885"/>
      <c r="DI110" s="885"/>
      <c r="DJ110" s="885"/>
      <c r="DK110" s="885"/>
      <c r="DL110" s="885">
        <v>3531491</v>
      </c>
      <c r="DM110" s="885"/>
      <c r="DN110" s="885"/>
      <c r="DO110" s="885"/>
      <c r="DP110" s="885"/>
      <c r="DQ110" s="885">
        <v>2663173</v>
      </c>
      <c r="DR110" s="885"/>
      <c r="DS110" s="885"/>
      <c r="DT110" s="885"/>
      <c r="DU110" s="885"/>
      <c r="DV110" s="886">
        <v>0.8</v>
      </c>
      <c r="DW110" s="886"/>
      <c r="DX110" s="886"/>
      <c r="DY110" s="886"/>
      <c r="DZ110" s="887"/>
    </row>
    <row r="111" spans="1:131" s="246" customFormat="1" ht="26.25" customHeight="1" x14ac:dyDescent="0.2">
      <c r="A111" s="814" t="s">
        <v>426</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v>14539509</v>
      </c>
      <c r="AB111" s="966"/>
      <c r="AC111" s="966"/>
      <c r="AD111" s="966"/>
      <c r="AE111" s="967"/>
      <c r="AF111" s="968">
        <v>7876738</v>
      </c>
      <c r="AG111" s="966"/>
      <c r="AH111" s="966"/>
      <c r="AI111" s="966"/>
      <c r="AJ111" s="967"/>
      <c r="AK111" s="968">
        <v>9240808</v>
      </c>
      <c r="AL111" s="966"/>
      <c r="AM111" s="966"/>
      <c r="AN111" s="966"/>
      <c r="AO111" s="967"/>
      <c r="AP111" s="969">
        <v>2.7</v>
      </c>
      <c r="AQ111" s="970"/>
      <c r="AR111" s="970"/>
      <c r="AS111" s="970"/>
      <c r="AT111" s="971"/>
      <c r="AU111" s="979"/>
      <c r="AV111" s="980"/>
      <c r="AW111" s="980"/>
      <c r="AX111" s="980"/>
      <c r="AY111" s="980"/>
      <c r="AZ111" s="855" t="s">
        <v>427</v>
      </c>
      <c r="BA111" s="790"/>
      <c r="BB111" s="790"/>
      <c r="BC111" s="790"/>
      <c r="BD111" s="790"/>
      <c r="BE111" s="790"/>
      <c r="BF111" s="790"/>
      <c r="BG111" s="790"/>
      <c r="BH111" s="790"/>
      <c r="BI111" s="790"/>
      <c r="BJ111" s="790"/>
      <c r="BK111" s="790"/>
      <c r="BL111" s="790"/>
      <c r="BM111" s="790"/>
      <c r="BN111" s="790"/>
      <c r="BO111" s="790"/>
      <c r="BP111" s="791"/>
      <c r="BQ111" s="856">
        <v>10537133</v>
      </c>
      <c r="BR111" s="857"/>
      <c r="BS111" s="857"/>
      <c r="BT111" s="857"/>
      <c r="BU111" s="857"/>
      <c r="BV111" s="857">
        <v>8976937</v>
      </c>
      <c r="BW111" s="857"/>
      <c r="BX111" s="857"/>
      <c r="BY111" s="857"/>
      <c r="BZ111" s="857"/>
      <c r="CA111" s="857">
        <v>7557178</v>
      </c>
      <c r="CB111" s="857"/>
      <c r="CC111" s="857"/>
      <c r="CD111" s="857"/>
      <c r="CE111" s="857"/>
      <c r="CF111" s="918">
        <v>2.2000000000000002</v>
      </c>
      <c r="CG111" s="919"/>
      <c r="CH111" s="919"/>
      <c r="CI111" s="919"/>
      <c r="CJ111" s="919"/>
      <c r="CK111" s="974"/>
      <c r="CL111" s="861"/>
      <c r="CM111" s="864" t="s">
        <v>428</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429</v>
      </c>
      <c r="DH111" s="857"/>
      <c r="DI111" s="857"/>
      <c r="DJ111" s="857"/>
      <c r="DK111" s="857"/>
      <c r="DL111" s="857" t="s">
        <v>429</v>
      </c>
      <c r="DM111" s="857"/>
      <c r="DN111" s="857"/>
      <c r="DO111" s="857"/>
      <c r="DP111" s="857"/>
      <c r="DQ111" s="857" t="s">
        <v>128</v>
      </c>
      <c r="DR111" s="857"/>
      <c r="DS111" s="857"/>
      <c r="DT111" s="857"/>
      <c r="DU111" s="857"/>
      <c r="DV111" s="834" t="s">
        <v>128</v>
      </c>
      <c r="DW111" s="834"/>
      <c r="DX111" s="834"/>
      <c r="DY111" s="834"/>
      <c r="DZ111" s="835"/>
    </row>
    <row r="112" spans="1:131" s="246" customFormat="1" ht="26.25" customHeight="1" x14ac:dyDescent="0.2">
      <c r="A112" s="959" t="s">
        <v>430</v>
      </c>
      <c r="B112" s="960"/>
      <c r="C112" s="790" t="s">
        <v>431</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v>43080314</v>
      </c>
      <c r="AB112" s="820"/>
      <c r="AC112" s="820"/>
      <c r="AD112" s="820"/>
      <c r="AE112" s="821"/>
      <c r="AF112" s="822">
        <v>43788811</v>
      </c>
      <c r="AG112" s="820"/>
      <c r="AH112" s="820"/>
      <c r="AI112" s="820"/>
      <c r="AJ112" s="821"/>
      <c r="AK112" s="822">
        <v>44580347</v>
      </c>
      <c r="AL112" s="820"/>
      <c r="AM112" s="820"/>
      <c r="AN112" s="820"/>
      <c r="AO112" s="821"/>
      <c r="AP112" s="867">
        <v>12.9</v>
      </c>
      <c r="AQ112" s="868"/>
      <c r="AR112" s="868"/>
      <c r="AS112" s="868"/>
      <c r="AT112" s="869"/>
      <c r="AU112" s="979"/>
      <c r="AV112" s="980"/>
      <c r="AW112" s="980"/>
      <c r="AX112" s="980"/>
      <c r="AY112" s="980"/>
      <c r="AZ112" s="855" t="s">
        <v>432</v>
      </c>
      <c r="BA112" s="790"/>
      <c r="BB112" s="790"/>
      <c r="BC112" s="790"/>
      <c r="BD112" s="790"/>
      <c r="BE112" s="790"/>
      <c r="BF112" s="790"/>
      <c r="BG112" s="790"/>
      <c r="BH112" s="790"/>
      <c r="BI112" s="790"/>
      <c r="BJ112" s="790"/>
      <c r="BK112" s="790"/>
      <c r="BL112" s="790"/>
      <c r="BM112" s="790"/>
      <c r="BN112" s="790"/>
      <c r="BO112" s="790"/>
      <c r="BP112" s="791"/>
      <c r="BQ112" s="856">
        <v>284538735</v>
      </c>
      <c r="BR112" s="857"/>
      <c r="BS112" s="857"/>
      <c r="BT112" s="857"/>
      <c r="BU112" s="857"/>
      <c r="BV112" s="857">
        <v>253235840</v>
      </c>
      <c r="BW112" s="857"/>
      <c r="BX112" s="857"/>
      <c r="BY112" s="857"/>
      <c r="BZ112" s="857"/>
      <c r="CA112" s="857">
        <v>227784341</v>
      </c>
      <c r="CB112" s="857"/>
      <c r="CC112" s="857"/>
      <c r="CD112" s="857"/>
      <c r="CE112" s="857"/>
      <c r="CF112" s="918">
        <v>65.900000000000006</v>
      </c>
      <c r="CG112" s="919"/>
      <c r="CH112" s="919"/>
      <c r="CI112" s="919"/>
      <c r="CJ112" s="919"/>
      <c r="CK112" s="974"/>
      <c r="CL112" s="861"/>
      <c r="CM112" s="864" t="s">
        <v>433</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128</v>
      </c>
      <c r="DH112" s="857"/>
      <c r="DI112" s="857"/>
      <c r="DJ112" s="857"/>
      <c r="DK112" s="857"/>
      <c r="DL112" s="857" t="s">
        <v>429</v>
      </c>
      <c r="DM112" s="857"/>
      <c r="DN112" s="857"/>
      <c r="DO112" s="857"/>
      <c r="DP112" s="857"/>
      <c r="DQ112" s="857" t="s">
        <v>128</v>
      </c>
      <c r="DR112" s="857"/>
      <c r="DS112" s="857"/>
      <c r="DT112" s="857"/>
      <c r="DU112" s="857"/>
      <c r="DV112" s="834" t="s">
        <v>128</v>
      </c>
      <c r="DW112" s="834"/>
      <c r="DX112" s="834"/>
      <c r="DY112" s="834"/>
      <c r="DZ112" s="835"/>
    </row>
    <row r="113" spans="1:130" s="246" customFormat="1" ht="26.25" customHeight="1" x14ac:dyDescent="0.2">
      <c r="A113" s="961"/>
      <c r="B113" s="962"/>
      <c r="C113" s="790" t="s">
        <v>434</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21138019</v>
      </c>
      <c r="AB113" s="966"/>
      <c r="AC113" s="966"/>
      <c r="AD113" s="966"/>
      <c r="AE113" s="967"/>
      <c r="AF113" s="968">
        <v>19485620</v>
      </c>
      <c r="AG113" s="966"/>
      <c r="AH113" s="966"/>
      <c r="AI113" s="966"/>
      <c r="AJ113" s="967"/>
      <c r="AK113" s="968">
        <v>19945564</v>
      </c>
      <c r="AL113" s="966"/>
      <c r="AM113" s="966"/>
      <c r="AN113" s="966"/>
      <c r="AO113" s="967"/>
      <c r="AP113" s="969">
        <v>5.8</v>
      </c>
      <c r="AQ113" s="970"/>
      <c r="AR113" s="970"/>
      <c r="AS113" s="970"/>
      <c r="AT113" s="971"/>
      <c r="AU113" s="979"/>
      <c r="AV113" s="980"/>
      <c r="AW113" s="980"/>
      <c r="AX113" s="980"/>
      <c r="AY113" s="980"/>
      <c r="AZ113" s="855" t="s">
        <v>435</v>
      </c>
      <c r="BA113" s="790"/>
      <c r="BB113" s="790"/>
      <c r="BC113" s="790"/>
      <c r="BD113" s="790"/>
      <c r="BE113" s="790"/>
      <c r="BF113" s="790"/>
      <c r="BG113" s="790"/>
      <c r="BH113" s="790"/>
      <c r="BI113" s="790"/>
      <c r="BJ113" s="790"/>
      <c r="BK113" s="790"/>
      <c r="BL113" s="790"/>
      <c r="BM113" s="790"/>
      <c r="BN113" s="790"/>
      <c r="BO113" s="790"/>
      <c r="BP113" s="791"/>
      <c r="BQ113" s="856" t="s">
        <v>429</v>
      </c>
      <c r="BR113" s="857"/>
      <c r="BS113" s="857"/>
      <c r="BT113" s="857"/>
      <c r="BU113" s="857"/>
      <c r="BV113" s="857" t="s">
        <v>128</v>
      </c>
      <c r="BW113" s="857"/>
      <c r="BX113" s="857"/>
      <c r="BY113" s="857"/>
      <c r="BZ113" s="857"/>
      <c r="CA113" s="857" t="s">
        <v>436</v>
      </c>
      <c r="CB113" s="857"/>
      <c r="CC113" s="857"/>
      <c r="CD113" s="857"/>
      <c r="CE113" s="857"/>
      <c r="CF113" s="918" t="s">
        <v>128</v>
      </c>
      <c r="CG113" s="919"/>
      <c r="CH113" s="919"/>
      <c r="CI113" s="919"/>
      <c r="CJ113" s="919"/>
      <c r="CK113" s="974"/>
      <c r="CL113" s="861"/>
      <c r="CM113" s="864" t="s">
        <v>437</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128</v>
      </c>
      <c r="DH113" s="820"/>
      <c r="DI113" s="820"/>
      <c r="DJ113" s="820"/>
      <c r="DK113" s="821"/>
      <c r="DL113" s="822" t="s">
        <v>436</v>
      </c>
      <c r="DM113" s="820"/>
      <c r="DN113" s="820"/>
      <c r="DO113" s="820"/>
      <c r="DP113" s="821"/>
      <c r="DQ113" s="822" t="s">
        <v>128</v>
      </c>
      <c r="DR113" s="820"/>
      <c r="DS113" s="820"/>
      <c r="DT113" s="820"/>
      <c r="DU113" s="821"/>
      <c r="DV113" s="867" t="s">
        <v>128</v>
      </c>
      <c r="DW113" s="868"/>
      <c r="DX113" s="868"/>
      <c r="DY113" s="868"/>
      <c r="DZ113" s="869"/>
    </row>
    <row r="114" spans="1:130" s="246" customFormat="1" ht="26.25" customHeight="1" x14ac:dyDescent="0.2">
      <c r="A114" s="961"/>
      <c r="B114" s="962"/>
      <c r="C114" s="790" t="s">
        <v>438</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t="s">
        <v>436</v>
      </c>
      <c r="AB114" s="820"/>
      <c r="AC114" s="820"/>
      <c r="AD114" s="820"/>
      <c r="AE114" s="821"/>
      <c r="AF114" s="822" t="s">
        <v>436</v>
      </c>
      <c r="AG114" s="820"/>
      <c r="AH114" s="820"/>
      <c r="AI114" s="820"/>
      <c r="AJ114" s="821"/>
      <c r="AK114" s="822" t="s">
        <v>128</v>
      </c>
      <c r="AL114" s="820"/>
      <c r="AM114" s="820"/>
      <c r="AN114" s="820"/>
      <c r="AO114" s="821"/>
      <c r="AP114" s="867" t="s">
        <v>128</v>
      </c>
      <c r="AQ114" s="868"/>
      <c r="AR114" s="868"/>
      <c r="AS114" s="868"/>
      <c r="AT114" s="869"/>
      <c r="AU114" s="979"/>
      <c r="AV114" s="980"/>
      <c r="AW114" s="980"/>
      <c r="AX114" s="980"/>
      <c r="AY114" s="980"/>
      <c r="AZ114" s="855" t="s">
        <v>439</v>
      </c>
      <c r="BA114" s="790"/>
      <c r="BB114" s="790"/>
      <c r="BC114" s="790"/>
      <c r="BD114" s="790"/>
      <c r="BE114" s="790"/>
      <c r="BF114" s="790"/>
      <c r="BG114" s="790"/>
      <c r="BH114" s="790"/>
      <c r="BI114" s="790"/>
      <c r="BJ114" s="790"/>
      <c r="BK114" s="790"/>
      <c r="BL114" s="790"/>
      <c r="BM114" s="790"/>
      <c r="BN114" s="790"/>
      <c r="BO114" s="790"/>
      <c r="BP114" s="791"/>
      <c r="BQ114" s="856">
        <v>77573158</v>
      </c>
      <c r="BR114" s="857"/>
      <c r="BS114" s="857"/>
      <c r="BT114" s="857"/>
      <c r="BU114" s="857"/>
      <c r="BV114" s="857">
        <v>109777662</v>
      </c>
      <c r="BW114" s="857"/>
      <c r="BX114" s="857"/>
      <c r="BY114" s="857"/>
      <c r="BZ114" s="857"/>
      <c r="CA114" s="857">
        <v>101966986</v>
      </c>
      <c r="CB114" s="857"/>
      <c r="CC114" s="857"/>
      <c r="CD114" s="857"/>
      <c r="CE114" s="857"/>
      <c r="CF114" s="918">
        <v>29.5</v>
      </c>
      <c r="CG114" s="919"/>
      <c r="CH114" s="919"/>
      <c r="CI114" s="919"/>
      <c r="CJ114" s="919"/>
      <c r="CK114" s="974"/>
      <c r="CL114" s="861"/>
      <c r="CM114" s="864" t="s">
        <v>440</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128</v>
      </c>
      <c r="DH114" s="820"/>
      <c r="DI114" s="820"/>
      <c r="DJ114" s="820"/>
      <c r="DK114" s="821"/>
      <c r="DL114" s="822" t="s">
        <v>128</v>
      </c>
      <c r="DM114" s="820"/>
      <c r="DN114" s="820"/>
      <c r="DO114" s="820"/>
      <c r="DP114" s="821"/>
      <c r="DQ114" s="822" t="s">
        <v>128</v>
      </c>
      <c r="DR114" s="820"/>
      <c r="DS114" s="820"/>
      <c r="DT114" s="820"/>
      <c r="DU114" s="821"/>
      <c r="DV114" s="867" t="s">
        <v>429</v>
      </c>
      <c r="DW114" s="868"/>
      <c r="DX114" s="868"/>
      <c r="DY114" s="868"/>
      <c r="DZ114" s="869"/>
    </row>
    <row r="115" spans="1:130" s="246" customFormat="1" ht="26.25" customHeight="1" x14ac:dyDescent="0.2">
      <c r="A115" s="961"/>
      <c r="B115" s="962"/>
      <c r="C115" s="790" t="s">
        <v>441</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831964</v>
      </c>
      <c r="AB115" s="966"/>
      <c r="AC115" s="966"/>
      <c r="AD115" s="966"/>
      <c r="AE115" s="967"/>
      <c r="AF115" s="968">
        <v>867110</v>
      </c>
      <c r="AG115" s="966"/>
      <c r="AH115" s="966"/>
      <c r="AI115" s="966"/>
      <c r="AJ115" s="967"/>
      <c r="AK115" s="968">
        <v>868317</v>
      </c>
      <c r="AL115" s="966"/>
      <c r="AM115" s="966"/>
      <c r="AN115" s="966"/>
      <c r="AO115" s="967"/>
      <c r="AP115" s="969">
        <v>0.3</v>
      </c>
      <c r="AQ115" s="970"/>
      <c r="AR115" s="970"/>
      <c r="AS115" s="970"/>
      <c r="AT115" s="971"/>
      <c r="AU115" s="979"/>
      <c r="AV115" s="980"/>
      <c r="AW115" s="980"/>
      <c r="AX115" s="980"/>
      <c r="AY115" s="980"/>
      <c r="AZ115" s="855" t="s">
        <v>442</v>
      </c>
      <c r="BA115" s="790"/>
      <c r="BB115" s="790"/>
      <c r="BC115" s="790"/>
      <c r="BD115" s="790"/>
      <c r="BE115" s="790"/>
      <c r="BF115" s="790"/>
      <c r="BG115" s="790"/>
      <c r="BH115" s="790"/>
      <c r="BI115" s="790"/>
      <c r="BJ115" s="790"/>
      <c r="BK115" s="790"/>
      <c r="BL115" s="790"/>
      <c r="BM115" s="790"/>
      <c r="BN115" s="790"/>
      <c r="BO115" s="790"/>
      <c r="BP115" s="791"/>
      <c r="BQ115" s="856">
        <v>3250595</v>
      </c>
      <c r="BR115" s="857"/>
      <c r="BS115" s="857"/>
      <c r="BT115" s="857"/>
      <c r="BU115" s="857"/>
      <c r="BV115" s="857">
        <v>1108159</v>
      </c>
      <c r="BW115" s="857"/>
      <c r="BX115" s="857"/>
      <c r="BY115" s="857"/>
      <c r="BZ115" s="857"/>
      <c r="CA115" s="857">
        <v>2625509</v>
      </c>
      <c r="CB115" s="857"/>
      <c r="CC115" s="857"/>
      <c r="CD115" s="857"/>
      <c r="CE115" s="857"/>
      <c r="CF115" s="918">
        <v>0.8</v>
      </c>
      <c r="CG115" s="919"/>
      <c r="CH115" s="919"/>
      <c r="CI115" s="919"/>
      <c r="CJ115" s="919"/>
      <c r="CK115" s="974"/>
      <c r="CL115" s="861"/>
      <c r="CM115" s="855" t="s">
        <v>443</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v>6138533</v>
      </c>
      <c r="DH115" s="820"/>
      <c r="DI115" s="820"/>
      <c r="DJ115" s="820"/>
      <c r="DK115" s="821"/>
      <c r="DL115" s="822">
        <v>5445446</v>
      </c>
      <c r="DM115" s="820"/>
      <c r="DN115" s="820"/>
      <c r="DO115" s="820"/>
      <c r="DP115" s="821"/>
      <c r="DQ115" s="822">
        <v>4894005</v>
      </c>
      <c r="DR115" s="820"/>
      <c r="DS115" s="820"/>
      <c r="DT115" s="820"/>
      <c r="DU115" s="821"/>
      <c r="DV115" s="867">
        <v>1.4</v>
      </c>
      <c r="DW115" s="868"/>
      <c r="DX115" s="868"/>
      <c r="DY115" s="868"/>
      <c r="DZ115" s="869"/>
    </row>
    <row r="116" spans="1:130" s="246" customFormat="1" ht="26.25" customHeight="1" x14ac:dyDescent="0.2">
      <c r="A116" s="963"/>
      <c r="B116" s="964"/>
      <c r="C116" s="923" t="s">
        <v>444</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20</v>
      </c>
      <c r="AB116" s="820"/>
      <c r="AC116" s="820"/>
      <c r="AD116" s="820"/>
      <c r="AE116" s="821"/>
      <c r="AF116" s="822">
        <v>17</v>
      </c>
      <c r="AG116" s="820"/>
      <c r="AH116" s="820"/>
      <c r="AI116" s="820"/>
      <c r="AJ116" s="821"/>
      <c r="AK116" s="822">
        <v>1</v>
      </c>
      <c r="AL116" s="820"/>
      <c r="AM116" s="820"/>
      <c r="AN116" s="820"/>
      <c r="AO116" s="821"/>
      <c r="AP116" s="867">
        <v>0</v>
      </c>
      <c r="AQ116" s="868"/>
      <c r="AR116" s="868"/>
      <c r="AS116" s="868"/>
      <c r="AT116" s="869"/>
      <c r="AU116" s="979"/>
      <c r="AV116" s="980"/>
      <c r="AW116" s="980"/>
      <c r="AX116" s="980"/>
      <c r="AY116" s="980"/>
      <c r="AZ116" s="906" t="s">
        <v>445</v>
      </c>
      <c r="BA116" s="907"/>
      <c r="BB116" s="907"/>
      <c r="BC116" s="907"/>
      <c r="BD116" s="907"/>
      <c r="BE116" s="907"/>
      <c r="BF116" s="907"/>
      <c r="BG116" s="907"/>
      <c r="BH116" s="907"/>
      <c r="BI116" s="907"/>
      <c r="BJ116" s="907"/>
      <c r="BK116" s="907"/>
      <c r="BL116" s="907"/>
      <c r="BM116" s="907"/>
      <c r="BN116" s="907"/>
      <c r="BO116" s="907"/>
      <c r="BP116" s="908"/>
      <c r="BQ116" s="856" t="s">
        <v>429</v>
      </c>
      <c r="BR116" s="857"/>
      <c r="BS116" s="857"/>
      <c r="BT116" s="857"/>
      <c r="BU116" s="857"/>
      <c r="BV116" s="857" t="s">
        <v>436</v>
      </c>
      <c r="BW116" s="857"/>
      <c r="BX116" s="857"/>
      <c r="BY116" s="857"/>
      <c r="BZ116" s="857"/>
      <c r="CA116" s="857" t="s">
        <v>128</v>
      </c>
      <c r="CB116" s="857"/>
      <c r="CC116" s="857"/>
      <c r="CD116" s="857"/>
      <c r="CE116" s="857"/>
      <c r="CF116" s="918" t="s">
        <v>128</v>
      </c>
      <c r="CG116" s="919"/>
      <c r="CH116" s="919"/>
      <c r="CI116" s="919"/>
      <c r="CJ116" s="919"/>
      <c r="CK116" s="974"/>
      <c r="CL116" s="861"/>
      <c r="CM116" s="864" t="s">
        <v>446</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128</v>
      </c>
      <c r="DH116" s="820"/>
      <c r="DI116" s="820"/>
      <c r="DJ116" s="820"/>
      <c r="DK116" s="821"/>
      <c r="DL116" s="822" t="s">
        <v>429</v>
      </c>
      <c r="DM116" s="820"/>
      <c r="DN116" s="820"/>
      <c r="DO116" s="820"/>
      <c r="DP116" s="821"/>
      <c r="DQ116" s="822" t="s">
        <v>128</v>
      </c>
      <c r="DR116" s="820"/>
      <c r="DS116" s="820"/>
      <c r="DT116" s="820"/>
      <c r="DU116" s="821"/>
      <c r="DV116" s="867" t="s">
        <v>128</v>
      </c>
      <c r="DW116" s="868"/>
      <c r="DX116" s="868"/>
      <c r="DY116" s="868"/>
      <c r="DZ116" s="869"/>
    </row>
    <row r="117" spans="1:130" s="246" customFormat="1" ht="26.25" customHeight="1" x14ac:dyDescent="0.2">
      <c r="A117" s="944" t="s">
        <v>184</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447</v>
      </c>
      <c r="Z117" s="946"/>
      <c r="AA117" s="951">
        <v>125593218</v>
      </c>
      <c r="AB117" s="952"/>
      <c r="AC117" s="952"/>
      <c r="AD117" s="952"/>
      <c r="AE117" s="953"/>
      <c r="AF117" s="954">
        <v>118851977</v>
      </c>
      <c r="AG117" s="952"/>
      <c r="AH117" s="952"/>
      <c r="AI117" s="952"/>
      <c r="AJ117" s="953"/>
      <c r="AK117" s="954">
        <v>122225569</v>
      </c>
      <c r="AL117" s="952"/>
      <c r="AM117" s="952"/>
      <c r="AN117" s="952"/>
      <c r="AO117" s="953"/>
      <c r="AP117" s="955"/>
      <c r="AQ117" s="956"/>
      <c r="AR117" s="956"/>
      <c r="AS117" s="956"/>
      <c r="AT117" s="957"/>
      <c r="AU117" s="979"/>
      <c r="AV117" s="980"/>
      <c r="AW117" s="980"/>
      <c r="AX117" s="980"/>
      <c r="AY117" s="980"/>
      <c r="AZ117" s="906" t="s">
        <v>448</v>
      </c>
      <c r="BA117" s="907"/>
      <c r="BB117" s="907"/>
      <c r="BC117" s="907"/>
      <c r="BD117" s="907"/>
      <c r="BE117" s="907"/>
      <c r="BF117" s="907"/>
      <c r="BG117" s="907"/>
      <c r="BH117" s="907"/>
      <c r="BI117" s="907"/>
      <c r="BJ117" s="907"/>
      <c r="BK117" s="907"/>
      <c r="BL117" s="907"/>
      <c r="BM117" s="907"/>
      <c r="BN117" s="907"/>
      <c r="BO117" s="907"/>
      <c r="BP117" s="908"/>
      <c r="BQ117" s="856" t="s">
        <v>436</v>
      </c>
      <c r="BR117" s="857"/>
      <c r="BS117" s="857"/>
      <c r="BT117" s="857"/>
      <c r="BU117" s="857"/>
      <c r="BV117" s="857" t="s">
        <v>436</v>
      </c>
      <c r="BW117" s="857"/>
      <c r="BX117" s="857"/>
      <c r="BY117" s="857"/>
      <c r="BZ117" s="857"/>
      <c r="CA117" s="857" t="s">
        <v>436</v>
      </c>
      <c r="CB117" s="857"/>
      <c r="CC117" s="857"/>
      <c r="CD117" s="857"/>
      <c r="CE117" s="857"/>
      <c r="CF117" s="918" t="s">
        <v>436</v>
      </c>
      <c r="CG117" s="919"/>
      <c r="CH117" s="919"/>
      <c r="CI117" s="919"/>
      <c r="CJ117" s="919"/>
      <c r="CK117" s="974"/>
      <c r="CL117" s="861"/>
      <c r="CM117" s="864" t="s">
        <v>449</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436</v>
      </c>
      <c r="DH117" s="820"/>
      <c r="DI117" s="820"/>
      <c r="DJ117" s="820"/>
      <c r="DK117" s="821"/>
      <c r="DL117" s="822" t="s">
        <v>128</v>
      </c>
      <c r="DM117" s="820"/>
      <c r="DN117" s="820"/>
      <c r="DO117" s="820"/>
      <c r="DP117" s="821"/>
      <c r="DQ117" s="822" t="s">
        <v>436</v>
      </c>
      <c r="DR117" s="820"/>
      <c r="DS117" s="820"/>
      <c r="DT117" s="820"/>
      <c r="DU117" s="821"/>
      <c r="DV117" s="867" t="s">
        <v>436</v>
      </c>
      <c r="DW117" s="868"/>
      <c r="DX117" s="868"/>
      <c r="DY117" s="868"/>
      <c r="DZ117" s="869"/>
    </row>
    <row r="118" spans="1:130" s="246" customFormat="1" ht="26.25" customHeight="1" x14ac:dyDescent="0.2">
      <c r="A118" s="944" t="s">
        <v>421</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419</v>
      </c>
      <c r="AB118" s="945"/>
      <c r="AC118" s="945"/>
      <c r="AD118" s="945"/>
      <c r="AE118" s="946"/>
      <c r="AF118" s="947" t="s">
        <v>304</v>
      </c>
      <c r="AG118" s="945"/>
      <c r="AH118" s="945"/>
      <c r="AI118" s="945"/>
      <c r="AJ118" s="946"/>
      <c r="AK118" s="947" t="s">
        <v>303</v>
      </c>
      <c r="AL118" s="945"/>
      <c r="AM118" s="945"/>
      <c r="AN118" s="945"/>
      <c r="AO118" s="946"/>
      <c r="AP118" s="948" t="s">
        <v>420</v>
      </c>
      <c r="AQ118" s="949"/>
      <c r="AR118" s="949"/>
      <c r="AS118" s="949"/>
      <c r="AT118" s="950"/>
      <c r="AU118" s="979"/>
      <c r="AV118" s="980"/>
      <c r="AW118" s="980"/>
      <c r="AX118" s="980"/>
      <c r="AY118" s="980"/>
      <c r="AZ118" s="922" t="s">
        <v>450</v>
      </c>
      <c r="BA118" s="923"/>
      <c r="BB118" s="923"/>
      <c r="BC118" s="923"/>
      <c r="BD118" s="923"/>
      <c r="BE118" s="923"/>
      <c r="BF118" s="923"/>
      <c r="BG118" s="923"/>
      <c r="BH118" s="923"/>
      <c r="BI118" s="923"/>
      <c r="BJ118" s="923"/>
      <c r="BK118" s="923"/>
      <c r="BL118" s="923"/>
      <c r="BM118" s="923"/>
      <c r="BN118" s="923"/>
      <c r="BO118" s="923"/>
      <c r="BP118" s="924"/>
      <c r="BQ118" s="925" t="s">
        <v>128</v>
      </c>
      <c r="BR118" s="888"/>
      <c r="BS118" s="888"/>
      <c r="BT118" s="888"/>
      <c r="BU118" s="888"/>
      <c r="BV118" s="888" t="s">
        <v>128</v>
      </c>
      <c r="BW118" s="888"/>
      <c r="BX118" s="888"/>
      <c r="BY118" s="888"/>
      <c r="BZ118" s="888"/>
      <c r="CA118" s="888" t="s">
        <v>128</v>
      </c>
      <c r="CB118" s="888"/>
      <c r="CC118" s="888"/>
      <c r="CD118" s="888"/>
      <c r="CE118" s="888"/>
      <c r="CF118" s="918" t="s">
        <v>128</v>
      </c>
      <c r="CG118" s="919"/>
      <c r="CH118" s="919"/>
      <c r="CI118" s="919"/>
      <c r="CJ118" s="919"/>
      <c r="CK118" s="974"/>
      <c r="CL118" s="861"/>
      <c r="CM118" s="864" t="s">
        <v>451</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128</v>
      </c>
      <c r="DH118" s="820"/>
      <c r="DI118" s="820"/>
      <c r="DJ118" s="820"/>
      <c r="DK118" s="821"/>
      <c r="DL118" s="822" t="s">
        <v>128</v>
      </c>
      <c r="DM118" s="820"/>
      <c r="DN118" s="820"/>
      <c r="DO118" s="820"/>
      <c r="DP118" s="821"/>
      <c r="DQ118" s="822" t="s">
        <v>128</v>
      </c>
      <c r="DR118" s="820"/>
      <c r="DS118" s="820"/>
      <c r="DT118" s="820"/>
      <c r="DU118" s="821"/>
      <c r="DV118" s="867" t="s">
        <v>128</v>
      </c>
      <c r="DW118" s="868"/>
      <c r="DX118" s="868"/>
      <c r="DY118" s="868"/>
      <c r="DZ118" s="869"/>
    </row>
    <row r="119" spans="1:130" s="246" customFormat="1" ht="26.25" customHeight="1" x14ac:dyDescent="0.2">
      <c r="A119" s="858" t="s">
        <v>424</v>
      </c>
      <c r="B119" s="859"/>
      <c r="C119" s="934" t="s">
        <v>425</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v>831964</v>
      </c>
      <c r="AB119" s="938"/>
      <c r="AC119" s="938"/>
      <c r="AD119" s="938"/>
      <c r="AE119" s="939"/>
      <c r="AF119" s="940">
        <v>867110</v>
      </c>
      <c r="AG119" s="938"/>
      <c r="AH119" s="938"/>
      <c r="AI119" s="938"/>
      <c r="AJ119" s="939"/>
      <c r="AK119" s="940">
        <v>868317</v>
      </c>
      <c r="AL119" s="938"/>
      <c r="AM119" s="938"/>
      <c r="AN119" s="938"/>
      <c r="AO119" s="939"/>
      <c r="AP119" s="941">
        <v>0.3</v>
      </c>
      <c r="AQ119" s="942"/>
      <c r="AR119" s="942"/>
      <c r="AS119" s="942"/>
      <c r="AT119" s="943"/>
      <c r="AU119" s="981"/>
      <c r="AV119" s="982"/>
      <c r="AW119" s="982"/>
      <c r="AX119" s="982"/>
      <c r="AY119" s="982"/>
      <c r="AZ119" s="277" t="s">
        <v>184</v>
      </c>
      <c r="BA119" s="277"/>
      <c r="BB119" s="277"/>
      <c r="BC119" s="277"/>
      <c r="BD119" s="277"/>
      <c r="BE119" s="277"/>
      <c r="BF119" s="277"/>
      <c r="BG119" s="277"/>
      <c r="BH119" s="277"/>
      <c r="BI119" s="277"/>
      <c r="BJ119" s="277"/>
      <c r="BK119" s="277"/>
      <c r="BL119" s="277"/>
      <c r="BM119" s="277"/>
      <c r="BN119" s="277"/>
      <c r="BO119" s="920" t="s">
        <v>452</v>
      </c>
      <c r="BP119" s="921"/>
      <c r="BQ119" s="925">
        <v>1833893569</v>
      </c>
      <c r="BR119" s="888"/>
      <c r="BS119" s="888"/>
      <c r="BT119" s="888"/>
      <c r="BU119" s="888"/>
      <c r="BV119" s="888">
        <v>1862945586</v>
      </c>
      <c r="BW119" s="888"/>
      <c r="BX119" s="888"/>
      <c r="BY119" s="888"/>
      <c r="BZ119" s="888"/>
      <c r="CA119" s="888">
        <v>1858464617</v>
      </c>
      <c r="CB119" s="888"/>
      <c r="CC119" s="888"/>
      <c r="CD119" s="888"/>
      <c r="CE119" s="888"/>
      <c r="CF119" s="786"/>
      <c r="CG119" s="787"/>
      <c r="CH119" s="787"/>
      <c r="CI119" s="787"/>
      <c r="CJ119" s="877"/>
      <c r="CK119" s="975"/>
      <c r="CL119" s="863"/>
      <c r="CM119" s="881" t="s">
        <v>453</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128</v>
      </c>
      <c r="DH119" s="803"/>
      <c r="DI119" s="803"/>
      <c r="DJ119" s="803"/>
      <c r="DK119" s="804"/>
      <c r="DL119" s="805" t="s">
        <v>128</v>
      </c>
      <c r="DM119" s="803"/>
      <c r="DN119" s="803"/>
      <c r="DO119" s="803"/>
      <c r="DP119" s="804"/>
      <c r="DQ119" s="805" t="s">
        <v>128</v>
      </c>
      <c r="DR119" s="803"/>
      <c r="DS119" s="803"/>
      <c r="DT119" s="803"/>
      <c r="DU119" s="804"/>
      <c r="DV119" s="891" t="s">
        <v>128</v>
      </c>
      <c r="DW119" s="892"/>
      <c r="DX119" s="892"/>
      <c r="DY119" s="892"/>
      <c r="DZ119" s="893"/>
    </row>
    <row r="120" spans="1:130" s="246" customFormat="1" ht="26.25" customHeight="1" x14ac:dyDescent="0.2">
      <c r="A120" s="860"/>
      <c r="B120" s="861"/>
      <c r="C120" s="864" t="s">
        <v>428</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128</v>
      </c>
      <c r="AB120" s="820"/>
      <c r="AC120" s="820"/>
      <c r="AD120" s="820"/>
      <c r="AE120" s="821"/>
      <c r="AF120" s="822" t="s">
        <v>128</v>
      </c>
      <c r="AG120" s="820"/>
      <c r="AH120" s="820"/>
      <c r="AI120" s="820"/>
      <c r="AJ120" s="821"/>
      <c r="AK120" s="822" t="s">
        <v>128</v>
      </c>
      <c r="AL120" s="820"/>
      <c r="AM120" s="820"/>
      <c r="AN120" s="820"/>
      <c r="AO120" s="821"/>
      <c r="AP120" s="867" t="s">
        <v>128</v>
      </c>
      <c r="AQ120" s="868"/>
      <c r="AR120" s="868"/>
      <c r="AS120" s="868"/>
      <c r="AT120" s="869"/>
      <c r="AU120" s="926" t="s">
        <v>454</v>
      </c>
      <c r="AV120" s="927"/>
      <c r="AW120" s="927"/>
      <c r="AX120" s="927"/>
      <c r="AY120" s="928"/>
      <c r="AZ120" s="903" t="s">
        <v>455</v>
      </c>
      <c r="BA120" s="848"/>
      <c r="BB120" s="848"/>
      <c r="BC120" s="848"/>
      <c r="BD120" s="848"/>
      <c r="BE120" s="848"/>
      <c r="BF120" s="848"/>
      <c r="BG120" s="848"/>
      <c r="BH120" s="848"/>
      <c r="BI120" s="848"/>
      <c r="BJ120" s="848"/>
      <c r="BK120" s="848"/>
      <c r="BL120" s="848"/>
      <c r="BM120" s="848"/>
      <c r="BN120" s="848"/>
      <c r="BO120" s="848"/>
      <c r="BP120" s="849"/>
      <c r="BQ120" s="904">
        <v>124094293</v>
      </c>
      <c r="BR120" s="885"/>
      <c r="BS120" s="885"/>
      <c r="BT120" s="885"/>
      <c r="BU120" s="885"/>
      <c r="BV120" s="885">
        <v>150341002</v>
      </c>
      <c r="BW120" s="885"/>
      <c r="BX120" s="885"/>
      <c r="BY120" s="885"/>
      <c r="BZ120" s="885"/>
      <c r="CA120" s="885">
        <v>165597649</v>
      </c>
      <c r="CB120" s="885"/>
      <c r="CC120" s="885"/>
      <c r="CD120" s="885"/>
      <c r="CE120" s="885"/>
      <c r="CF120" s="909">
        <v>47.9</v>
      </c>
      <c r="CG120" s="910"/>
      <c r="CH120" s="910"/>
      <c r="CI120" s="910"/>
      <c r="CJ120" s="910"/>
      <c r="CK120" s="911" t="s">
        <v>456</v>
      </c>
      <c r="CL120" s="895"/>
      <c r="CM120" s="895"/>
      <c r="CN120" s="895"/>
      <c r="CO120" s="896"/>
      <c r="CP120" s="915" t="s">
        <v>402</v>
      </c>
      <c r="CQ120" s="916"/>
      <c r="CR120" s="916"/>
      <c r="CS120" s="916"/>
      <c r="CT120" s="916"/>
      <c r="CU120" s="916"/>
      <c r="CV120" s="916"/>
      <c r="CW120" s="916"/>
      <c r="CX120" s="916"/>
      <c r="CY120" s="916"/>
      <c r="CZ120" s="916"/>
      <c r="DA120" s="916"/>
      <c r="DB120" s="916"/>
      <c r="DC120" s="916"/>
      <c r="DD120" s="916"/>
      <c r="DE120" s="916"/>
      <c r="DF120" s="917"/>
      <c r="DG120" s="904">
        <v>213768673</v>
      </c>
      <c r="DH120" s="885"/>
      <c r="DI120" s="885"/>
      <c r="DJ120" s="885"/>
      <c r="DK120" s="885"/>
      <c r="DL120" s="885">
        <v>202462567</v>
      </c>
      <c r="DM120" s="885"/>
      <c r="DN120" s="885"/>
      <c r="DO120" s="885"/>
      <c r="DP120" s="885"/>
      <c r="DQ120" s="885">
        <v>177344450</v>
      </c>
      <c r="DR120" s="885"/>
      <c r="DS120" s="885"/>
      <c r="DT120" s="885"/>
      <c r="DU120" s="885"/>
      <c r="DV120" s="886">
        <v>51.3</v>
      </c>
      <c r="DW120" s="886"/>
      <c r="DX120" s="886"/>
      <c r="DY120" s="886"/>
      <c r="DZ120" s="887"/>
    </row>
    <row r="121" spans="1:130" s="246" customFormat="1" ht="26.25" customHeight="1" x14ac:dyDescent="0.2">
      <c r="A121" s="860"/>
      <c r="B121" s="861"/>
      <c r="C121" s="906" t="s">
        <v>457</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128</v>
      </c>
      <c r="AB121" s="820"/>
      <c r="AC121" s="820"/>
      <c r="AD121" s="820"/>
      <c r="AE121" s="821"/>
      <c r="AF121" s="822" t="s">
        <v>128</v>
      </c>
      <c r="AG121" s="820"/>
      <c r="AH121" s="820"/>
      <c r="AI121" s="820"/>
      <c r="AJ121" s="821"/>
      <c r="AK121" s="822" t="s">
        <v>128</v>
      </c>
      <c r="AL121" s="820"/>
      <c r="AM121" s="820"/>
      <c r="AN121" s="820"/>
      <c r="AO121" s="821"/>
      <c r="AP121" s="867" t="s">
        <v>128</v>
      </c>
      <c r="AQ121" s="868"/>
      <c r="AR121" s="868"/>
      <c r="AS121" s="868"/>
      <c r="AT121" s="869"/>
      <c r="AU121" s="929"/>
      <c r="AV121" s="930"/>
      <c r="AW121" s="930"/>
      <c r="AX121" s="930"/>
      <c r="AY121" s="931"/>
      <c r="AZ121" s="855" t="s">
        <v>458</v>
      </c>
      <c r="BA121" s="790"/>
      <c r="BB121" s="790"/>
      <c r="BC121" s="790"/>
      <c r="BD121" s="790"/>
      <c r="BE121" s="790"/>
      <c r="BF121" s="790"/>
      <c r="BG121" s="790"/>
      <c r="BH121" s="790"/>
      <c r="BI121" s="790"/>
      <c r="BJ121" s="790"/>
      <c r="BK121" s="790"/>
      <c r="BL121" s="790"/>
      <c r="BM121" s="790"/>
      <c r="BN121" s="790"/>
      <c r="BO121" s="790"/>
      <c r="BP121" s="791"/>
      <c r="BQ121" s="856">
        <v>325249478</v>
      </c>
      <c r="BR121" s="857"/>
      <c r="BS121" s="857"/>
      <c r="BT121" s="857"/>
      <c r="BU121" s="857"/>
      <c r="BV121" s="857">
        <v>319616627</v>
      </c>
      <c r="BW121" s="857"/>
      <c r="BX121" s="857"/>
      <c r="BY121" s="857"/>
      <c r="BZ121" s="857"/>
      <c r="CA121" s="857">
        <v>307247633</v>
      </c>
      <c r="CB121" s="857"/>
      <c r="CC121" s="857"/>
      <c r="CD121" s="857"/>
      <c r="CE121" s="857"/>
      <c r="CF121" s="918">
        <v>89</v>
      </c>
      <c r="CG121" s="919"/>
      <c r="CH121" s="919"/>
      <c r="CI121" s="919"/>
      <c r="CJ121" s="919"/>
      <c r="CK121" s="912"/>
      <c r="CL121" s="898"/>
      <c r="CM121" s="898"/>
      <c r="CN121" s="898"/>
      <c r="CO121" s="899"/>
      <c r="CP121" s="878" t="s">
        <v>403</v>
      </c>
      <c r="CQ121" s="879"/>
      <c r="CR121" s="879"/>
      <c r="CS121" s="879"/>
      <c r="CT121" s="879"/>
      <c r="CU121" s="879"/>
      <c r="CV121" s="879"/>
      <c r="CW121" s="879"/>
      <c r="CX121" s="879"/>
      <c r="CY121" s="879"/>
      <c r="CZ121" s="879"/>
      <c r="DA121" s="879"/>
      <c r="DB121" s="879"/>
      <c r="DC121" s="879"/>
      <c r="DD121" s="879"/>
      <c r="DE121" s="879"/>
      <c r="DF121" s="880"/>
      <c r="DG121" s="856">
        <v>52412805</v>
      </c>
      <c r="DH121" s="857"/>
      <c r="DI121" s="857"/>
      <c r="DJ121" s="857"/>
      <c r="DK121" s="857"/>
      <c r="DL121" s="857">
        <v>40614124</v>
      </c>
      <c r="DM121" s="857"/>
      <c r="DN121" s="857"/>
      <c r="DO121" s="857"/>
      <c r="DP121" s="857"/>
      <c r="DQ121" s="857">
        <v>36546758</v>
      </c>
      <c r="DR121" s="857"/>
      <c r="DS121" s="857"/>
      <c r="DT121" s="857"/>
      <c r="DU121" s="857"/>
      <c r="DV121" s="834">
        <v>10.6</v>
      </c>
      <c r="DW121" s="834"/>
      <c r="DX121" s="834"/>
      <c r="DY121" s="834"/>
      <c r="DZ121" s="835"/>
    </row>
    <row r="122" spans="1:130" s="246" customFormat="1" ht="26.25" customHeight="1" x14ac:dyDescent="0.2">
      <c r="A122" s="860"/>
      <c r="B122" s="861"/>
      <c r="C122" s="864" t="s">
        <v>440</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128</v>
      </c>
      <c r="AB122" s="820"/>
      <c r="AC122" s="820"/>
      <c r="AD122" s="820"/>
      <c r="AE122" s="821"/>
      <c r="AF122" s="822" t="s">
        <v>128</v>
      </c>
      <c r="AG122" s="820"/>
      <c r="AH122" s="820"/>
      <c r="AI122" s="820"/>
      <c r="AJ122" s="821"/>
      <c r="AK122" s="822" t="s">
        <v>128</v>
      </c>
      <c r="AL122" s="820"/>
      <c r="AM122" s="820"/>
      <c r="AN122" s="820"/>
      <c r="AO122" s="821"/>
      <c r="AP122" s="867" t="s">
        <v>128</v>
      </c>
      <c r="AQ122" s="868"/>
      <c r="AR122" s="868"/>
      <c r="AS122" s="868"/>
      <c r="AT122" s="869"/>
      <c r="AU122" s="929"/>
      <c r="AV122" s="930"/>
      <c r="AW122" s="930"/>
      <c r="AX122" s="930"/>
      <c r="AY122" s="931"/>
      <c r="AZ122" s="922" t="s">
        <v>459</v>
      </c>
      <c r="BA122" s="923"/>
      <c r="BB122" s="923"/>
      <c r="BC122" s="923"/>
      <c r="BD122" s="923"/>
      <c r="BE122" s="923"/>
      <c r="BF122" s="923"/>
      <c r="BG122" s="923"/>
      <c r="BH122" s="923"/>
      <c r="BI122" s="923"/>
      <c r="BJ122" s="923"/>
      <c r="BK122" s="923"/>
      <c r="BL122" s="923"/>
      <c r="BM122" s="923"/>
      <c r="BN122" s="923"/>
      <c r="BO122" s="923"/>
      <c r="BP122" s="924"/>
      <c r="BQ122" s="925">
        <v>714544208</v>
      </c>
      <c r="BR122" s="888"/>
      <c r="BS122" s="888"/>
      <c r="BT122" s="888"/>
      <c r="BU122" s="888"/>
      <c r="BV122" s="888">
        <v>717026507</v>
      </c>
      <c r="BW122" s="888"/>
      <c r="BX122" s="888"/>
      <c r="BY122" s="888"/>
      <c r="BZ122" s="888"/>
      <c r="CA122" s="888">
        <v>724977094</v>
      </c>
      <c r="CB122" s="888"/>
      <c r="CC122" s="888"/>
      <c r="CD122" s="888"/>
      <c r="CE122" s="888"/>
      <c r="CF122" s="889">
        <v>209.9</v>
      </c>
      <c r="CG122" s="890"/>
      <c r="CH122" s="890"/>
      <c r="CI122" s="890"/>
      <c r="CJ122" s="890"/>
      <c r="CK122" s="912"/>
      <c r="CL122" s="898"/>
      <c r="CM122" s="898"/>
      <c r="CN122" s="898"/>
      <c r="CO122" s="899"/>
      <c r="CP122" s="878" t="s">
        <v>401</v>
      </c>
      <c r="CQ122" s="879"/>
      <c r="CR122" s="879"/>
      <c r="CS122" s="879"/>
      <c r="CT122" s="879"/>
      <c r="CU122" s="879"/>
      <c r="CV122" s="879"/>
      <c r="CW122" s="879"/>
      <c r="CX122" s="879"/>
      <c r="CY122" s="879"/>
      <c r="CZ122" s="879"/>
      <c r="DA122" s="879"/>
      <c r="DB122" s="879"/>
      <c r="DC122" s="879"/>
      <c r="DD122" s="879"/>
      <c r="DE122" s="879"/>
      <c r="DF122" s="880"/>
      <c r="DG122" s="856">
        <v>1292416</v>
      </c>
      <c r="DH122" s="857"/>
      <c r="DI122" s="857"/>
      <c r="DJ122" s="857"/>
      <c r="DK122" s="857"/>
      <c r="DL122" s="857">
        <v>4233427</v>
      </c>
      <c r="DM122" s="857"/>
      <c r="DN122" s="857"/>
      <c r="DO122" s="857"/>
      <c r="DP122" s="857"/>
      <c r="DQ122" s="857">
        <v>6060998</v>
      </c>
      <c r="DR122" s="857"/>
      <c r="DS122" s="857"/>
      <c r="DT122" s="857"/>
      <c r="DU122" s="857"/>
      <c r="DV122" s="834">
        <v>1.8</v>
      </c>
      <c r="DW122" s="834"/>
      <c r="DX122" s="834"/>
      <c r="DY122" s="834"/>
      <c r="DZ122" s="835"/>
    </row>
    <row r="123" spans="1:130" s="246" customFormat="1" ht="26.25" customHeight="1" x14ac:dyDescent="0.2">
      <c r="A123" s="860"/>
      <c r="B123" s="861"/>
      <c r="C123" s="864" t="s">
        <v>446</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128</v>
      </c>
      <c r="AB123" s="820"/>
      <c r="AC123" s="820"/>
      <c r="AD123" s="820"/>
      <c r="AE123" s="821"/>
      <c r="AF123" s="822" t="s">
        <v>128</v>
      </c>
      <c r="AG123" s="820"/>
      <c r="AH123" s="820"/>
      <c r="AI123" s="820"/>
      <c r="AJ123" s="821"/>
      <c r="AK123" s="822" t="s">
        <v>128</v>
      </c>
      <c r="AL123" s="820"/>
      <c r="AM123" s="820"/>
      <c r="AN123" s="820"/>
      <c r="AO123" s="821"/>
      <c r="AP123" s="867" t="s">
        <v>128</v>
      </c>
      <c r="AQ123" s="868"/>
      <c r="AR123" s="868"/>
      <c r="AS123" s="868"/>
      <c r="AT123" s="869"/>
      <c r="AU123" s="932"/>
      <c r="AV123" s="933"/>
      <c r="AW123" s="933"/>
      <c r="AX123" s="933"/>
      <c r="AY123" s="933"/>
      <c r="AZ123" s="277" t="s">
        <v>184</v>
      </c>
      <c r="BA123" s="277"/>
      <c r="BB123" s="277"/>
      <c r="BC123" s="277"/>
      <c r="BD123" s="277"/>
      <c r="BE123" s="277"/>
      <c r="BF123" s="277"/>
      <c r="BG123" s="277"/>
      <c r="BH123" s="277"/>
      <c r="BI123" s="277"/>
      <c r="BJ123" s="277"/>
      <c r="BK123" s="277"/>
      <c r="BL123" s="277"/>
      <c r="BM123" s="277"/>
      <c r="BN123" s="277"/>
      <c r="BO123" s="920" t="s">
        <v>460</v>
      </c>
      <c r="BP123" s="921"/>
      <c r="BQ123" s="875">
        <v>1163887979</v>
      </c>
      <c r="BR123" s="876"/>
      <c r="BS123" s="876"/>
      <c r="BT123" s="876"/>
      <c r="BU123" s="876"/>
      <c r="BV123" s="876">
        <v>1186984136</v>
      </c>
      <c r="BW123" s="876"/>
      <c r="BX123" s="876"/>
      <c r="BY123" s="876"/>
      <c r="BZ123" s="876"/>
      <c r="CA123" s="876">
        <v>1197822376</v>
      </c>
      <c r="CB123" s="876"/>
      <c r="CC123" s="876"/>
      <c r="CD123" s="876"/>
      <c r="CE123" s="876"/>
      <c r="CF123" s="786"/>
      <c r="CG123" s="787"/>
      <c r="CH123" s="787"/>
      <c r="CI123" s="787"/>
      <c r="CJ123" s="877"/>
      <c r="CK123" s="912"/>
      <c r="CL123" s="898"/>
      <c r="CM123" s="898"/>
      <c r="CN123" s="898"/>
      <c r="CO123" s="899"/>
      <c r="CP123" s="878" t="s">
        <v>404</v>
      </c>
      <c r="CQ123" s="879"/>
      <c r="CR123" s="879"/>
      <c r="CS123" s="879"/>
      <c r="CT123" s="879"/>
      <c r="CU123" s="879"/>
      <c r="CV123" s="879"/>
      <c r="CW123" s="879"/>
      <c r="CX123" s="879"/>
      <c r="CY123" s="879"/>
      <c r="CZ123" s="879"/>
      <c r="DA123" s="879"/>
      <c r="DB123" s="879"/>
      <c r="DC123" s="879"/>
      <c r="DD123" s="879"/>
      <c r="DE123" s="879"/>
      <c r="DF123" s="880"/>
      <c r="DG123" s="819">
        <v>1111254</v>
      </c>
      <c r="DH123" s="820"/>
      <c r="DI123" s="820"/>
      <c r="DJ123" s="820"/>
      <c r="DK123" s="821"/>
      <c r="DL123" s="822">
        <v>3233220</v>
      </c>
      <c r="DM123" s="820"/>
      <c r="DN123" s="820"/>
      <c r="DO123" s="820"/>
      <c r="DP123" s="821"/>
      <c r="DQ123" s="822">
        <v>4027617</v>
      </c>
      <c r="DR123" s="820"/>
      <c r="DS123" s="820"/>
      <c r="DT123" s="820"/>
      <c r="DU123" s="821"/>
      <c r="DV123" s="867">
        <v>1.2</v>
      </c>
      <c r="DW123" s="868"/>
      <c r="DX123" s="868"/>
      <c r="DY123" s="868"/>
      <c r="DZ123" s="869"/>
    </row>
    <row r="124" spans="1:130" s="246" customFormat="1" ht="26.25" customHeight="1" thickBot="1" x14ac:dyDescent="0.25">
      <c r="A124" s="860"/>
      <c r="B124" s="861"/>
      <c r="C124" s="864" t="s">
        <v>449</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128</v>
      </c>
      <c r="AB124" s="820"/>
      <c r="AC124" s="820"/>
      <c r="AD124" s="820"/>
      <c r="AE124" s="821"/>
      <c r="AF124" s="822" t="s">
        <v>128</v>
      </c>
      <c r="AG124" s="820"/>
      <c r="AH124" s="820"/>
      <c r="AI124" s="820"/>
      <c r="AJ124" s="821"/>
      <c r="AK124" s="822" t="s">
        <v>128</v>
      </c>
      <c r="AL124" s="820"/>
      <c r="AM124" s="820"/>
      <c r="AN124" s="820"/>
      <c r="AO124" s="821"/>
      <c r="AP124" s="867" t="s">
        <v>128</v>
      </c>
      <c r="AQ124" s="868"/>
      <c r="AR124" s="868"/>
      <c r="AS124" s="868"/>
      <c r="AT124" s="869"/>
      <c r="AU124" s="870" t="s">
        <v>461</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226.2</v>
      </c>
      <c r="BR124" s="874"/>
      <c r="BS124" s="874"/>
      <c r="BT124" s="874"/>
      <c r="BU124" s="874"/>
      <c r="BV124" s="874">
        <v>197.4</v>
      </c>
      <c r="BW124" s="874"/>
      <c r="BX124" s="874"/>
      <c r="BY124" s="874"/>
      <c r="BZ124" s="874"/>
      <c r="CA124" s="874">
        <v>191.2</v>
      </c>
      <c r="CB124" s="874"/>
      <c r="CC124" s="874"/>
      <c r="CD124" s="874"/>
      <c r="CE124" s="874"/>
      <c r="CF124" s="764"/>
      <c r="CG124" s="765"/>
      <c r="CH124" s="765"/>
      <c r="CI124" s="765"/>
      <c r="CJ124" s="905"/>
      <c r="CK124" s="913"/>
      <c r="CL124" s="913"/>
      <c r="CM124" s="913"/>
      <c r="CN124" s="913"/>
      <c r="CO124" s="914"/>
      <c r="CP124" s="878" t="s">
        <v>462</v>
      </c>
      <c r="CQ124" s="879"/>
      <c r="CR124" s="879"/>
      <c r="CS124" s="879"/>
      <c r="CT124" s="879"/>
      <c r="CU124" s="879"/>
      <c r="CV124" s="879"/>
      <c r="CW124" s="879"/>
      <c r="CX124" s="879"/>
      <c r="CY124" s="879"/>
      <c r="CZ124" s="879"/>
      <c r="DA124" s="879"/>
      <c r="DB124" s="879"/>
      <c r="DC124" s="879"/>
      <c r="DD124" s="879"/>
      <c r="DE124" s="879"/>
      <c r="DF124" s="880"/>
      <c r="DG124" s="802">
        <v>15953587</v>
      </c>
      <c r="DH124" s="803"/>
      <c r="DI124" s="803"/>
      <c r="DJ124" s="803"/>
      <c r="DK124" s="804"/>
      <c r="DL124" s="805">
        <v>2692502</v>
      </c>
      <c r="DM124" s="803"/>
      <c r="DN124" s="803"/>
      <c r="DO124" s="803"/>
      <c r="DP124" s="804"/>
      <c r="DQ124" s="805">
        <v>3804518</v>
      </c>
      <c r="DR124" s="803"/>
      <c r="DS124" s="803"/>
      <c r="DT124" s="803"/>
      <c r="DU124" s="804"/>
      <c r="DV124" s="891">
        <v>1.1000000000000001</v>
      </c>
      <c r="DW124" s="892"/>
      <c r="DX124" s="892"/>
      <c r="DY124" s="892"/>
      <c r="DZ124" s="893"/>
    </row>
    <row r="125" spans="1:130" s="246" customFormat="1" ht="26.25" customHeight="1" x14ac:dyDescent="0.2">
      <c r="A125" s="860"/>
      <c r="B125" s="861"/>
      <c r="C125" s="864" t="s">
        <v>451</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128</v>
      </c>
      <c r="AB125" s="820"/>
      <c r="AC125" s="820"/>
      <c r="AD125" s="820"/>
      <c r="AE125" s="821"/>
      <c r="AF125" s="822" t="s">
        <v>128</v>
      </c>
      <c r="AG125" s="820"/>
      <c r="AH125" s="820"/>
      <c r="AI125" s="820"/>
      <c r="AJ125" s="821"/>
      <c r="AK125" s="822" t="s">
        <v>128</v>
      </c>
      <c r="AL125" s="820"/>
      <c r="AM125" s="820"/>
      <c r="AN125" s="820"/>
      <c r="AO125" s="821"/>
      <c r="AP125" s="867" t="s">
        <v>128</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463</v>
      </c>
      <c r="CL125" s="895"/>
      <c r="CM125" s="895"/>
      <c r="CN125" s="895"/>
      <c r="CO125" s="896"/>
      <c r="CP125" s="903" t="s">
        <v>464</v>
      </c>
      <c r="CQ125" s="848"/>
      <c r="CR125" s="848"/>
      <c r="CS125" s="848"/>
      <c r="CT125" s="848"/>
      <c r="CU125" s="848"/>
      <c r="CV125" s="848"/>
      <c r="CW125" s="848"/>
      <c r="CX125" s="848"/>
      <c r="CY125" s="848"/>
      <c r="CZ125" s="848"/>
      <c r="DA125" s="848"/>
      <c r="DB125" s="848"/>
      <c r="DC125" s="848"/>
      <c r="DD125" s="848"/>
      <c r="DE125" s="848"/>
      <c r="DF125" s="849"/>
      <c r="DG125" s="904" t="s">
        <v>128</v>
      </c>
      <c r="DH125" s="885"/>
      <c r="DI125" s="885"/>
      <c r="DJ125" s="885"/>
      <c r="DK125" s="885"/>
      <c r="DL125" s="885" t="s">
        <v>128</v>
      </c>
      <c r="DM125" s="885"/>
      <c r="DN125" s="885"/>
      <c r="DO125" s="885"/>
      <c r="DP125" s="885"/>
      <c r="DQ125" s="885" t="s">
        <v>128</v>
      </c>
      <c r="DR125" s="885"/>
      <c r="DS125" s="885"/>
      <c r="DT125" s="885"/>
      <c r="DU125" s="885"/>
      <c r="DV125" s="886" t="s">
        <v>128</v>
      </c>
      <c r="DW125" s="886"/>
      <c r="DX125" s="886"/>
      <c r="DY125" s="886"/>
      <c r="DZ125" s="887"/>
    </row>
    <row r="126" spans="1:130" s="246" customFormat="1" ht="26.25" customHeight="1" thickBot="1" x14ac:dyDescent="0.25">
      <c r="A126" s="860"/>
      <c r="B126" s="861"/>
      <c r="C126" s="864" t="s">
        <v>453</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128</v>
      </c>
      <c r="AB126" s="820"/>
      <c r="AC126" s="820"/>
      <c r="AD126" s="820"/>
      <c r="AE126" s="821"/>
      <c r="AF126" s="822" t="s">
        <v>128</v>
      </c>
      <c r="AG126" s="820"/>
      <c r="AH126" s="820"/>
      <c r="AI126" s="820"/>
      <c r="AJ126" s="821"/>
      <c r="AK126" s="822" t="s">
        <v>128</v>
      </c>
      <c r="AL126" s="820"/>
      <c r="AM126" s="820"/>
      <c r="AN126" s="820"/>
      <c r="AO126" s="821"/>
      <c r="AP126" s="867" t="s">
        <v>128</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465</v>
      </c>
      <c r="CQ126" s="790"/>
      <c r="CR126" s="790"/>
      <c r="CS126" s="790"/>
      <c r="CT126" s="790"/>
      <c r="CU126" s="790"/>
      <c r="CV126" s="790"/>
      <c r="CW126" s="790"/>
      <c r="CX126" s="790"/>
      <c r="CY126" s="790"/>
      <c r="CZ126" s="790"/>
      <c r="DA126" s="790"/>
      <c r="DB126" s="790"/>
      <c r="DC126" s="790"/>
      <c r="DD126" s="790"/>
      <c r="DE126" s="790"/>
      <c r="DF126" s="791"/>
      <c r="DG126" s="856" t="s">
        <v>128</v>
      </c>
      <c r="DH126" s="857"/>
      <c r="DI126" s="857"/>
      <c r="DJ126" s="857"/>
      <c r="DK126" s="857"/>
      <c r="DL126" s="857" t="s">
        <v>128</v>
      </c>
      <c r="DM126" s="857"/>
      <c r="DN126" s="857"/>
      <c r="DO126" s="857"/>
      <c r="DP126" s="857"/>
      <c r="DQ126" s="857" t="s">
        <v>128</v>
      </c>
      <c r="DR126" s="857"/>
      <c r="DS126" s="857"/>
      <c r="DT126" s="857"/>
      <c r="DU126" s="857"/>
      <c r="DV126" s="834" t="s">
        <v>128</v>
      </c>
      <c r="DW126" s="834"/>
      <c r="DX126" s="834"/>
      <c r="DY126" s="834"/>
      <c r="DZ126" s="835"/>
    </row>
    <row r="127" spans="1:130" s="246" customFormat="1" ht="26.25" customHeight="1" x14ac:dyDescent="0.2">
      <c r="A127" s="862"/>
      <c r="B127" s="863"/>
      <c r="C127" s="881" t="s">
        <v>466</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128</v>
      </c>
      <c r="AB127" s="820"/>
      <c r="AC127" s="820"/>
      <c r="AD127" s="820"/>
      <c r="AE127" s="821"/>
      <c r="AF127" s="822" t="s">
        <v>128</v>
      </c>
      <c r="AG127" s="820"/>
      <c r="AH127" s="820"/>
      <c r="AI127" s="820"/>
      <c r="AJ127" s="821"/>
      <c r="AK127" s="822" t="s">
        <v>128</v>
      </c>
      <c r="AL127" s="820"/>
      <c r="AM127" s="820"/>
      <c r="AN127" s="820"/>
      <c r="AO127" s="821"/>
      <c r="AP127" s="867" t="s">
        <v>128</v>
      </c>
      <c r="AQ127" s="868"/>
      <c r="AR127" s="868"/>
      <c r="AS127" s="868"/>
      <c r="AT127" s="869"/>
      <c r="AU127" s="282"/>
      <c r="AV127" s="282"/>
      <c r="AW127" s="282"/>
      <c r="AX127" s="884" t="s">
        <v>467</v>
      </c>
      <c r="AY127" s="852"/>
      <c r="AZ127" s="852"/>
      <c r="BA127" s="852"/>
      <c r="BB127" s="852"/>
      <c r="BC127" s="852"/>
      <c r="BD127" s="852"/>
      <c r="BE127" s="853"/>
      <c r="BF127" s="851" t="s">
        <v>468</v>
      </c>
      <c r="BG127" s="852"/>
      <c r="BH127" s="852"/>
      <c r="BI127" s="852"/>
      <c r="BJ127" s="852"/>
      <c r="BK127" s="852"/>
      <c r="BL127" s="853"/>
      <c r="BM127" s="851" t="s">
        <v>469</v>
      </c>
      <c r="BN127" s="852"/>
      <c r="BO127" s="852"/>
      <c r="BP127" s="852"/>
      <c r="BQ127" s="852"/>
      <c r="BR127" s="852"/>
      <c r="BS127" s="853"/>
      <c r="BT127" s="851" t="s">
        <v>470</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471</v>
      </c>
      <c r="CQ127" s="790"/>
      <c r="CR127" s="790"/>
      <c r="CS127" s="790"/>
      <c r="CT127" s="790"/>
      <c r="CU127" s="790"/>
      <c r="CV127" s="790"/>
      <c r="CW127" s="790"/>
      <c r="CX127" s="790"/>
      <c r="CY127" s="790"/>
      <c r="CZ127" s="790"/>
      <c r="DA127" s="790"/>
      <c r="DB127" s="790"/>
      <c r="DC127" s="790"/>
      <c r="DD127" s="790"/>
      <c r="DE127" s="790"/>
      <c r="DF127" s="791"/>
      <c r="DG127" s="856">
        <v>1038157</v>
      </c>
      <c r="DH127" s="857"/>
      <c r="DI127" s="857"/>
      <c r="DJ127" s="857"/>
      <c r="DK127" s="857"/>
      <c r="DL127" s="857">
        <v>767597</v>
      </c>
      <c r="DM127" s="857"/>
      <c r="DN127" s="857"/>
      <c r="DO127" s="857"/>
      <c r="DP127" s="857"/>
      <c r="DQ127" s="857">
        <v>787184</v>
      </c>
      <c r="DR127" s="857"/>
      <c r="DS127" s="857"/>
      <c r="DT127" s="857"/>
      <c r="DU127" s="857"/>
      <c r="DV127" s="834">
        <v>0.2</v>
      </c>
      <c r="DW127" s="834"/>
      <c r="DX127" s="834"/>
      <c r="DY127" s="834"/>
      <c r="DZ127" s="835"/>
    </row>
    <row r="128" spans="1:130" s="246" customFormat="1" ht="26.25" customHeight="1" thickBot="1" x14ac:dyDescent="0.25">
      <c r="A128" s="836" t="s">
        <v>472</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473</v>
      </c>
      <c r="X128" s="838"/>
      <c r="Y128" s="838"/>
      <c r="Z128" s="839"/>
      <c r="AA128" s="840">
        <v>29695675</v>
      </c>
      <c r="AB128" s="841"/>
      <c r="AC128" s="841"/>
      <c r="AD128" s="841"/>
      <c r="AE128" s="842"/>
      <c r="AF128" s="843">
        <v>27505401</v>
      </c>
      <c r="AG128" s="841"/>
      <c r="AH128" s="841"/>
      <c r="AI128" s="841"/>
      <c r="AJ128" s="842"/>
      <c r="AK128" s="843">
        <v>27683799</v>
      </c>
      <c r="AL128" s="841"/>
      <c r="AM128" s="841"/>
      <c r="AN128" s="841"/>
      <c r="AO128" s="842"/>
      <c r="AP128" s="844"/>
      <c r="AQ128" s="845"/>
      <c r="AR128" s="845"/>
      <c r="AS128" s="845"/>
      <c r="AT128" s="846"/>
      <c r="AU128" s="282"/>
      <c r="AV128" s="282"/>
      <c r="AW128" s="282"/>
      <c r="AX128" s="847" t="s">
        <v>474</v>
      </c>
      <c r="AY128" s="848"/>
      <c r="AZ128" s="848"/>
      <c r="BA128" s="848"/>
      <c r="BB128" s="848"/>
      <c r="BC128" s="848"/>
      <c r="BD128" s="848"/>
      <c r="BE128" s="849"/>
      <c r="BF128" s="826" t="s">
        <v>128</v>
      </c>
      <c r="BG128" s="827"/>
      <c r="BH128" s="827"/>
      <c r="BI128" s="827"/>
      <c r="BJ128" s="827"/>
      <c r="BK128" s="827"/>
      <c r="BL128" s="850"/>
      <c r="BM128" s="826">
        <v>11.25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475</v>
      </c>
      <c r="CQ128" s="768"/>
      <c r="CR128" s="768"/>
      <c r="CS128" s="768"/>
      <c r="CT128" s="768"/>
      <c r="CU128" s="768"/>
      <c r="CV128" s="768"/>
      <c r="CW128" s="768"/>
      <c r="CX128" s="768"/>
      <c r="CY128" s="768"/>
      <c r="CZ128" s="768"/>
      <c r="DA128" s="768"/>
      <c r="DB128" s="768"/>
      <c r="DC128" s="768"/>
      <c r="DD128" s="768"/>
      <c r="DE128" s="768"/>
      <c r="DF128" s="769"/>
      <c r="DG128" s="830">
        <v>2212438</v>
      </c>
      <c r="DH128" s="831"/>
      <c r="DI128" s="831"/>
      <c r="DJ128" s="831"/>
      <c r="DK128" s="831"/>
      <c r="DL128" s="831">
        <v>340562</v>
      </c>
      <c r="DM128" s="831"/>
      <c r="DN128" s="831"/>
      <c r="DO128" s="831"/>
      <c r="DP128" s="831"/>
      <c r="DQ128" s="831">
        <v>1838325</v>
      </c>
      <c r="DR128" s="831"/>
      <c r="DS128" s="831"/>
      <c r="DT128" s="831"/>
      <c r="DU128" s="831"/>
      <c r="DV128" s="832">
        <v>0.5</v>
      </c>
      <c r="DW128" s="832"/>
      <c r="DX128" s="832"/>
      <c r="DY128" s="832"/>
      <c r="DZ128" s="833"/>
    </row>
    <row r="129" spans="1:131" s="246" customFormat="1" ht="26.25" customHeight="1" x14ac:dyDescent="0.2">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476</v>
      </c>
      <c r="X129" s="817"/>
      <c r="Y129" s="817"/>
      <c r="Z129" s="818"/>
      <c r="AA129" s="819">
        <v>349954895</v>
      </c>
      <c r="AB129" s="820"/>
      <c r="AC129" s="820"/>
      <c r="AD129" s="820"/>
      <c r="AE129" s="821"/>
      <c r="AF129" s="822">
        <v>402633179</v>
      </c>
      <c r="AG129" s="820"/>
      <c r="AH129" s="820"/>
      <c r="AI129" s="820"/>
      <c r="AJ129" s="821"/>
      <c r="AK129" s="822">
        <v>401859108</v>
      </c>
      <c r="AL129" s="820"/>
      <c r="AM129" s="820"/>
      <c r="AN129" s="820"/>
      <c r="AO129" s="821"/>
      <c r="AP129" s="823"/>
      <c r="AQ129" s="824"/>
      <c r="AR129" s="824"/>
      <c r="AS129" s="824"/>
      <c r="AT129" s="825"/>
      <c r="AU129" s="284"/>
      <c r="AV129" s="284"/>
      <c r="AW129" s="284"/>
      <c r="AX129" s="789" t="s">
        <v>477</v>
      </c>
      <c r="AY129" s="790"/>
      <c r="AZ129" s="790"/>
      <c r="BA129" s="790"/>
      <c r="BB129" s="790"/>
      <c r="BC129" s="790"/>
      <c r="BD129" s="790"/>
      <c r="BE129" s="791"/>
      <c r="BF129" s="809" t="s">
        <v>128</v>
      </c>
      <c r="BG129" s="810"/>
      <c r="BH129" s="810"/>
      <c r="BI129" s="810"/>
      <c r="BJ129" s="810"/>
      <c r="BK129" s="810"/>
      <c r="BL129" s="811"/>
      <c r="BM129" s="809">
        <v>16.25</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14" t="s">
        <v>478</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479</v>
      </c>
      <c r="X130" s="817"/>
      <c r="Y130" s="817"/>
      <c r="Z130" s="818"/>
      <c r="AA130" s="819">
        <v>53775564</v>
      </c>
      <c r="AB130" s="820"/>
      <c r="AC130" s="820"/>
      <c r="AD130" s="820"/>
      <c r="AE130" s="821"/>
      <c r="AF130" s="822">
        <v>60217802</v>
      </c>
      <c r="AG130" s="820"/>
      <c r="AH130" s="820"/>
      <c r="AI130" s="820"/>
      <c r="AJ130" s="821"/>
      <c r="AK130" s="822">
        <v>56445244</v>
      </c>
      <c r="AL130" s="820"/>
      <c r="AM130" s="820"/>
      <c r="AN130" s="820"/>
      <c r="AO130" s="821"/>
      <c r="AP130" s="823"/>
      <c r="AQ130" s="824"/>
      <c r="AR130" s="824"/>
      <c r="AS130" s="824"/>
      <c r="AT130" s="825"/>
      <c r="AU130" s="284"/>
      <c r="AV130" s="284"/>
      <c r="AW130" s="284"/>
      <c r="AX130" s="789" t="s">
        <v>480</v>
      </c>
      <c r="AY130" s="790"/>
      <c r="AZ130" s="790"/>
      <c r="BA130" s="790"/>
      <c r="BB130" s="790"/>
      <c r="BC130" s="790"/>
      <c r="BD130" s="790"/>
      <c r="BE130" s="791"/>
      <c r="BF130" s="792">
        <v>11.4</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481</v>
      </c>
      <c r="X131" s="800"/>
      <c r="Y131" s="800"/>
      <c r="Z131" s="801"/>
      <c r="AA131" s="802">
        <v>296179331</v>
      </c>
      <c r="AB131" s="803"/>
      <c r="AC131" s="803"/>
      <c r="AD131" s="803"/>
      <c r="AE131" s="804"/>
      <c r="AF131" s="805">
        <v>342415377</v>
      </c>
      <c r="AG131" s="803"/>
      <c r="AH131" s="803"/>
      <c r="AI131" s="803"/>
      <c r="AJ131" s="804"/>
      <c r="AK131" s="805">
        <v>345413864</v>
      </c>
      <c r="AL131" s="803"/>
      <c r="AM131" s="803"/>
      <c r="AN131" s="803"/>
      <c r="AO131" s="804"/>
      <c r="AP131" s="806"/>
      <c r="AQ131" s="807"/>
      <c r="AR131" s="807"/>
      <c r="AS131" s="807"/>
      <c r="AT131" s="808"/>
      <c r="AU131" s="284"/>
      <c r="AV131" s="284"/>
      <c r="AW131" s="284"/>
      <c r="AX131" s="767" t="s">
        <v>482</v>
      </c>
      <c r="AY131" s="768"/>
      <c r="AZ131" s="768"/>
      <c r="BA131" s="768"/>
      <c r="BB131" s="768"/>
      <c r="BC131" s="768"/>
      <c r="BD131" s="768"/>
      <c r="BE131" s="769"/>
      <c r="BF131" s="770">
        <v>191.2</v>
      </c>
      <c r="BG131" s="771"/>
      <c r="BH131" s="771"/>
      <c r="BI131" s="771"/>
      <c r="BJ131" s="771"/>
      <c r="BK131" s="771"/>
      <c r="BL131" s="772"/>
      <c r="BM131" s="770">
        <v>400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776" t="s">
        <v>483</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484</v>
      </c>
      <c r="W132" s="780"/>
      <c r="X132" s="780"/>
      <c r="Y132" s="780"/>
      <c r="Z132" s="781"/>
      <c r="AA132" s="782">
        <v>14.221782129999999</v>
      </c>
      <c r="AB132" s="783"/>
      <c r="AC132" s="783"/>
      <c r="AD132" s="783"/>
      <c r="AE132" s="784"/>
      <c r="AF132" s="785">
        <v>9.0909390810000001</v>
      </c>
      <c r="AG132" s="783"/>
      <c r="AH132" s="783"/>
      <c r="AI132" s="783"/>
      <c r="AJ132" s="784"/>
      <c r="AK132" s="785">
        <v>11.02924076</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485</v>
      </c>
      <c r="W133" s="759"/>
      <c r="X133" s="759"/>
      <c r="Y133" s="759"/>
      <c r="Z133" s="760"/>
      <c r="AA133" s="761">
        <v>15.2</v>
      </c>
      <c r="AB133" s="762"/>
      <c r="AC133" s="762"/>
      <c r="AD133" s="762"/>
      <c r="AE133" s="763"/>
      <c r="AF133" s="761">
        <v>12.8</v>
      </c>
      <c r="AG133" s="762"/>
      <c r="AH133" s="762"/>
      <c r="AI133" s="762"/>
      <c r="AJ133" s="763"/>
      <c r="AK133" s="761">
        <v>11.4</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npic0OTD3ZhN1pDRmUdYZFQCAnFV50BoT2QmbPgJnVA/slmAJTd104v6mme1D/2o8xSeyT6ai+Po3iZ7bq1YXg==" saltValue="1FQ4h0aAyryrZVVlWUooa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486</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cJxahpz74/C81cAsJ4ovLApKWiCSFDfJV95/sAfuOttj/EBiHQtEjFzO61D3OY1LhDiHbCX57/LRqMePkY6+PA==" saltValue="PEJEs623gIpGUKlwCguq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TcMT4vKNI1/T0Peyfc3EZ8TF1IONe6LvuMPePlb0L3dvHXyzLgTJ2+3hRDPjw0JipktPrLt4FQG5NdqOjT5bBA==" saltValue="T897lFqbniJC+1Li/WCUJ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487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488</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489</v>
      </c>
      <c r="AP7" s="303"/>
      <c r="AQ7" s="304" t="s">
        <v>490</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491</v>
      </c>
      <c r="AQ8" s="310" t="s">
        <v>492</v>
      </c>
      <c r="AR8" s="311" t="s">
        <v>493</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494</v>
      </c>
      <c r="AL9" s="1189"/>
      <c r="AM9" s="1189"/>
      <c r="AN9" s="1190"/>
      <c r="AO9" s="312">
        <v>168554867</v>
      </c>
      <c r="AP9" s="312">
        <v>119325</v>
      </c>
      <c r="AQ9" s="313">
        <v>103123</v>
      </c>
      <c r="AR9" s="314">
        <v>15.7</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495</v>
      </c>
      <c r="AL10" s="1189"/>
      <c r="AM10" s="1189"/>
      <c r="AN10" s="1190"/>
      <c r="AO10" s="315">
        <v>1384796</v>
      </c>
      <c r="AP10" s="315">
        <v>980</v>
      </c>
      <c r="AQ10" s="316">
        <v>1485</v>
      </c>
      <c r="AR10" s="317">
        <v>-34</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496</v>
      </c>
      <c r="AL11" s="1189"/>
      <c r="AM11" s="1189"/>
      <c r="AN11" s="1190"/>
      <c r="AO11" s="315">
        <v>5644</v>
      </c>
      <c r="AP11" s="315">
        <v>4</v>
      </c>
      <c r="AQ11" s="316">
        <v>130</v>
      </c>
      <c r="AR11" s="317">
        <v>-96.9</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497</v>
      </c>
      <c r="AL12" s="1189"/>
      <c r="AM12" s="1189"/>
      <c r="AN12" s="1190"/>
      <c r="AO12" s="315">
        <v>1762144</v>
      </c>
      <c r="AP12" s="315">
        <v>1247</v>
      </c>
      <c r="AQ12" s="316">
        <v>1206</v>
      </c>
      <c r="AR12" s="317">
        <v>3.4</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498</v>
      </c>
      <c r="AL13" s="1189"/>
      <c r="AM13" s="1189"/>
      <c r="AN13" s="1190"/>
      <c r="AO13" s="315" t="s">
        <v>499</v>
      </c>
      <c r="AP13" s="315" t="s">
        <v>499</v>
      </c>
      <c r="AQ13" s="316">
        <v>5</v>
      </c>
      <c r="AR13" s="317" t="s">
        <v>499</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500</v>
      </c>
      <c r="AL14" s="1189"/>
      <c r="AM14" s="1189"/>
      <c r="AN14" s="1190"/>
      <c r="AO14" s="315">
        <v>5018725</v>
      </c>
      <c r="AP14" s="315">
        <v>3553</v>
      </c>
      <c r="AQ14" s="316">
        <v>1897</v>
      </c>
      <c r="AR14" s="317">
        <v>87.3</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501</v>
      </c>
      <c r="AL15" s="1189"/>
      <c r="AM15" s="1189"/>
      <c r="AN15" s="1190"/>
      <c r="AO15" s="315">
        <v>1047997</v>
      </c>
      <c r="AP15" s="315">
        <v>742</v>
      </c>
      <c r="AQ15" s="316">
        <v>1181</v>
      </c>
      <c r="AR15" s="317">
        <v>-37.200000000000003</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502</v>
      </c>
      <c r="AL16" s="1192"/>
      <c r="AM16" s="1192"/>
      <c r="AN16" s="1193"/>
      <c r="AO16" s="315">
        <v>-14710047</v>
      </c>
      <c r="AP16" s="315">
        <v>-10414</v>
      </c>
      <c r="AQ16" s="316">
        <v>-7816</v>
      </c>
      <c r="AR16" s="317">
        <v>33.200000000000003</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184</v>
      </c>
      <c r="AL17" s="1192"/>
      <c r="AM17" s="1192"/>
      <c r="AN17" s="1193"/>
      <c r="AO17" s="315">
        <v>163064126</v>
      </c>
      <c r="AP17" s="315">
        <v>115438</v>
      </c>
      <c r="AQ17" s="316">
        <v>101211</v>
      </c>
      <c r="AR17" s="317">
        <v>14.1</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503</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504</v>
      </c>
      <c r="AP20" s="323" t="s">
        <v>505</v>
      </c>
      <c r="AQ20" s="324" t="s">
        <v>506</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507</v>
      </c>
      <c r="AL21" s="1186"/>
      <c r="AM21" s="1186"/>
      <c r="AN21" s="1187"/>
      <c r="AO21" s="327">
        <v>11.72</v>
      </c>
      <c r="AP21" s="328">
        <v>10.74</v>
      </c>
      <c r="AQ21" s="329">
        <v>0.98</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508</v>
      </c>
      <c r="AL22" s="1186"/>
      <c r="AM22" s="1186"/>
      <c r="AN22" s="1187"/>
      <c r="AO22" s="332">
        <v>101.8</v>
      </c>
      <c r="AP22" s="333">
        <v>99.9</v>
      </c>
      <c r="AQ22" s="334">
        <v>1.9</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509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510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511</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489</v>
      </c>
      <c r="AP30" s="303"/>
      <c r="AQ30" s="304" t="s">
        <v>490</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491</v>
      </c>
      <c r="AQ31" s="310" t="s">
        <v>492</v>
      </c>
      <c r="AR31" s="311" t="s">
        <v>493</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512</v>
      </c>
      <c r="AL32" s="1177"/>
      <c r="AM32" s="1177"/>
      <c r="AN32" s="1178"/>
      <c r="AO32" s="342">
        <v>47590532</v>
      </c>
      <c r="AP32" s="342">
        <v>33691</v>
      </c>
      <c r="AQ32" s="343">
        <v>32293</v>
      </c>
      <c r="AR32" s="344">
        <v>4.3</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513</v>
      </c>
      <c r="AL33" s="1177"/>
      <c r="AM33" s="1177"/>
      <c r="AN33" s="1178"/>
      <c r="AO33" s="342">
        <v>9240808</v>
      </c>
      <c r="AP33" s="342">
        <v>6542</v>
      </c>
      <c r="AQ33" s="343">
        <v>2903</v>
      </c>
      <c r="AR33" s="344">
        <v>125.4</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514</v>
      </c>
      <c r="AL34" s="1177"/>
      <c r="AM34" s="1177"/>
      <c r="AN34" s="1178"/>
      <c r="AO34" s="342">
        <v>44580347</v>
      </c>
      <c r="AP34" s="342">
        <v>31560</v>
      </c>
      <c r="AQ34" s="343">
        <v>20757</v>
      </c>
      <c r="AR34" s="344">
        <v>52</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515</v>
      </c>
      <c r="AL35" s="1177"/>
      <c r="AM35" s="1177"/>
      <c r="AN35" s="1178"/>
      <c r="AO35" s="342">
        <v>19945564</v>
      </c>
      <c r="AP35" s="342">
        <v>14120</v>
      </c>
      <c r="AQ35" s="343">
        <v>11103</v>
      </c>
      <c r="AR35" s="344">
        <v>27.2</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516</v>
      </c>
      <c r="AL36" s="1177"/>
      <c r="AM36" s="1177"/>
      <c r="AN36" s="1178"/>
      <c r="AO36" s="342" t="s">
        <v>499</v>
      </c>
      <c r="AP36" s="342" t="s">
        <v>499</v>
      </c>
      <c r="AQ36" s="343">
        <v>186</v>
      </c>
      <c r="AR36" s="344" t="s">
        <v>499</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517</v>
      </c>
      <c r="AL37" s="1177"/>
      <c r="AM37" s="1177"/>
      <c r="AN37" s="1178"/>
      <c r="AO37" s="342">
        <v>868317</v>
      </c>
      <c r="AP37" s="342">
        <v>615</v>
      </c>
      <c r="AQ37" s="343">
        <v>1195</v>
      </c>
      <c r="AR37" s="344">
        <v>-48.5</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518</v>
      </c>
      <c r="AL38" s="1180"/>
      <c r="AM38" s="1180"/>
      <c r="AN38" s="1181"/>
      <c r="AO38" s="345">
        <v>1</v>
      </c>
      <c r="AP38" s="345">
        <v>0</v>
      </c>
      <c r="AQ38" s="346">
        <v>0</v>
      </c>
      <c r="AR38" s="334">
        <v>0</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519</v>
      </c>
      <c r="AL39" s="1180"/>
      <c r="AM39" s="1180"/>
      <c r="AN39" s="1181"/>
      <c r="AO39" s="342">
        <v>-27683799</v>
      </c>
      <c r="AP39" s="342">
        <v>-19598</v>
      </c>
      <c r="AQ39" s="343">
        <v>-17395</v>
      </c>
      <c r="AR39" s="344">
        <v>12.7</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520</v>
      </c>
      <c r="AL40" s="1177"/>
      <c r="AM40" s="1177"/>
      <c r="AN40" s="1178"/>
      <c r="AO40" s="342">
        <v>-56445244</v>
      </c>
      <c r="AP40" s="342">
        <v>-39959</v>
      </c>
      <c r="AQ40" s="343">
        <v>-33490</v>
      </c>
      <c r="AR40" s="344">
        <v>19.3</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298</v>
      </c>
      <c r="AL41" s="1183"/>
      <c r="AM41" s="1183"/>
      <c r="AN41" s="1184"/>
      <c r="AO41" s="342">
        <v>38096526</v>
      </c>
      <c r="AP41" s="342">
        <v>26970</v>
      </c>
      <c r="AQ41" s="343">
        <v>17551</v>
      </c>
      <c r="AR41" s="344">
        <v>53.7</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521</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522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523</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489</v>
      </c>
      <c r="AN49" s="1171" t="s">
        <v>524</v>
      </c>
      <c r="AO49" s="1172"/>
      <c r="AP49" s="1172"/>
      <c r="AQ49" s="1172"/>
      <c r="AR49" s="1173"/>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525</v>
      </c>
      <c r="AO50" s="359" t="s">
        <v>526</v>
      </c>
      <c r="AP50" s="360" t="s">
        <v>527</v>
      </c>
      <c r="AQ50" s="361" t="s">
        <v>528</v>
      </c>
      <c r="AR50" s="362" t="s">
        <v>529</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530</v>
      </c>
      <c r="AL51" s="355"/>
      <c r="AM51" s="363">
        <v>59216694</v>
      </c>
      <c r="AN51" s="364">
        <v>41717</v>
      </c>
      <c r="AO51" s="365">
        <v>16.399999999999999</v>
      </c>
      <c r="AP51" s="366">
        <v>53572</v>
      </c>
      <c r="AQ51" s="367">
        <v>5.4</v>
      </c>
      <c r="AR51" s="368">
        <v>11</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531</v>
      </c>
      <c r="AM52" s="371">
        <v>36199156</v>
      </c>
      <c r="AN52" s="372">
        <v>25502</v>
      </c>
      <c r="AO52" s="373">
        <v>33.200000000000003</v>
      </c>
      <c r="AP52" s="374">
        <v>25259</v>
      </c>
      <c r="AQ52" s="375">
        <v>11.8</v>
      </c>
      <c r="AR52" s="376">
        <v>21.4</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532</v>
      </c>
      <c r="AL53" s="355"/>
      <c r="AM53" s="363">
        <v>66217935</v>
      </c>
      <c r="AN53" s="364">
        <v>46647</v>
      </c>
      <c r="AO53" s="365">
        <v>11.8</v>
      </c>
      <c r="AP53" s="366">
        <v>51898</v>
      </c>
      <c r="AQ53" s="367">
        <v>-3.1</v>
      </c>
      <c r="AR53" s="368">
        <v>14.9</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531</v>
      </c>
      <c r="AM54" s="371">
        <v>39383696</v>
      </c>
      <c r="AN54" s="372">
        <v>27744</v>
      </c>
      <c r="AO54" s="373">
        <v>8.8000000000000007</v>
      </c>
      <c r="AP54" s="374">
        <v>25986</v>
      </c>
      <c r="AQ54" s="375">
        <v>2.9</v>
      </c>
      <c r="AR54" s="376">
        <v>5.9</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533</v>
      </c>
      <c r="AL55" s="355"/>
      <c r="AM55" s="363">
        <v>59540822</v>
      </c>
      <c r="AN55" s="364">
        <v>41979</v>
      </c>
      <c r="AO55" s="365">
        <v>-10</v>
      </c>
      <c r="AP55" s="366">
        <v>51684</v>
      </c>
      <c r="AQ55" s="367">
        <v>-0.4</v>
      </c>
      <c r="AR55" s="368">
        <v>-9.6</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531</v>
      </c>
      <c r="AM56" s="371">
        <v>31749752</v>
      </c>
      <c r="AN56" s="372">
        <v>22385</v>
      </c>
      <c r="AO56" s="373">
        <v>-19.3</v>
      </c>
      <c r="AP56" s="374">
        <v>26671</v>
      </c>
      <c r="AQ56" s="375">
        <v>2.6</v>
      </c>
      <c r="AR56" s="376">
        <v>-21.9</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534</v>
      </c>
      <c r="AL57" s="355"/>
      <c r="AM57" s="363">
        <v>61364688</v>
      </c>
      <c r="AN57" s="364">
        <v>43344</v>
      </c>
      <c r="AO57" s="365">
        <v>3.3</v>
      </c>
      <c r="AP57" s="366">
        <v>52897</v>
      </c>
      <c r="AQ57" s="367">
        <v>2.2999999999999998</v>
      </c>
      <c r="AR57" s="368">
        <v>1</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531</v>
      </c>
      <c r="AM58" s="371">
        <v>33439285</v>
      </c>
      <c r="AN58" s="372">
        <v>23619</v>
      </c>
      <c r="AO58" s="373">
        <v>5.5</v>
      </c>
      <c r="AP58" s="374">
        <v>27013</v>
      </c>
      <c r="AQ58" s="375">
        <v>1.3</v>
      </c>
      <c r="AR58" s="376">
        <v>4.2</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535</v>
      </c>
      <c r="AL59" s="355"/>
      <c r="AM59" s="363">
        <v>81292048</v>
      </c>
      <c r="AN59" s="364">
        <v>57549</v>
      </c>
      <c r="AO59" s="365">
        <v>32.799999999999997</v>
      </c>
      <c r="AP59" s="366">
        <v>54945</v>
      </c>
      <c r="AQ59" s="367">
        <v>3.9</v>
      </c>
      <c r="AR59" s="368">
        <v>28.9</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531</v>
      </c>
      <c r="AM60" s="371">
        <v>41395792</v>
      </c>
      <c r="AN60" s="372">
        <v>29305</v>
      </c>
      <c r="AO60" s="373">
        <v>24.1</v>
      </c>
      <c r="AP60" s="374">
        <v>29293</v>
      </c>
      <c r="AQ60" s="375">
        <v>8.4</v>
      </c>
      <c r="AR60" s="376">
        <v>15.7</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536</v>
      </c>
      <c r="AL61" s="377"/>
      <c r="AM61" s="378">
        <v>65526437</v>
      </c>
      <c r="AN61" s="379">
        <v>46247</v>
      </c>
      <c r="AO61" s="380">
        <v>10.9</v>
      </c>
      <c r="AP61" s="381">
        <v>52999</v>
      </c>
      <c r="AQ61" s="382">
        <v>1.6</v>
      </c>
      <c r="AR61" s="368">
        <v>9.3000000000000007</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531</v>
      </c>
      <c r="AM62" s="371">
        <v>36433536</v>
      </c>
      <c r="AN62" s="372">
        <v>25711</v>
      </c>
      <c r="AO62" s="373">
        <v>10.5</v>
      </c>
      <c r="AP62" s="374">
        <v>26844</v>
      </c>
      <c r="AQ62" s="375">
        <v>5.4</v>
      </c>
      <c r="AR62" s="376">
        <v>5.0999999999999996</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t4Fdvo7yfCz/6J9hGmBprUA0aUFvi7xB1binEMp1AIaP0i6OHil3RwUcK5iA/6aEE/1zogPQ00CgRn1rSaK5TQ==" saltValue="Rhh98Safr1fzTNUikiVnY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election activeCell="AN116" sqref="AN116"/>
    </sheetView>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538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PkNp33OyFUckVCBGYfuk+dzAiU/WP8hsd3W0R5wY2Q/YWh+rWTIsduJQswkySBsy0E73WAKlsBb0CMhtPZN0uA==" saltValue="W/U6auGUOLeVpVKsQ5X08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539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wVQ0kguo9Hu1jT/cG6Wl30lW+4Se0GW2H7qTMgKqHfQL7nvQVUkWYhkPSkLiBpkO22XDTOEUutPAB2aRXzPeUg==" saltValue="GYWbYM/ZPXJI35rlbnQ8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9"/>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540</v>
      </c>
      <c r="G46" s="8" t="s">
        <v>541</v>
      </c>
      <c r="H46" s="8" t="s">
        <v>542</v>
      </c>
      <c r="I46" s="8" t="s">
        <v>543</v>
      </c>
      <c r="J46" s="9" t="s">
        <v>544</v>
      </c>
    </row>
    <row r="47" spans="2:10" ht="57.75" customHeight="1" x14ac:dyDescent="0.2">
      <c r="B47" s="10"/>
      <c r="C47" s="1194" t="s">
        <v>3</v>
      </c>
      <c r="D47" s="1194"/>
      <c r="E47" s="1195"/>
      <c r="F47" s="11">
        <v>0.14000000000000001</v>
      </c>
      <c r="G47" s="12">
        <v>0.39</v>
      </c>
      <c r="H47" s="12" t="s">
        <v>499</v>
      </c>
      <c r="I47" s="12">
        <v>0.33</v>
      </c>
      <c r="J47" s="13">
        <v>0.89</v>
      </c>
    </row>
    <row r="48" spans="2:10" ht="57.75" customHeight="1" x14ac:dyDescent="0.2">
      <c r="B48" s="14"/>
      <c r="C48" s="1196" t="s">
        <v>4</v>
      </c>
      <c r="D48" s="1196"/>
      <c r="E48" s="1197"/>
      <c r="F48" s="15">
        <v>0.6</v>
      </c>
      <c r="G48" s="16">
        <v>0.54</v>
      </c>
      <c r="H48" s="16">
        <v>0.14000000000000001</v>
      </c>
      <c r="I48" s="16">
        <v>0.09</v>
      </c>
      <c r="J48" s="17">
        <v>0.09</v>
      </c>
    </row>
    <row r="49" spans="2:10" ht="57.75" customHeight="1" thickBot="1" x14ac:dyDescent="0.25">
      <c r="B49" s="18"/>
      <c r="C49" s="1198" t="s">
        <v>5</v>
      </c>
      <c r="D49" s="1198"/>
      <c r="E49" s="1199"/>
      <c r="F49" s="19" t="s">
        <v>545</v>
      </c>
      <c r="G49" s="20" t="s">
        <v>546</v>
      </c>
      <c r="H49" s="20" t="s">
        <v>547</v>
      </c>
      <c r="I49" s="20">
        <v>0.18</v>
      </c>
      <c r="J49" s="21" t="s">
        <v>548</v>
      </c>
    </row>
    <row r="50" spans="2:10" ht="13.5" customHeight="1" x14ac:dyDescent="0.2"/>
    <row r="51" spans="2:10" ht="13.5" hidden="1" customHeight="1" x14ac:dyDescent="0.2"/>
    <row r="52" spans="2:10" ht="13.5" hidden="1" customHeight="1" x14ac:dyDescent="0.2"/>
    <row r="53" spans="2:10" ht="13.5" hidden="1" customHeight="1" x14ac:dyDescent="0.2"/>
    <row r="54" spans="2:10" ht="13.5" hidden="1" customHeight="1" x14ac:dyDescent="0.2"/>
    <row r="55" spans="2:10" ht="13.5" hidden="1" customHeight="1" x14ac:dyDescent="0.2"/>
    <row r="56" spans="2:10" ht="13.5" hidden="1" customHeight="1" x14ac:dyDescent="0.2"/>
    <row r="57" spans="2:10" ht="13.5" hidden="1" customHeight="1" x14ac:dyDescent="0.2"/>
    <row r="58" spans="2:10" ht="13.5" hidden="1" customHeight="1" x14ac:dyDescent="0.2"/>
    <row r="59" spans="2:10" ht="13.5" hidden="1" customHeight="1" x14ac:dyDescent="0.2"/>
  </sheetData>
  <sheetProtection algorithmName="SHA-512" hashValue="4Mf1wP6hnJ+tR3OC7ynu7OlZemZhg14Pj3z2852U0t0MYuoOEGr9pfN0+vKCSJa7tteOEf96BueYqcj2Gk1TAQ==" saltValue="bE4uWq30HLjQ4P37YLEm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早水　健児(911847)</cp:lastModifiedBy>
  <cp:lastPrinted>2020-03-11T05:56:31Z</cp:lastPrinted>
  <dcterms:created xsi:type="dcterms:W3CDTF">2020-02-10T04:35:32Z</dcterms:created>
  <dcterms:modified xsi:type="dcterms:W3CDTF">2020-10-07T09:16:11Z</dcterms:modified>
</cp:coreProperties>
</file>