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28910" yWindow="-110" windowWidth="29020" windowHeight="16420" tabRatio="84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E66EC7B0_393F_497E_BD75_9F504DAB1E87_.wvu.Cols" localSheetId="2" hidden="1">'各会計、関係団体の財政状況及び健全化判断比率'!$EB:$XFD</definedName>
    <definedName name="Z_E66EC7B0_393F_497E_BD75_9F504DAB1E87_.wvu.Cols" localSheetId="12" hidden="1">基金残高に係る経年分析!$P:$XFD</definedName>
    <definedName name="Z_E66EC7B0_393F_497E_BD75_9F504DAB1E87_.wvu.Cols" localSheetId="4" hidden="1">'経常経費分析表（経常収支比率の分析）'!$DM:$XFD</definedName>
    <definedName name="Z_E66EC7B0_393F_497E_BD75_9F504DAB1E87_.wvu.Cols" localSheetId="5" hidden="1">'経常経費分析表（人件費・公債費・普通建設事業費の分析）'!$AU:$XFD</definedName>
    <definedName name="Z_E66EC7B0_393F_497E_BD75_9F504DAB1E87_.wvu.Cols" localSheetId="3" hidden="1">財政比較分析表!$DQ:$XFD</definedName>
    <definedName name="Z_E66EC7B0_393F_497E_BD75_9F504DAB1E87_.wvu.Cols" localSheetId="10" hidden="1">'実質公債費比率（分子）の構造'!$V:$XFD</definedName>
    <definedName name="Z_E66EC7B0_393F_497E_BD75_9F504DAB1E87_.wvu.Cols" localSheetId="8" hidden="1">実質収支比率等に係る経年分析!$Q:$XFD</definedName>
    <definedName name="Z_E66EC7B0_393F_497E_BD75_9F504DAB1E87_.wvu.Cols" localSheetId="11" hidden="1">'将来負担比率（分子）の構造'!$T:$XFD</definedName>
    <definedName name="Z_E66EC7B0_393F_497E_BD75_9F504DAB1E87_.wvu.Cols" localSheetId="6" hidden="1">'性質別歳出決算分析表（住民一人当たりのコスト）'!$DV:$XFD</definedName>
    <definedName name="Z_E66EC7B0_393F_497E_BD75_9F504DAB1E87_.wvu.Cols" localSheetId="0" hidden="1">総括表!$DP:$XFD</definedName>
    <definedName name="Z_E66EC7B0_393F_497E_BD75_9F504DAB1E87_.wvu.Cols" localSheetId="1" hidden="1">普通会計の状況!$EN:$XFD</definedName>
    <definedName name="Z_E66EC7B0_393F_497E_BD75_9F504DAB1E87_.wvu.Cols" localSheetId="7" hidden="1">'目的別歳出決算分析表（住民一人当たりのコスト）'!$DV:$XFD</definedName>
    <definedName name="Z_E66EC7B0_393F_497E_BD75_9F504DAB1E87_.wvu.Cols" localSheetId="9" hidden="1">連結実質赤字比率に係る赤字・黒字の構成分析!$Q:$XFD</definedName>
    <definedName name="Z_E66EC7B0_393F_497E_BD75_9F504DAB1E87_.wvu.Rows" localSheetId="2" hidden="1">'各会計、関係団体の財政状況及び健全化判断比率'!$137:$1048576,'各会計、関係団体の財政状況及び健全化判断比率'!$89:$101,'各会計、関係団体の財政状況及び健全化判断比率'!$135:$136</definedName>
    <definedName name="Z_E66EC7B0_393F_497E_BD75_9F504DAB1E87_.wvu.Rows" localSheetId="12" hidden="1">基金残高に係る経年分析!$67:$1048576,基金残高に係る経年分析!$65:$66</definedName>
    <definedName name="Z_E66EC7B0_393F_497E_BD75_9F504DAB1E87_.wvu.Rows" localSheetId="4" hidden="1">'経常経費分析表（経常収支比率の分析）'!$104:$1048576,'経常経費分析表（経常収支比率の分析）'!$90:$103</definedName>
    <definedName name="Z_E66EC7B0_393F_497E_BD75_9F504DAB1E87_.wvu.Rows" localSheetId="5" hidden="1">'経常経費分析表（人件費・公債費・普通建設事業費の分析）'!$75:$1048576,'経常経費分析表（人件費・公債費・普通建設事業費の分析）'!$67:$74</definedName>
    <definedName name="Z_E66EC7B0_393F_497E_BD75_9F504DAB1E87_.wvu.Rows" localSheetId="3" hidden="1">財政比較分析表!$111:$1048576,財政比較分析表!$98:$110</definedName>
    <definedName name="Z_E66EC7B0_393F_497E_BD75_9F504DAB1E87_.wvu.Rows" localSheetId="10" hidden="1">'実質公債費比率（分子）の構造'!$63:$1048576</definedName>
    <definedName name="Z_E66EC7B0_393F_497E_BD75_9F504DAB1E87_.wvu.Rows" localSheetId="8" hidden="1">実質収支比率等に係る経年分析!$60:$1048576,実質収支比率等に係る経年分析!$51:$59</definedName>
    <definedName name="Z_E66EC7B0_393F_497E_BD75_9F504DAB1E87_.wvu.Rows" localSheetId="11" hidden="1">'将来負担比率（分子）の構造'!$87:$1048576,'将来負担比率（分子）の構造'!$56:$86</definedName>
    <definedName name="Z_E66EC7B0_393F_497E_BD75_9F504DAB1E87_.wvu.Rows" localSheetId="6" hidden="1">'性質別歳出決算分析表（住民一人当たりのコスト）'!$133:$1048576,'性質別歳出決算分析表（住民一人当たりのコスト）'!$117:$132</definedName>
    <definedName name="Z_E66EC7B0_393F_497E_BD75_9F504DAB1E87_.wvu.Rows" localSheetId="0" hidden="1">総括表!$60:$1048576,総括表!$57:$59</definedName>
    <definedName name="Z_E66EC7B0_393F_497E_BD75_9F504DAB1E87_.wvu.Rows" localSheetId="1" hidden="1">普通会計の状況!$54:$1048576,普通会計の状況!$50:$53</definedName>
    <definedName name="Z_E66EC7B0_393F_497E_BD75_9F504DAB1E87_.wvu.Rows" localSheetId="7" hidden="1">'目的別歳出決算分析表（住民一人当たりのコスト）'!$133:$1048576,'目的別歳出決算分析表（住民一人当たりのコスト）'!$117:$132</definedName>
    <definedName name="Z_E66EC7B0_393F_497E_BD75_9F504DAB1E87_.wvu.Rows" localSheetId="9" hidden="1">連結実質赤字比率に係る赤字・黒字の構成分析!$46:$1048576</definedName>
  </definedNames>
  <calcPr calcId="191029"/>
  <customWorkbookViews>
    <customWorkbookView name="松元　泰樹 - 個人用ビュー" guid="{E66EC7B0-393F-497E-BD75-9F504DAB1E87}" mergeInterval="0" personalView="1" maximized="1" xWindow="-11" yWindow="-11" windowWidth="1783" windowHeight="1102"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7" i="11" l="1"/>
  <c r="BG35" i="1" l="1"/>
  <c r="BG34" i="1"/>
  <c r="AO38" i="1"/>
  <c r="AO37" i="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BW41" i="1"/>
  <c r="BE41" i="1"/>
  <c r="AM41" i="1"/>
  <c r="U41" i="1"/>
  <c r="BW40" i="1"/>
  <c r="BE40" i="1"/>
  <c r="AM40" i="1"/>
  <c r="U40" i="1"/>
  <c r="BW39" i="1"/>
  <c r="BE39" i="1"/>
  <c r="AM39" i="1"/>
  <c r="U39" i="1"/>
  <c r="BW38" i="1"/>
  <c r="BE38" i="1"/>
  <c r="BW37" i="1"/>
  <c r="BE37" i="1"/>
  <c r="BE36" i="1"/>
  <c r="CO34" i="1"/>
  <c r="CO35" i="1" s="1"/>
  <c r="CO36" i="1" s="1"/>
  <c r="CO37" i="1" s="1"/>
  <c r="CO38" i="1" s="1"/>
  <c r="CO39" i="1" s="1"/>
  <c r="CO40" i="1" s="1"/>
  <c r="CO41" i="1" s="1"/>
  <c r="CO42" i="1" s="1"/>
  <c r="CO43" i="1" s="1"/>
  <c r="BW34" i="1"/>
  <c r="BW35" i="1" s="1"/>
  <c r="BW36" i="1" s="1"/>
  <c r="C34" i="1"/>
  <c r="C35" i="1" l="1"/>
  <c r="C36" i="1" s="1"/>
  <c r="C37" i="1" s="1"/>
  <c r="C38" i="1" s="1"/>
  <c r="C39" i="1" s="1"/>
  <c r="C40" i="1" s="1"/>
  <c r="C41" i="1" s="1"/>
  <c r="C42"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U37" i="1" s="1"/>
  <c r="U38" i="1" s="1"/>
  <c r="BE34" i="1" l="1"/>
  <c r="BE35" i="1" s="1"/>
  <c r="AM34" i="1"/>
  <c r="AM35" i="1" s="1"/>
  <c r="AM36" i="1" s="1"/>
  <c r="AM37" i="1" s="1"/>
  <c r="AM38" i="1" s="1"/>
</calcChain>
</file>

<file path=xl/sharedStrings.xml><?xml version="1.0" encoding="utf-8"?>
<sst xmlns="http://schemas.openxmlformats.org/spreadsheetml/2006/main" count="1113" uniqueCount="627">
  <si>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</si>
  <si>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</si>
  <si>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</si>
  <si>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</si>
  <si>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</si>
  <si>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</si>
  <si>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</si>
  <si>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</si>
  <si>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</si>
  <si>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</si>
  <si>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</si>
  <si>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</si>
  <si>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</si>
  <si>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</si>
  <si>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</si>
  <si>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</si>
  <si>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</si>
  <si>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</si>
  <si>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</si>
  <si>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</si>
  <si>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</si>
  <si>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</si>
  <si>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</si>
  <si>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</si>
  <si>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</si>
  <si>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</si>
  <si>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</si>
  <si>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</si>
  <si>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</si>
  <si>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</si>
  <si>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</si>
  <si>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</si>
  <si>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</si>
  <si>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</si>
  <si>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</si>
  <si>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</si>
  <si>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</si>
  <si>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</si>
  <si>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</si>
  <si>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</si>
  <si>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</si>
  <si>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</si>
  <si>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</si>
  <si>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</si>
  <si>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</si>
  <si>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</si>
  <si>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</si>
  <si>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</si>
  <si>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</si>
  <si>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</si>
  <si>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</si>
  <si>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</si>
  <si>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</si>
  <si>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</si>
  <si>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</si>
  <si>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</si>
  <si>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</si>
  <si>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</si>
  <si>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</si>
  <si>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</si>
  <si>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</si>
  <si>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</si>
  <si>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</si>
  <si>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</si>
  <si>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</si>
  <si>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</si>
  <si>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</si>
  <si>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</si>
  <si>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</si>
  <si>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</si>
  <si>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</si>
  <si>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</si>
  <si>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</si>
  <si>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</si>
  <si>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</si>
  <si>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</si>
  <si>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</si>
  <si>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</si>
  <si>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</si>
  <si>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</si>
  <si>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</si>
  <si>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</si>
  <si>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</si>
  <si>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</si>
  <si>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</si>
  <si>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</si>
  <si>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</si>
  <si>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</si>
  <si>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</si>
  <si>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</si>
  <si>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</si>
  <si>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</si>
  <si>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</si>
  <si>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</si>
  <si>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</si>
  <si>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</si>
  <si>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</si>
  <si>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</si>
  <si>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</si>
  <si>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</si>
  <si>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</si>
  <si>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</si>
  <si>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</si>
  <si>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</si>
  <si>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</si>
  <si>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</si>
  <si>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</si>
  <si>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</si>
  <si>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</si>
  <si>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</si>
  <si>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</si>
  <si>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</si>
  <si>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</si>
  <si>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</si>
  <si>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</si>
  <si>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</si>
  <si>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</si>
  <si>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</si>
  <si>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</si>
  <si>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</si>
  <si>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</si>
  <si>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</si>
  <si>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</si>
  <si>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</si>
  <si>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</si>
  <si>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</si>
  <si>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</si>
  <si>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</si>
  <si>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</si>
  <si>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</si>
  <si>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</si>
  <si>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</si>
  <si>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</si>
  <si>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</si>
  <si>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</si>
  <si>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</si>
  <si>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</si>
  <si>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</si>
  <si>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</si>
  <si>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</si>
  <si>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</si>
  <si>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</si>
  <si>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</si>
  <si>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</si>
  <si>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</si>
  <si>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</si>
  <si>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</si>
  <si>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</si>
  <si>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</si>
  <si>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</si>
  <si>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</si>
  <si>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</si>
  <si>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</si>
  <si>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</si>
  <si>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</si>
  <si>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</si>
  <si>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</si>
  <si>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</si>
  <si>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</si>
  <si>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</si>
  <si>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</si>
  <si>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</si>
  <si>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</si>
  <si>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</si>
  <si>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</si>
  <si>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</si>
  <si>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</si>
  <si>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</si>
  <si>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</si>
  <si>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</si>
  <si>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</si>
  <si>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</si>
  <si>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</si>
  <si>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</si>
  <si>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</si>
  <si>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</si>
  <si>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</si>
  <si>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</si>
  <si>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</si>
  <si>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</si>
  <si>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</si>
  <si>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</si>
  <si>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</si>
  <si>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</si>
  <si>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</si>
  <si>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</si>
  <si>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</si>
  <si>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</si>
  <si>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</si>
  <si>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</si>
  <si>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</si>
  <si>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</si>
  <si>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</si>
  <si>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</si>
  <si>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</si>
  <si>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</si>
  <si>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</si>
  <si>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</si>
  <si>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</si>
  <si>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</si>
  <si>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</si>
  <si>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</si>
  <si>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</si>
  <si>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</si>
  <si>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</si>
  <si>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</si>
  <si>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</si>
  <si>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</si>
  <si>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</si>
  <si>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</si>
  <si>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</si>
  <si>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</si>
  <si>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</si>
  <si>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</si>
  <si>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</si>
  <si>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熊本県熊本市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</si>
  <si>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</si>
  <si>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</si>
  <si>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</si>
  <si>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</si>
  <si>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</si>
  <si>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</si>
  <si>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</si>
  <si>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</si>
  <si>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</si>
  <si>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</si>
  <si>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</si>
  <si>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</si>
  <si>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</si>
  <si>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</si>
  <si>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</si>
  <si>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</si>
  <si>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</si>
  <si>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</si>
  <si>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</si>
  <si>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</si>
  <si>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</si>
  <si>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</si>
  <si>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</si>
  <si>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</si>
  <si>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</si>
  <si>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</si>
  <si>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</si>
  <si>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</si>
  <si>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</si>
  <si>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</si>
  <si>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</si>
  <si>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</si>
  <si>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</si>
  <si>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</si>
  <si>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</si>
  <si>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</si>
  <si>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</si>
  <si>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</si>
  <si>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</si>
  <si>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</si>
  <si>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</si>
  <si>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</si>
  <si>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</si>
  <si>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</si>
  <si>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</si>
  <si>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</si>
  <si>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</si>
  <si>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</si>
  <si>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</si>
  <si>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</si>
  <si>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</si>
  <si>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</si>
  <si>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</si>
  <si>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</si>
  <si>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</si>
  <si>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</si>
  <si>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</si>
  <si>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</si>
  <si>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</si>
  <si>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</si>
  <si>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</si>
  <si>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</si>
  <si>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</si>
  <si>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</si>
  <si>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</si>
  <si>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</si>
  <si>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</si>
  <si>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</si>
  <si>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</si>
  <si>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</si>
  <si>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</si>
  <si>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</si>
  <si>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</si>
  <si>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</si>
  <si>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</si>
  <si>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</si>
  <si>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</si>
  <si>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</si>
  <si>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</si>
  <si>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</si>
  <si>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</si>
  <si>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</si>
  <si>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</si>
  <si>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</si>
  <si>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</si>
  <si>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</si>
  <si>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</si>
  <si>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</si>
  <si>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</si>
  <si>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</si>
  <si>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</si>
  <si>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</si>
  <si>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</si>
  <si>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</si>
  <si>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</si>
  <si>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</si>
  <si>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</si>
  <si>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</si>
  <si>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</si>
  <si>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</si>
  <si>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</si>
  <si>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</si>
  <si>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</si>
  <si>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</si>
  <si>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</si>
  <si>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</si>
  <si>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</si>
  <si>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</si>
  <si>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</si>
  <si>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</si>
  <si>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</si>
  <si>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</si>
  <si>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</si>
  <si>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</si>
  <si>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</si>
  <si>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</si>
  <si>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</si>
  <si>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</si>
  <si>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</si>
  <si>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</si>
  <si>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</si>
  <si>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</si>
  <si>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</si>
  <si>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</si>
  <si>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</si>
  <si>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</si>
  <si>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</si>
  <si>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</si>
  <si>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</si>
  <si>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</si>
  <si>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</si>
  <si>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</si>
  <si>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</si>
  <si>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</si>
  <si>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</si>
  <si>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</si>
  <si>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</si>
  <si>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</si>
  <si>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</si>
  <si>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</si>
  <si>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</si>
  <si>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</si>
  <si>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</si>
  <si>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</si>
  <si>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</si>
  <si>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</si>
  <si>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</si>
  <si>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</si>
  <si>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</si>
  <si>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熊本県熊本市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</si>
  <si>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</si>
  <si>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</si>
  <si>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</si>
  <si>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</si>
  <si>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</si>
  <si>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</si>
  <si>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</si>
  <si>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</si>
  <si>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</si>
  <si>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</si>
  <si>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</si>
  <si>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</si>
  <si>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</si>
  <si>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</si>
  <si>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</si>
  <si>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</si>
  <si>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</si>
  <si>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</si>
  <si>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</si>
  <si>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</si>
  <si>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</si>
  <si>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</si>
  <si>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公共用地先行取得事業会計</t>
    <phoneticPr fontId="5"/>
  </si>
  <si>
    <t>-</t>
    <phoneticPr fontId="5"/>
  </si>
  <si>
    <t>都市開発資金貸付事業会計</t>
    <phoneticPr fontId="5"/>
  </si>
  <si>
    <t>熊本駅西土地区画整理事業会計</t>
    <phoneticPr fontId="5"/>
  </si>
  <si>
    <t>植木中央土地区画整理事業会計</t>
    <phoneticPr fontId="5"/>
  </si>
  <si>
    <t>奨学金貸付事業会計</t>
    <phoneticPr fontId="5"/>
  </si>
  <si>
    <t>公債管理会計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</si>
  <si>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</si>
  <si>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</si>
  <si>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</si>
  <si>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</si>
  <si>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</si>
  <si>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</si>
  <si>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</si>
  <si>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</si>
  <si>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</si>
  <si>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</si>
  <si>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</si>
  <si>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</si>
  <si>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</si>
  <si>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</si>
  <si>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</si>
  <si>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</si>
  <si>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</si>
  <si>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地下駐車場事業会計</t>
    <phoneticPr fontId="5"/>
  </si>
  <si>
    <t>病院事業会計</t>
    <phoneticPr fontId="5"/>
  </si>
  <si>
    <t>法適用企業</t>
    <phoneticPr fontId="5"/>
  </si>
  <si>
    <t>水道事業会計</t>
    <phoneticPr fontId="5"/>
  </si>
  <si>
    <t>法適用企業</t>
    <phoneticPr fontId="5"/>
  </si>
  <si>
    <t>工業用水道事業会計</t>
    <phoneticPr fontId="5"/>
  </si>
  <si>
    <t>下水道事業会計</t>
    <phoneticPr fontId="5"/>
  </si>
  <si>
    <t>交通事業会計</t>
    <phoneticPr fontId="5"/>
  </si>
  <si>
    <t>法適用企業</t>
    <phoneticPr fontId="5"/>
  </si>
  <si>
    <t>農業集落排水事業会計</t>
    <phoneticPr fontId="5"/>
  </si>
  <si>
    <t>法非適用企業</t>
    <phoneticPr fontId="5"/>
  </si>
  <si>
    <t>食品工業団地用地会計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</si>
  <si>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</si>
  <si>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</si>
  <si>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</si>
  <si>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</si>
  <si>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</si>
  <si>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</si>
  <si>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</si>
  <si>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</si>
  <si>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</si>
  <si>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</si>
  <si>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</si>
  <si>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</si>
  <si>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</si>
  <si>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</si>
  <si>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</si>
  <si>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</si>
  <si>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</si>
  <si>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</si>
  <si>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</si>
  <si>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</si>
  <si>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</si>
  <si>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</si>
  <si>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</si>
  <si>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</si>
  <si>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</si>
  <si>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</si>
  <si>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</si>
  <si>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</si>
  <si>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</si>
  <si>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</si>
  <si>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</si>
  <si>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</si>
  <si>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</si>
  <si>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</si>
  <si>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</si>
  <si>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</si>
  <si>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</si>
  <si>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</si>
  <si>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</si>
  <si>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</si>
  <si>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</si>
  <si>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</si>
  <si>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</si>
  <si>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</si>
  <si>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</si>
  <si>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</si>
  <si>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</si>
  <si>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</si>
  <si>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</si>
  <si>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</si>
  <si>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</si>
  <si>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</si>
  <si>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</si>
  <si>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</si>
  <si>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</si>
  <si>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</si>
  <si>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</si>
  <si>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</si>
  <si>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</si>
  <si>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</si>
  <si>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</si>
  <si>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</si>
  <si>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交通事業会計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</si>
  <si>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</si>
  <si>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</si>
  <si>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</si>
  <si>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</si>
  <si>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</si>
  <si>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</si>
  <si>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</si>
  <si>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</si>
  <si>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</si>
  <si>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</si>
  <si>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</si>
  <si>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</si>
  <si>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</si>
  <si>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</si>
  <si>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</si>
  <si>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</si>
  <si>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</si>
  <si>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</si>
  <si>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</si>
  <si>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</si>
  <si>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</si>
  <si>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</si>
  <si>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</si>
  <si>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</si>
  <si>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</si>
  <si>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</si>
  <si>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</si>
  <si>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</si>
  <si>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</si>
  <si>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</si>
  <si>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</si>
  <si>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</si>
  <si>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</si>
  <si>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</si>
  <si>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</si>
  <si>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</si>
  <si>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</si>
  <si>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</si>
  <si>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</si>
  <si>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</si>
  <si>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</si>
  <si>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</si>
  <si>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</si>
  <si>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</si>
  <si>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</si>
  <si>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</si>
  <si>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</si>
  <si>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</si>
  <si>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</si>
  <si>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</si>
  <si>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</si>
  <si>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</si>
  <si>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</si>
  <si>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</si>
  <si>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</si>
  <si>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</si>
  <si>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</si>
  <si>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</si>
  <si>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</si>
  <si>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</si>
  <si>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</si>
  <si>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</si>
  <si>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</si>
  <si>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</si>
  <si>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</si>
  <si>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</si>
  <si>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</si>
  <si>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</si>
  <si>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</si>
  <si>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</si>
  <si>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</si>
  <si>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</si>
  <si>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</si>
  <si>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</si>
  <si>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</si>
  <si>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</si>
  <si>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</si>
  <si>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</si>
  <si>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</si>
  <si>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</si>
  <si>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</si>
  <si>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</si>
  <si>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</si>
  <si>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</si>
  <si>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0.25</t>
  </si>
  <si>
    <t>▲ 1.24</t>
  </si>
  <si>
    <t>▲ 0.60</t>
  </si>
  <si>
    <t>国民健康保険会計</t>
  </si>
  <si>
    <t>▲ 1.27</t>
  </si>
  <si>
    <t>▲ 2.55</t>
  </si>
  <si>
    <t>▲ 2.61</t>
  </si>
  <si>
    <t>▲ 1.26</t>
  </si>
  <si>
    <t>▲ 1.29</t>
  </si>
  <si>
    <t>水道事業会計</t>
  </si>
  <si>
    <t>下水道事業会計</t>
  </si>
  <si>
    <t>一般会計</t>
  </si>
  <si>
    <t>介護保険会計</t>
  </si>
  <si>
    <t>交通事業会計</t>
  </si>
  <si>
    <t>▲ 0.66</t>
  </si>
  <si>
    <t>後期高齢者医療会計</t>
  </si>
  <si>
    <t>母子父子寡婦福祉資金貸付事業会計</t>
  </si>
  <si>
    <t>その他会計（赤字）</t>
  </si>
  <si>
    <t>その他会計（黒字）</t>
  </si>
  <si>
    <t>H25末</t>
    <phoneticPr fontId="5"/>
  </si>
  <si>
    <t>H26末</t>
    <phoneticPr fontId="5"/>
  </si>
  <si>
    <t>H27末</t>
    <phoneticPr fontId="5"/>
  </si>
  <si>
    <t>H28末</t>
    <phoneticPr fontId="5"/>
  </si>
  <si>
    <t>H29末</t>
    <phoneticPr fontId="5"/>
  </si>
  <si>
    <t>山鹿植木広域行政事務組合</t>
    <rPh sb="0" eb="2">
      <t>ヤマガ</t>
    </rPh>
    <rPh sb="2" eb="4">
      <t>ウエキ</t>
    </rPh>
    <rPh sb="4" eb="6">
      <t>コウイキ</t>
    </rPh>
    <rPh sb="6" eb="8">
      <t>ギョウセイ</t>
    </rPh>
    <rPh sb="8" eb="10">
      <t>ジム</t>
    </rPh>
    <rPh sb="10" eb="12">
      <t>クミアイ</t>
    </rPh>
    <phoneticPr fontId="19"/>
  </si>
  <si>
    <t>-</t>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</si>
  <si>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19"/>
  </si>
  <si>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</si>
  <si>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熊本市勤労者福祉センター</t>
    <rPh sb="0" eb="3">
      <t>クマモトシ</t>
    </rPh>
    <rPh sb="3" eb="6">
      <t>キンロウシャ</t>
    </rPh>
    <rPh sb="6" eb="8">
      <t>フクシ</t>
    </rPh>
    <phoneticPr fontId="19"/>
  </si>
  <si>
    <t>熊本市上下水道サービス公社</t>
    <rPh sb="0" eb="3">
      <t>クマモトシ</t>
    </rPh>
    <rPh sb="3" eb="5">
      <t>ジョウゲ</t>
    </rPh>
    <rPh sb="5" eb="7">
      <t>スイドウ</t>
    </rPh>
    <rPh sb="11" eb="13">
      <t>コウシャ</t>
    </rPh>
    <phoneticPr fontId="19"/>
  </si>
  <si>
    <t>熊本市駐車場公社</t>
    <rPh sb="0" eb="3">
      <t>クマモトシ</t>
    </rPh>
    <rPh sb="3" eb="6">
      <t>チュウシャジョウ</t>
    </rPh>
    <rPh sb="6" eb="8">
      <t>コウシャ</t>
    </rPh>
    <phoneticPr fontId="19"/>
  </si>
  <si>
    <t>熊本市社会教育振興事業団</t>
    <rPh sb="0" eb="3">
      <t>クマモトシ</t>
    </rPh>
    <rPh sb="3" eb="5">
      <t>シャカイ</t>
    </rPh>
    <rPh sb="5" eb="7">
      <t>キョウイク</t>
    </rPh>
    <rPh sb="7" eb="9">
      <t>シンコウ</t>
    </rPh>
    <rPh sb="9" eb="12">
      <t>ジギョウダン</t>
    </rPh>
    <phoneticPr fontId="19"/>
  </si>
  <si>
    <t>熊本市美術文化振興財団</t>
    <rPh sb="0" eb="3">
      <t>クマモトシ</t>
    </rPh>
    <rPh sb="3" eb="5">
      <t>ビジュツ</t>
    </rPh>
    <rPh sb="5" eb="7">
      <t>ブンカ</t>
    </rPh>
    <rPh sb="7" eb="9">
      <t>シンコウ</t>
    </rPh>
    <rPh sb="9" eb="11">
      <t>ザイダン</t>
    </rPh>
    <phoneticPr fontId="19"/>
  </si>
  <si>
    <t>くまもと地下水財団</t>
    <rPh sb="4" eb="6">
      <t>チカ</t>
    </rPh>
    <rPh sb="6" eb="7">
      <t>スイ</t>
    </rPh>
    <rPh sb="7" eb="9">
      <t>ザイダン</t>
    </rPh>
    <phoneticPr fontId="19"/>
  </si>
  <si>
    <t>熊本市国際交流振興事業団</t>
    <rPh sb="0" eb="3">
      <t>クマモトシ</t>
    </rPh>
    <rPh sb="3" eb="5">
      <t>コクサイ</t>
    </rPh>
    <rPh sb="5" eb="7">
      <t>コウリュウ</t>
    </rPh>
    <rPh sb="7" eb="9">
      <t>シンコウ</t>
    </rPh>
    <rPh sb="9" eb="12">
      <t>ジギョウダン</t>
    </rPh>
    <phoneticPr fontId="19"/>
  </si>
  <si>
    <t>熊本市学校給食会</t>
    <rPh sb="0" eb="3">
      <t>クマモトシ</t>
    </rPh>
    <rPh sb="3" eb="5">
      <t>ガッコウ</t>
    </rPh>
    <rPh sb="5" eb="7">
      <t>キュウショク</t>
    </rPh>
    <rPh sb="7" eb="8">
      <t>カイ</t>
    </rPh>
    <phoneticPr fontId="19"/>
  </si>
  <si>
    <t>熊本流通情報センター</t>
    <rPh sb="0" eb="2">
      <t>クマモト</t>
    </rPh>
    <rPh sb="2" eb="4">
      <t>リュウツウ</t>
    </rPh>
    <rPh sb="4" eb="6">
      <t>ジョウホウ</t>
    </rPh>
    <phoneticPr fontId="19"/>
  </si>
  <si>
    <t>熊本国際観光コンベンション協会</t>
    <rPh sb="0" eb="2">
      <t>クマモト</t>
    </rPh>
    <rPh sb="2" eb="4">
      <t>コクサイ</t>
    </rPh>
    <rPh sb="4" eb="6">
      <t>カンコウ</t>
    </rPh>
    <rPh sb="13" eb="15">
      <t>キョウカイ</t>
    </rPh>
    <phoneticPr fontId="19"/>
  </si>
  <si>
    <t>植木まちづくり</t>
    <rPh sb="0" eb="2">
      <t>ウエキ</t>
    </rPh>
    <phoneticPr fontId="19"/>
  </si>
  <si>
    <t>熊本城復元整備基金</t>
    <rPh sb="0" eb="3">
      <t>クマモトジョウ</t>
    </rPh>
    <rPh sb="3" eb="5">
      <t>フクゲン</t>
    </rPh>
    <rPh sb="5" eb="7">
      <t>セイビ</t>
    </rPh>
    <rPh sb="7" eb="9">
      <t>キキン</t>
    </rPh>
    <phoneticPr fontId="11"/>
  </si>
  <si>
    <t>熊本市平成28年熊本地震復興基金</t>
    <rPh sb="0" eb="3">
      <t>クマモトシ</t>
    </rPh>
    <rPh sb="3" eb="5">
      <t>ヘイセイ</t>
    </rPh>
    <rPh sb="7" eb="8">
      <t>ネン</t>
    </rPh>
    <rPh sb="8" eb="16">
      <t>クマモトジシンフッコウキキン</t>
    </rPh>
    <phoneticPr fontId="11"/>
  </si>
  <si>
    <t>熊本市制100周年記念人づくり基金</t>
    <rPh sb="0" eb="3">
      <t>クマモトシ</t>
    </rPh>
    <rPh sb="7" eb="9">
      <t>シュウネン</t>
    </rPh>
    <rPh sb="9" eb="11">
      <t>キネン</t>
    </rPh>
    <rPh sb="11" eb="12">
      <t>ヒト</t>
    </rPh>
    <rPh sb="15" eb="17">
      <t>キキン</t>
    </rPh>
    <phoneticPr fontId="11"/>
  </si>
  <si>
    <t>熊本市ふるさとの森基金</t>
    <rPh sb="0" eb="2">
      <t>クマモト</t>
    </rPh>
    <rPh sb="2" eb="3">
      <t>シ</t>
    </rPh>
    <rPh sb="8" eb="9">
      <t>モリ</t>
    </rPh>
    <rPh sb="9" eb="11">
      <t>キキン</t>
    </rPh>
    <phoneticPr fontId="11"/>
  </si>
  <si>
    <t>熊本市公共施設長寿命化等基金</t>
    <rPh sb="0" eb="3">
      <t>クマモトシ</t>
    </rPh>
    <rPh sb="3" eb="5">
      <t>コウキョウ</t>
    </rPh>
    <rPh sb="5" eb="7">
      <t>シセツ</t>
    </rPh>
    <rPh sb="7" eb="11">
      <t>チョウジュミョウカ</t>
    </rPh>
    <rPh sb="11" eb="12">
      <t>トウ</t>
    </rPh>
    <rPh sb="12" eb="1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</si>
  <si>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</si>
  <si>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</si>
  <si>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</si>
  <si>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＜有形固定資産減価償却率の変動理由＞
有形固定資産減価償却率については、平成29年度から平成30年度にかけては、熊本地震により被災した資産の除却及び新規施設の供用開始等を行った結果、類似団体に比べ低い水準にあるが、将来負担比率については、類似団体に比べ高い水準にある。今後、既存資産の有効活用の観点から、各施設において策定を行う個別施設計画に基づき計画的な維持修繕に取り組むことで、財政負担の軽減や施設の長寿命化を図っていく。</t>
    <rPh sb="36" eb="38">
      <t>ヘイセイ</t>
    </rPh>
    <rPh sb="40" eb="42">
      <t>ネンド</t>
    </rPh>
    <rPh sb="44" eb="46">
      <t>ヘイセイ</t>
    </rPh>
    <rPh sb="48" eb="50">
      <t>ネンド</t>
    </rPh>
    <rPh sb="56" eb="60">
      <t>クマモトジシン</t>
    </rPh>
    <rPh sb="63" eb="65">
      <t>ヒサイ</t>
    </rPh>
    <rPh sb="85" eb="86">
      <t>オコナ</t>
    </rPh>
    <rPh sb="88" eb="90">
      <t>ケッカ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</si>
  <si>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</si>
  <si>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</si>
  <si>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</si>
  <si>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</si>
  <si>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</si>
  <si>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</si>
  <si>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については、政令指定都市への移行前から取り組んできた投資的経費の抑制や繰上償還等の影響で、臨時財政対策債分を除く元利償還金が減少傾向（平成26年度から平成30年度で▲13億円）にあること等により、減少が続いており類似団体内平均を下回っている。将来負担比率については、熊本地震関連事業や中心市街地整備等の投資的経費の増に伴い市債残高は増加しているものの、熊本地震に伴う雑損控除が減少したことによる市民税の増や、普通交付税の増加により平成29年度と比べて11.2ポイント改善し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</si>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</sst>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Fill="1" applyBorder="1" applyAlignment="1" applyProtection="1">
      <alignment horizontal="right" vertical="center" shrinkToFit="1"/>
      <protection locked="0"/>
    </xf>
    <xf numFmtId="177" fontId="33" fillId="0" borderId="99" xfId="15" applyNumberFormat="1" applyFont="1" applyFill="1" applyBorder="1" applyAlignment="1" applyProtection="1">
      <alignment horizontal="right" vertical="center" shrinkToFit="1"/>
      <protection locked="0"/>
    </xf>
    <xf numFmtId="177" fontId="33" fillId="0" borderId="100" xfId="15" applyNumberFormat="1" applyFont="1" applyFill="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5" applyNumberFormat="1" applyFont="1" applyFill="1" applyBorder="1" applyAlignment="1" applyProtection="1">
      <alignment horizontal="right" vertical="center" shrinkToFit="1"/>
      <protection locked="0"/>
    </xf>
    <xf numFmtId="177" fontId="33" fillId="0" borderId="113" xfId="15" applyNumberFormat="1" applyFont="1" applyFill="1" applyBorder="1" applyAlignment="1" applyProtection="1">
      <alignment horizontal="right" vertical="center" shrinkToFit="1"/>
      <protection locked="0"/>
    </xf>
    <xf numFmtId="177" fontId="33" fillId="0" borderId="114" xfId="15" applyNumberFormat="1" applyFont="1" applyFill="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7AD2-4D94-B2D9-FA75E7CC36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59595</c:v>
                </c:pt>
                <c:pt idx="1">
                  <c:v>65964</c:v>
                </c:pt>
                <c:pt idx="2">
                  <c:v>47989</c:v>
                </c:pt>
                <c:pt idx="3">
                  <c:v>63585</c:v>
                </c:pt>
                <c:pt idx="4">
                  <c:v>77633</c:v>
                </c:pt>
              </c:numCache>
            </c:numRef>
          </c:val>
          <c:smooth val="0"/>
          <c:extLst>
            <c:ext xmlns:c16="http://schemas.microsoft.com/office/drawing/2014/chart" uri="{C3380CC4-5D6E-409C-BE32-E72D297353CC}">
              <c16:uniqueId val="{00000001-7AD2-4D94-B2D9-FA75E7CC36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1.87</c:v>
                </c:pt>
                <c:pt idx="1">
                  <c:v>2.58</c:v>
                </c:pt>
                <c:pt idx="2">
                  <c:v>3.16</c:v>
                </c:pt>
                <c:pt idx="3">
                  <c:v>3.31</c:v>
                </c:pt>
                <c:pt idx="4">
                  <c:v>3.36</c:v>
                </c:pt>
              </c:numCache>
            </c:numRef>
          </c:val>
          <c:extLst>
            <c:ext xmlns:c16="http://schemas.microsoft.com/office/drawing/2014/chart" uri="{C3380CC4-5D6E-409C-BE32-E72D297353CC}">
              <c16:uniqueId val="{00000000-F114-48B3-87A0-D20A40347C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6.27</c:v>
                </c:pt>
                <c:pt idx="1">
                  <c:v>6.33</c:v>
                </c:pt>
                <c:pt idx="2">
                  <c:v>4.4000000000000004</c:v>
                </c:pt>
                <c:pt idx="3">
                  <c:v>2.52</c:v>
                </c:pt>
                <c:pt idx="4">
                  <c:v>2.5</c:v>
                </c:pt>
              </c:numCache>
            </c:numRef>
          </c:val>
          <c:extLst>
            <c:ext xmlns:c16="http://schemas.microsoft.com/office/drawing/2014/chart" uri="{C3380CC4-5D6E-409C-BE32-E72D297353CC}">
              <c16:uniqueId val="{00000001-F114-48B3-87A0-D20A40347C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-0.25</c:v>
                </c:pt>
                <c:pt idx="1">
                  <c:v>0.72</c:v>
                </c:pt>
                <c:pt idx="2">
                  <c:v>-1.24</c:v>
                </c:pt>
                <c:pt idx="3">
                  <c:v>-0.6</c:v>
                </c:pt>
                <c:pt idx="4">
                  <c:v>0.09</c:v>
                </c:pt>
              </c:numCache>
            </c:numRef>
          </c:val>
          <c:smooth val="0"/>
          <c:extLst>
            <c:ext xmlns:c16="http://schemas.microsoft.com/office/drawing/2014/chart" uri="{C3380CC4-5D6E-409C-BE32-E72D297353CC}">
              <c16:uniqueId val="{00000002-F114-48B3-87A0-D20A40347C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1.33</c:v>
                </c:pt>
                <c:pt idx="2">
                  <c:v>#N/A</c:v>
                </c:pt>
                <c:pt idx="3">
                  <c:v>1.07</c:v>
                </c:pt>
                <c:pt idx="4">
                  <c:v>#N/A</c:v>
                </c:pt>
                <c:pt idx="5">
                  <c:v>0.28999999999999998</c:v>
                </c:pt>
                <c:pt idx="6">
                  <c:v>#N/A</c:v>
                </c:pt>
                <c:pt idx="7">
                  <c:v>0.23</c:v>
                </c:pt>
                <c:pt idx="8">
                  <c:v>#N/A</c:v>
                </c:pt>
                <c:pt idx="9">
                  <c:v>0.16</c:v>
                </c:pt>
              </c:numCache>
            </c:numRef>
          </c:val>
          <c:extLst>
            <c:ext xmlns:c16="http://schemas.microsoft.com/office/drawing/2014/chart" uri="{C3380CC4-5D6E-409C-BE32-E72D297353CC}">
              <c16:uniqueId val="{00000000-401A-485D-8999-13E88D9583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1A-485D-8999-13E88D9583EC}"/>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7.0000000000000007E-2</c:v>
                </c:pt>
                <c:pt idx="4">
                  <c:v>#N/A</c:v>
                </c:pt>
                <c:pt idx="5">
                  <c:v>0.1</c:v>
                </c:pt>
                <c:pt idx="6">
                  <c:v>#N/A</c:v>
                </c:pt>
                <c:pt idx="7">
                  <c:v>0.11</c:v>
                </c:pt>
                <c:pt idx="8">
                  <c:v>#N/A</c:v>
                </c:pt>
                <c:pt idx="9">
                  <c:v>0.11</c:v>
                </c:pt>
              </c:numCache>
            </c:numRef>
          </c:val>
          <c:extLst>
            <c:ext xmlns:c16="http://schemas.microsoft.com/office/drawing/2014/chart" uri="{C3380CC4-5D6E-409C-BE32-E72D297353CC}">
              <c16:uniqueId val="{00000002-401A-485D-8999-13E88D9583EC}"/>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0.15</c:v>
                </c:pt>
                <c:pt idx="4">
                  <c:v>#N/A</c:v>
                </c:pt>
                <c:pt idx="5">
                  <c:v>0.13</c:v>
                </c:pt>
                <c:pt idx="6">
                  <c:v>#N/A</c:v>
                </c:pt>
                <c:pt idx="7">
                  <c:v>0.15</c:v>
                </c:pt>
                <c:pt idx="8">
                  <c:v>#N/A</c:v>
                </c:pt>
                <c:pt idx="9">
                  <c:v>0.15</c:v>
                </c:pt>
              </c:numCache>
            </c:numRef>
          </c:val>
          <c:extLst>
            <c:ext xmlns:c16="http://schemas.microsoft.com/office/drawing/2014/chart" uri="{C3380CC4-5D6E-409C-BE32-E72D297353CC}">
              <c16:uniqueId val="{00000003-401A-485D-8999-13E88D9583EC}"/>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0.66</c:v>
                </c:pt>
                <c:pt idx="1">
                  <c:v>#N/A</c:v>
                </c:pt>
                <c:pt idx="2">
                  <c:v>#N/A</c:v>
                </c:pt>
                <c:pt idx="3">
                  <c:v>0.5</c:v>
                </c:pt>
                <c:pt idx="4">
                  <c:v>#N/A</c:v>
                </c:pt>
                <c:pt idx="5">
                  <c:v>0.59</c:v>
                </c:pt>
                <c:pt idx="6">
                  <c:v>#N/A</c:v>
                </c:pt>
                <c:pt idx="7">
                  <c:v>0.6</c:v>
                </c:pt>
                <c:pt idx="8">
                  <c:v>#N/A</c:v>
                </c:pt>
                <c:pt idx="9">
                  <c:v>0.65</c:v>
                </c:pt>
              </c:numCache>
            </c:numRef>
          </c:val>
          <c:extLst>
            <c:ext xmlns:c16="http://schemas.microsoft.com/office/drawing/2014/chart" uri="{C3380CC4-5D6E-409C-BE32-E72D297353CC}">
              <c16:uniqueId val="{00000004-401A-485D-8999-13E88D9583EC}"/>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0.69</c:v>
                </c:pt>
                <c:pt idx="2">
                  <c:v>#N/A</c:v>
                </c:pt>
                <c:pt idx="3">
                  <c:v>0.99</c:v>
                </c:pt>
                <c:pt idx="4">
                  <c:v>#N/A</c:v>
                </c:pt>
                <c:pt idx="5">
                  <c:v>0.94</c:v>
                </c:pt>
                <c:pt idx="6">
                  <c:v>#N/A</c:v>
                </c:pt>
                <c:pt idx="7">
                  <c:v>0.97</c:v>
                </c:pt>
                <c:pt idx="8">
                  <c:v>#N/A</c:v>
                </c:pt>
                <c:pt idx="9">
                  <c:v>2.0099999999999998</c:v>
                </c:pt>
              </c:numCache>
            </c:numRef>
          </c:val>
          <c:extLst>
            <c:ext xmlns:c16="http://schemas.microsoft.com/office/drawing/2014/chart" uri="{C3380CC4-5D6E-409C-BE32-E72D297353CC}">
              <c16:uniqueId val="{00000005-401A-485D-8999-13E88D9583E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1.75</c:v>
                </c:pt>
                <c:pt idx="2">
                  <c:v>#N/A</c:v>
                </c:pt>
                <c:pt idx="3">
                  <c:v>2.4</c:v>
                </c:pt>
                <c:pt idx="4">
                  <c:v>#N/A</c:v>
                </c:pt>
                <c:pt idx="5">
                  <c:v>2.93</c:v>
                </c:pt>
                <c:pt idx="6">
                  <c:v>#N/A</c:v>
                </c:pt>
                <c:pt idx="7">
                  <c:v>3.07</c:v>
                </c:pt>
                <c:pt idx="8">
                  <c:v>#N/A</c:v>
                </c:pt>
                <c:pt idx="9">
                  <c:v>3.12</c:v>
                </c:pt>
              </c:numCache>
            </c:numRef>
          </c:val>
          <c:extLst>
            <c:ext xmlns:c16="http://schemas.microsoft.com/office/drawing/2014/chart" uri="{C3380CC4-5D6E-409C-BE32-E72D297353CC}">
              <c16:uniqueId val="{00000006-401A-485D-8999-13E88D9583E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6.21</c:v>
                </c:pt>
                <c:pt idx="2">
                  <c:v>#N/A</c:v>
                </c:pt>
                <c:pt idx="3">
                  <c:v>6.6</c:v>
                </c:pt>
                <c:pt idx="4">
                  <c:v>#N/A</c:v>
                </c:pt>
                <c:pt idx="5">
                  <c:v>5.77</c:v>
                </c:pt>
                <c:pt idx="6">
                  <c:v>#N/A</c:v>
                </c:pt>
                <c:pt idx="7">
                  <c:v>5.34</c:v>
                </c:pt>
                <c:pt idx="8">
                  <c:v>#N/A</c:v>
                </c:pt>
                <c:pt idx="9">
                  <c:v>5.5</c:v>
                </c:pt>
              </c:numCache>
            </c:numRef>
          </c:val>
          <c:extLst>
            <c:ext xmlns:c16="http://schemas.microsoft.com/office/drawing/2014/chart" uri="{C3380CC4-5D6E-409C-BE32-E72D297353CC}">
              <c16:uniqueId val="{00000007-401A-485D-8999-13E88D9583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7.19</c:v>
                </c:pt>
                <c:pt idx="2">
                  <c:v>#N/A</c:v>
                </c:pt>
                <c:pt idx="3">
                  <c:v>7.49</c:v>
                </c:pt>
                <c:pt idx="4">
                  <c:v>#N/A</c:v>
                </c:pt>
                <c:pt idx="5">
                  <c:v>7.4</c:v>
                </c:pt>
                <c:pt idx="6">
                  <c:v>#N/A</c:v>
                </c:pt>
                <c:pt idx="7">
                  <c:v>6.56</c:v>
                </c:pt>
                <c:pt idx="8">
                  <c:v>#N/A</c:v>
                </c:pt>
                <c:pt idx="9">
                  <c:v>6.89</c:v>
                </c:pt>
              </c:numCache>
            </c:numRef>
          </c:val>
          <c:extLst>
            <c:ext xmlns:c16="http://schemas.microsoft.com/office/drawing/2014/chart" uri="{C3380CC4-5D6E-409C-BE32-E72D297353CC}">
              <c16:uniqueId val="{00000008-401A-485D-8999-13E88D9583EC}"/>
            </c:ext>
          </c:extLst>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1.27</c:v>
                </c:pt>
                <c:pt idx="1">
                  <c:v>#N/A</c:v>
                </c:pt>
                <c:pt idx="2">
                  <c:v>2.5499999999999998</c:v>
                </c:pt>
                <c:pt idx="3">
                  <c:v>#N/A</c:v>
                </c:pt>
                <c:pt idx="4">
                  <c:v>2.61</c:v>
                </c:pt>
                <c:pt idx="5">
                  <c:v>#N/A</c:v>
                </c:pt>
                <c:pt idx="6">
                  <c:v>1.26</c:v>
                </c:pt>
                <c:pt idx="7">
                  <c:v>#N/A</c:v>
                </c:pt>
                <c:pt idx="8">
                  <c:v>1.29</c:v>
                </c:pt>
                <c:pt idx="9">
                  <c:v>#N/A</c:v>
                </c:pt>
              </c:numCache>
            </c:numRef>
          </c:val>
          <c:extLst>
            <c:ext xmlns:c16="http://schemas.microsoft.com/office/drawing/2014/chart" uri="{C3380CC4-5D6E-409C-BE32-E72D297353CC}">
              <c16:uniqueId val="{00000009-401A-485D-8999-13E88D9583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27078</c:v>
                </c:pt>
                <c:pt idx="5">
                  <c:v>26358</c:v>
                </c:pt>
                <c:pt idx="8">
                  <c:v>26942</c:v>
                </c:pt>
                <c:pt idx="11">
                  <c:v>26294</c:v>
                </c:pt>
                <c:pt idx="14">
                  <c:v>27272</c:v>
                </c:pt>
              </c:numCache>
            </c:numRef>
          </c:val>
          <c:extLst>
            <c:ext xmlns:c16="http://schemas.microsoft.com/office/drawing/2014/chart" uri="{C3380CC4-5D6E-409C-BE32-E72D297353CC}">
              <c16:uniqueId val="{00000000-3B95-4F07-96DB-FB39BABE5C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3</c:v>
                </c:pt>
                <c:pt idx="3">
                  <c:v>1</c:v>
                </c:pt>
                <c:pt idx="6">
                  <c:v>0</c:v>
                </c:pt>
                <c:pt idx="9">
                  <c:v>1</c:v>
                </c:pt>
                <c:pt idx="12">
                  <c:v>0</c:v>
                </c:pt>
              </c:numCache>
            </c:numRef>
          </c:val>
          <c:extLst>
            <c:ext xmlns:c16="http://schemas.microsoft.com/office/drawing/2014/chart" uri="{C3380CC4-5D6E-409C-BE32-E72D297353CC}">
              <c16:uniqueId val="{00000001-3B95-4F07-96DB-FB39BABE5C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362</c:v>
                </c:pt>
                <c:pt idx="3">
                  <c:v>357</c:v>
                </c:pt>
                <c:pt idx="6">
                  <c:v>351</c:v>
                </c:pt>
                <c:pt idx="9">
                  <c:v>221</c:v>
                </c:pt>
                <c:pt idx="12">
                  <c:v>193</c:v>
                </c:pt>
              </c:numCache>
            </c:numRef>
          </c:val>
          <c:extLst>
            <c:ext xmlns:c16="http://schemas.microsoft.com/office/drawing/2014/chart" uri="{C3380CC4-5D6E-409C-BE32-E72D297353CC}">
              <c16:uniqueId val="{00000002-3B95-4F07-96DB-FB39BABE5C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254</c:v>
                </c:pt>
                <c:pt idx="3">
                  <c:v>61</c:v>
                </c:pt>
                <c:pt idx="6">
                  <c:v>61</c:v>
                </c:pt>
                <c:pt idx="9">
                  <c:v>50</c:v>
                </c:pt>
                <c:pt idx="12">
                  <c:v>0</c:v>
                </c:pt>
              </c:numCache>
            </c:numRef>
          </c:val>
          <c:extLst>
            <c:ext xmlns:c16="http://schemas.microsoft.com/office/drawing/2014/chart" uri="{C3380CC4-5D6E-409C-BE32-E72D297353CC}">
              <c16:uniqueId val="{00000003-3B95-4F07-96DB-FB39BABE5C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6782</c:v>
                </c:pt>
                <c:pt idx="3">
                  <c:v>6647</c:v>
                </c:pt>
                <c:pt idx="6">
                  <c:v>6618</c:v>
                </c:pt>
                <c:pt idx="9">
                  <c:v>6418</c:v>
                </c:pt>
                <c:pt idx="12">
                  <c:v>5383</c:v>
                </c:pt>
              </c:numCache>
            </c:numRef>
          </c:val>
          <c:extLst>
            <c:ext xmlns:c16="http://schemas.microsoft.com/office/drawing/2014/chart" uri="{C3380CC4-5D6E-409C-BE32-E72D297353CC}">
              <c16:uniqueId val="{00000004-3B95-4F07-96DB-FB39BABE5C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667</c:v>
                </c:pt>
                <c:pt idx="3">
                  <c:v>1000</c:v>
                </c:pt>
                <c:pt idx="6">
                  <c:v>1333</c:v>
                </c:pt>
                <c:pt idx="9">
                  <c:v>1667</c:v>
                </c:pt>
                <c:pt idx="12">
                  <c:v>2000</c:v>
                </c:pt>
              </c:numCache>
            </c:numRef>
          </c:val>
          <c:extLst>
            <c:ext xmlns:c16="http://schemas.microsoft.com/office/drawing/2014/chart" uri="{C3380CC4-5D6E-409C-BE32-E72D297353CC}">
              <c16:uniqueId val="{00000005-3B95-4F07-96DB-FB39BABE5C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95-4F07-96DB-FB39BABE5C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32131</c:v>
                </c:pt>
                <c:pt idx="3">
                  <c:v>31644</c:v>
                </c:pt>
                <c:pt idx="6">
                  <c:v>31481</c:v>
                </c:pt>
                <c:pt idx="9">
                  <c:v>30941</c:v>
                </c:pt>
                <c:pt idx="12">
                  <c:v>30780</c:v>
                </c:pt>
              </c:numCache>
            </c:numRef>
          </c:val>
          <c:extLst>
            <c:ext xmlns:c16="http://schemas.microsoft.com/office/drawing/2014/chart" uri="{C3380CC4-5D6E-409C-BE32-E72D297353CC}">
              <c16:uniqueId val="{00000007-3B95-4F07-96DB-FB39BABE5C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13121</c:v>
                </c:pt>
                <c:pt idx="2">
                  <c:v>#N/A</c:v>
                </c:pt>
                <c:pt idx="3">
                  <c:v>#N/A</c:v>
                </c:pt>
                <c:pt idx="4">
                  <c:v>13352</c:v>
                </c:pt>
                <c:pt idx="5">
                  <c:v>#N/A</c:v>
                </c:pt>
                <c:pt idx="6">
                  <c:v>#N/A</c:v>
                </c:pt>
                <c:pt idx="7">
                  <c:v>12902</c:v>
                </c:pt>
                <c:pt idx="8">
                  <c:v>#N/A</c:v>
                </c:pt>
                <c:pt idx="9">
                  <c:v>#N/A</c:v>
                </c:pt>
                <c:pt idx="10">
                  <c:v>13004</c:v>
                </c:pt>
                <c:pt idx="11">
                  <c:v>#N/A</c:v>
                </c:pt>
                <c:pt idx="12">
                  <c:v>#N/A</c:v>
                </c:pt>
                <c:pt idx="13">
                  <c:v>11084</c:v>
                </c:pt>
                <c:pt idx="14">
                  <c:v>#N/A</c:v>
                </c:pt>
              </c:numCache>
            </c:numRef>
          </c:val>
          <c:smooth val="0"/>
          <c:extLst>
            <c:ext xmlns:c16="http://schemas.microsoft.com/office/drawing/2014/chart" uri="{C3380CC4-5D6E-409C-BE32-E72D297353CC}">
              <c16:uniqueId val="{00000008-3B95-4F07-96DB-FB39BABE5C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262084</c:v>
                </c:pt>
                <c:pt idx="5">
                  <c:v>272313</c:v>
                </c:pt>
                <c:pt idx="8">
                  <c:v>297204</c:v>
                </c:pt>
                <c:pt idx="11">
                  <c:v>327057</c:v>
                </c:pt>
                <c:pt idx="14">
                  <c:v>347856</c:v>
                </c:pt>
              </c:numCache>
            </c:numRef>
          </c:val>
          <c:extLst>
            <c:ext xmlns:c16="http://schemas.microsoft.com/office/drawing/2014/chart" uri="{C3380CC4-5D6E-409C-BE32-E72D297353CC}">
              <c16:uniqueId val="{00000000-131C-4AFB-BBE0-3AB629C4AF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28119</c:v>
                </c:pt>
                <c:pt idx="5">
                  <c:v>28076</c:v>
                </c:pt>
                <c:pt idx="8">
                  <c:v>31125</c:v>
                </c:pt>
                <c:pt idx="11">
                  <c:v>32191</c:v>
                </c:pt>
                <c:pt idx="14">
                  <c:v>31561</c:v>
                </c:pt>
              </c:numCache>
            </c:numRef>
          </c:val>
          <c:extLst>
            <c:ext xmlns:c16="http://schemas.microsoft.com/office/drawing/2014/chart" uri="{C3380CC4-5D6E-409C-BE32-E72D297353CC}">
              <c16:uniqueId val="{00000001-131C-4AFB-BBE0-3AB629C4AF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15128</c:v>
                </c:pt>
                <c:pt idx="5">
                  <c:v>13385</c:v>
                </c:pt>
                <c:pt idx="8">
                  <c:v>17386</c:v>
                </c:pt>
                <c:pt idx="11">
                  <c:v>18732</c:v>
                </c:pt>
                <c:pt idx="14">
                  <c:v>22511</c:v>
                </c:pt>
              </c:numCache>
            </c:numRef>
          </c:val>
          <c:extLst>
            <c:ext xmlns:c16="http://schemas.microsoft.com/office/drawing/2014/chart" uri="{C3380CC4-5D6E-409C-BE32-E72D297353CC}">
              <c16:uniqueId val="{00000002-131C-4AFB-BBE0-3AB629C4AF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1C-4AFB-BBE0-3AB629C4AF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1C-4AFB-BBE0-3AB629C4AF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1C-4AFB-BBE0-3AB629C4AF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44003</c:v>
                </c:pt>
                <c:pt idx="3">
                  <c:v>40682</c:v>
                </c:pt>
                <c:pt idx="6">
                  <c:v>42517</c:v>
                </c:pt>
                <c:pt idx="9">
                  <c:v>75498</c:v>
                </c:pt>
                <c:pt idx="12">
                  <c:v>74247</c:v>
                </c:pt>
              </c:numCache>
            </c:numRef>
          </c:val>
          <c:extLst>
            <c:ext xmlns:c16="http://schemas.microsoft.com/office/drawing/2014/chart" uri="{C3380CC4-5D6E-409C-BE32-E72D297353CC}">
              <c16:uniqueId val="{00000006-131C-4AFB-BBE0-3AB629C4AF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229</c:v>
                </c:pt>
                <c:pt idx="3">
                  <c:v>150</c:v>
                </c:pt>
                <c:pt idx="6">
                  <c:v>70</c:v>
                </c:pt>
                <c:pt idx="9">
                  <c:v>3</c:v>
                </c:pt>
                <c:pt idx="12">
                  <c:v>2</c:v>
                </c:pt>
              </c:numCache>
            </c:numRef>
          </c:val>
          <c:extLst>
            <c:ext xmlns:c16="http://schemas.microsoft.com/office/drawing/2014/chart" uri="{C3380CC4-5D6E-409C-BE32-E72D297353CC}">
              <c16:uniqueId val="{00000007-131C-4AFB-BBE0-3AB629C4AF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78990</c:v>
                </c:pt>
                <c:pt idx="3">
                  <c:v>78386</c:v>
                </c:pt>
                <c:pt idx="6">
                  <c:v>77061</c:v>
                </c:pt>
                <c:pt idx="9">
                  <c:v>73298</c:v>
                </c:pt>
                <c:pt idx="12">
                  <c:v>70909</c:v>
                </c:pt>
              </c:numCache>
            </c:numRef>
          </c:val>
          <c:extLst>
            <c:ext xmlns:c16="http://schemas.microsoft.com/office/drawing/2014/chart" uri="{C3380CC4-5D6E-409C-BE32-E72D297353CC}">
              <c16:uniqueId val="{00000008-131C-4AFB-BBE0-3AB629C4AF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2927</c:v>
                </c:pt>
                <c:pt idx="3">
                  <c:v>2568</c:v>
                </c:pt>
                <c:pt idx="6">
                  <c:v>2206</c:v>
                </c:pt>
                <c:pt idx="9">
                  <c:v>1902</c:v>
                </c:pt>
                <c:pt idx="12">
                  <c:v>1707</c:v>
                </c:pt>
              </c:numCache>
            </c:numRef>
          </c:val>
          <c:extLst>
            <c:ext xmlns:c16="http://schemas.microsoft.com/office/drawing/2014/chart" uri="{C3380CC4-5D6E-409C-BE32-E72D297353CC}">
              <c16:uniqueId val="{00000009-131C-4AFB-BBE0-3AB629C4AF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350443</c:v>
                </c:pt>
                <c:pt idx="3">
                  <c:v>366706</c:v>
                </c:pt>
                <c:pt idx="6">
                  <c:v>398565</c:v>
                </c:pt>
                <c:pt idx="9">
                  <c:v>443111</c:v>
                </c:pt>
                <c:pt idx="12">
                  <c:v>454325</c:v>
                </c:pt>
              </c:numCache>
            </c:numRef>
          </c:val>
          <c:extLst>
            <c:ext xmlns:c16="http://schemas.microsoft.com/office/drawing/2014/chart" uri="{C3380CC4-5D6E-409C-BE32-E72D297353CC}">
              <c16:uniqueId val="{0000000A-131C-4AFB-BBE0-3AB629C4AF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171262</c:v>
                </c:pt>
                <c:pt idx="2">
                  <c:v>#N/A</c:v>
                </c:pt>
                <c:pt idx="3">
                  <c:v>#N/A</c:v>
                </c:pt>
                <c:pt idx="4">
                  <c:v>174718</c:v>
                </c:pt>
                <c:pt idx="5">
                  <c:v>#N/A</c:v>
                </c:pt>
                <c:pt idx="6">
                  <c:v>#N/A</c:v>
                </c:pt>
                <c:pt idx="7">
                  <c:v>174704</c:v>
                </c:pt>
                <c:pt idx="8">
                  <c:v>#N/A</c:v>
                </c:pt>
                <c:pt idx="9">
                  <c:v>#N/A</c:v>
                </c:pt>
                <c:pt idx="10">
                  <c:v>215831</c:v>
                </c:pt>
                <c:pt idx="11">
                  <c:v>#N/A</c:v>
                </c:pt>
                <c:pt idx="12">
                  <c:v>#N/A</c:v>
                </c:pt>
                <c:pt idx="13">
                  <c:v>199261</c:v>
                </c:pt>
                <c:pt idx="14">
                  <c:v>#N/A</c:v>
                </c:pt>
              </c:numCache>
            </c:numRef>
          </c:val>
          <c:smooth val="0"/>
          <c:extLst>
            <c:ext xmlns:c16="http://schemas.microsoft.com/office/drawing/2014/chart" uri="{C3380CC4-5D6E-409C-BE32-E72D297353CC}">
              <c16:uniqueId val="{0000000B-131C-4AFB-BBE0-3AB629C4AF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7090</c:v>
                </c:pt>
                <c:pt idx="1">
                  <c:v>4775</c:v>
                </c:pt>
                <c:pt idx="2">
                  <c:v>4780</c:v>
                </c:pt>
              </c:numCache>
            </c:numRef>
          </c:val>
          <c:extLst>
            <c:ext xmlns:c16="http://schemas.microsoft.com/office/drawing/2014/chart" uri="{C3380CC4-5D6E-409C-BE32-E72D297353CC}">
              <c16:uniqueId val="{00000000-1E98-48D7-B76D-2E4F7930ED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5387</c:v>
                </c:pt>
                <c:pt idx="1">
                  <c:v>5387</c:v>
                </c:pt>
                <c:pt idx="2">
                  <c:v>5387</c:v>
                </c:pt>
              </c:numCache>
            </c:numRef>
          </c:val>
          <c:extLst>
            <c:ext xmlns:c16="http://schemas.microsoft.com/office/drawing/2014/chart" uri="{C3380CC4-5D6E-409C-BE32-E72D297353CC}">
              <c16:uniqueId val="{00000001-1E98-48D7-B76D-2E4F7930ED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4618</c:v>
                </c:pt>
                <c:pt idx="1">
                  <c:v>8638</c:v>
                </c:pt>
                <c:pt idx="2">
                  <c:v>12382</c:v>
                </c:pt>
              </c:numCache>
            </c:numRef>
          </c:val>
          <c:extLst>
            <c:ext xmlns:c16="http://schemas.microsoft.com/office/drawing/2014/chart" uri="{C3380CC4-5D6E-409C-BE32-E72D297353CC}">
              <c16:uniqueId val="{00000002-1E98-48D7-B76D-2E4F7930ED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{7D30D2D0-511E-414B-8E38-3A7DBB087AF3}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5A2-4E5A-BBCF-1EF0D0E0F1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{40FF11EC-D6CE-420C-8288-06FC77A7C405}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A2-4E5A-BBCF-1EF0D0E0F1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{3D33AD21-F861-4547-8653-5A1C8250ECB3}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A2-4E5A-BBCF-1EF0D0E0F1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{92681E43-B130-43FD-9904-7CD72956F4F8}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A2-4E5A-BBCF-1EF0D0E0F1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{C48D15CD-170E-47F8-8721-B61EBB5C2582}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A2-4E5A-BBCF-1EF0D0E0F1C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{41F60DD8-5071-417B-B73C-7DAE692B0BEF}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5A2-4E5A-BBCF-1EF0D0E0F1C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{6AFBC78C-08EF-49E5-B10C-939D7E2DFE27}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5A2-4E5A-BBCF-1EF0D0E0F1C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{30F9A83E-E9BF-45D7-8090-2726E84D6B92}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5A2-4E5A-BBCF-1EF0D0E0F1C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{CFD4ED7C-456A-4300-B352-E460C365B455}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5A2-4E5A-BBCF-1EF0D0E0F1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56.4</c:v>
                </c:pt>
                <c:pt idx="16">
                  <c:v>56.8</c:v>
                </c:pt>
                <c:pt idx="24">
                  <c:v>59.9</c:v>
                </c:pt>
                <c:pt idx="32">
                  <c:v>59.2</c:v>
                </c:pt>
              </c:numCache>
            </c:numRef>
          </c:xVal>
          <c:yVal>
            <c:numRef>
              <c:f>公会計指標分析・財政指標組合せ分析表!$BP$51:$DC$51</c:f>
              <c:numCache>
                <c:formatCode>#,##0.0;"▲ "#,##0.0</c:formatCode>
                <c:ptCount val="40"/>
                <c:pt idx="8">
                  <c:v>125.5</c:v>
                </c:pt>
                <c:pt idx="16">
                  <c:v>124</c:v>
                </c:pt>
                <c:pt idx="24">
                  <c:v>127.8</c:v>
                </c:pt>
                <c:pt idx="32">
                  <c:v>116.6</c:v>
                </c:pt>
              </c:numCache>
            </c:numRef>
          </c:yVal>
          <c:smooth val="0"/>
          <c:extLst>
            <c:ext xmlns:c16="http://schemas.microsoft.com/office/drawing/2014/chart" uri="{C3380CC4-5D6E-409C-BE32-E72D297353CC}">
              <c16:uniqueId val="{00000009-15A2-4E5A-BBCF-1EF0D0E0F1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{C319FC4A-8909-4B0A-9828-0D4840545DE1}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5A2-4E5A-BBCF-1EF0D0E0F1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{6036887F-5B03-4F36-8647-C287E559ACDA}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A2-4E5A-BBCF-1EF0D0E0F1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{A6F5E0F3-FC5B-433B-8098-3B3FBC828DC7}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A2-4E5A-BBCF-1EF0D0E0F1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{C003B708-DA43-4CBF-8A5D-767803BA70F7}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A2-4E5A-BBCF-1EF0D0E0F1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{117FF58E-5CB9-4D53-A2A2-3B76F37393BC}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A2-4E5A-BBCF-1EF0D0E0F1C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{8C43B60B-7301-48E4-980C-2592B4C99C44}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5A2-4E5A-BBCF-1EF0D0E0F1C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{C15FC14F-4CDA-4346-8D9B-0D85D9E5F346}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5A2-4E5A-BBCF-1EF0D0E0F1C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{51D1D296-97E5-403F-B1E3-C3F7FB182347}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5A2-4E5A-BBCF-1EF0D0E0F1C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{795643A7-DBC0-4A20-994D-9CF3DA765070}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5A2-4E5A-BBCF-1EF0D0E0F1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15A2-4E5A-BBCF-1EF0D0E0F1C4}"/>
            </c:ext>
          </c:extLst>
        </c:ser>
        <c:dLbls>
          <c:showLegendKey val="0"/>
          <c:showVal val="1"/>
          <c:showCatName val="0"/>
          <c:showSerName val="0"/>
          <c:showPercent val="0"/>
          <c:showBubbleSize val="0"/>
        </c:dLbls>
        <c:axId val="46179840"/>
        <c:axId val="46181760"/>
      </c:scatterChart>
      <c:valAx>
        <c:axId val="46179840"/>
        <c:scaling>
          <c:orientation val="minMax"/>
          <c:max val="63.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3"/>
          <c:min val="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{97A682C0-4153-47AF-A2E8-CC812AE771BB}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610-4304-92C3-5AE812CB9C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{067BCA02-CDAE-466A-8CFA-CFAEBD79A136}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0-4304-92C3-5AE812CB9C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{7706D3FB-DD68-4FB6-8CA8-4E8EBDBD7EF0}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0-4304-92C3-5AE812CB9C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{33552792-5DD6-431A-ADD2-C186574ACEA3}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0-4304-92C3-5AE812CB9C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{CFA26928-0F05-4675-8474-9993FB8F69F7}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0-4304-92C3-5AE812CB9CE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{E8BBB9D5-B770-44E2-9462-2ABB76115253}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610-4304-92C3-5AE812CB9CE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{E0CEF99A-DA11-4EB6-AF66-488598FEF81A}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610-4304-92C3-5AE812CB9CE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{5D19708C-3F83-43B9-8912-5A2C1C6B61BA}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610-4304-92C3-5AE812CB9CE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{24332A18-C9F7-4809-A203-66CE8A139650}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610-4304-92C3-5AE812CB9C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9.6</c:v>
                </c:pt>
                <c:pt idx="16">
                  <c:v>9.3000000000000007</c:v>
                </c:pt>
                <c:pt idx="24">
                  <c:v>8.8000000000000007</c:v>
                </c:pt>
                <c:pt idx="32">
                  <c:v>7.7</c:v>
                </c:pt>
              </c:numCache>
            </c:numRef>
          </c:xVal>
          <c:yVal>
            <c:numRef>
              <c:f>公会計指標分析・財政指標組合せ分析表!$BP$73:$DC$73</c:f>
              <c:numCache>
                <c:formatCode>#,##0.0;"▲ "#,##0.0</c:formatCode>
                <c:ptCount val="40"/>
                <c:pt idx="0">
                  <c:v>122.4</c:v>
                </c:pt>
                <c:pt idx="8">
                  <c:v>125.5</c:v>
                </c:pt>
                <c:pt idx="16">
                  <c:v>124</c:v>
                </c:pt>
                <c:pt idx="24">
                  <c:v>127.8</c:v>
                </c:pt>
                <c:pt idx="32">
                  <c:v>116.6</c:v>
                </c:pt>
              </c:numCache>
            </c:numRef>
          </c:yVal>
          <c:smooth val="0"/>
          <c:extLst>
            <c:ext xmlns:c16="http://schemas.microsoft.com/office/drawing/2014/chart" uri="{C3380CC4-5D6E-409C-BE32-E72D297353CC}">
              <c16:uniqueId val="{00000009-7610-4304-92C3-5AE812CB9C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{C5CA48B6-87F3-4F8A-8E91-EE3F0EFAF794}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610-4304-92C3-5AE812CB9C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{726BA31D-82B7-4522-AE82-665F2CBB62E3}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0-4304-92C3-5AE812CB9C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{F85D159E-EBE1-47AA-BD88-BED7614BEBD7}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0-4304-92C3-5AE812CB9C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{2AB0EF94-5FD1-40D2-8AAA-62627417EAF6}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0-4304-92C3-5AE812CB9C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{AE1E8526-8399-4E86-843C-82AA18C4E958}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0-4304-92C3-5AE812CB9CE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{7C0C3C88-60C5-4442-8413-C650FC340CAE}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610-4304-92C3-5AE812CB9CE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{D449405B-E72F-44E3-89F6-567F3E5E639F}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610-4304-92C3-5AE812CB9CE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{A79A69E8-D167-4B5D-A42E-B011DC73DF95}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610-4304-92C3-5AE812CB9CE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{5AF98B7B-AE79-418C-ADF6-B74E4ED07C6D}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610-4304-92C3-5AE812CB9C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7610-4304-92C3-5AE812CB9CEE}"/>
            </c:ext>
          </c:extLst>
        </c:ser>
        <c:dLbls>
          <c:showLegendKey val="0"/>
          <c:showVal val="1"/>
          <c:showCatName val="0"/>
          <c:showSerName val="0"/>
          <c:showPercent val="0"/>
          <c:showBubbleSize val="0"/>
        </c:dLbls>
        <c:axId val="84219776"/>
        <c:axId val="84234240"/>
      </c:scatterChart>
      <c:valAx>
        <c:axId val="84219776"/>
        <c:scaling>
          <c:orientation val="minMax"/>
          <c:max val="11.5"/>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9"/>
          <c:min val="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政令指定都市への移行前から取り組んできた、投資的経費の抑制や繰上償還等の影響で、臨時財政対策債分を除く元利償還金が減少しており、また、下水道会計をはじめとする公営企業債の元利償還金が減少したこともあり、実質公債費比率の分子は減少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分の１として設定しているのに対して、本市においては</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・政令指定都市への移行前から取り組んできた、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baseline="0">
              <a:solidFill>
                <a:sysClr val="windowText" lastClr="00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投資的経費の抑制や繰上償還等の影響で、臨</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時財政対策債を除く市債残高が減少（平成</a:t>
          </a:r>
          <a:r>
            <a:rPr kumimoji="1" lang="en-US" altLang="ja-JP" sz="1400">
              <a:solidFill>
                <a:sysClr val="windowText" lastClr="000000"/>
              </a:solidFill>
              <a:latin typeface="ＭＳ ゴシック" pitchFamily="49" charset="-128"/>
              <a:ea typeface="ＭＳ ゴシック" pitchFamily="49" charset="-128"/>
            </a:rPr>
            <a:t>24</a:t>
          </a:r>
        </a:p>
        <a:p>
          <a:r>
            <a:rPr kumimoji="1" lang="ja-JP" altLang="en-US" sz="1400">
              <a:solidFill>
                <a:sysClr val="windowText" lastClr="000000"/>
              </a:solidFill>
              <a:latin typeface="ＭＳ ゴシック" pitchFamily="49" charset="-128"/>
              <a:ea typeface="ＭＳ ゴシック" pitchFamily="49" charset="-128"/>
            </a:rPr>
            <a:t>　年度から平成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年度で▲</a:t>
          </a:r>
          <a:r>
            <a:rPr kumimoji="1" lang="en-US" altLang="ja-JP" sz="1400">
              <a:solidFill>
                <a:sysClr val="windowText" lastClr="000000"/>
              </a:solidFill>
              <a:latin typeface="ＭＳ ゴシック" pitchFamily="49" charset="-128"/>
              <a:ea typeface="ＭＳ ゴシック" pitchFamily="49" charset="-128"/>
            </a:rPr>
            <a:t>13</a:t>
          </a:r>
          <a:r>
            <a:rPr kumimoji="1" lang="ja-JP" altLang="en-US" sz="1400">
              <a:solidFill>
                <a:sysClr val="windowText" lastClr="000000"/>
              </a:solidFill>
              <a:latin typeface="ＭＳ ゴシック" pitchFamily="49" charset="-128"/>
              <a:ea typeface="ＭＳ ゴシック" pitchFamily="49" charset="-128"/>
            </a:rPr>
            <a:t>億円）傾向にあっ</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たものの、平成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年度以降、熊本地震分の市</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債発行額の増等により、残高は増加傾向にあ</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・しかし、平成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年度においては、熊本地震に</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伴う雑損控除が減少したことによる市民税の</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増や、普通交付税の増などにより、分母とな</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る標準財政規模が増加したことや、公共施設</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等長寿命化基金及び熊本地震に伴う熊本城復</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元整備基金への積立の増により、将来負担比</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率の分子が減となったことで、平成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年度と</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比べ</a:t>
          </a:r>
          <a:r>
            <a:rPr kumimoji="1" lang="en-US" altLang="ja-JP" sz="1400">
              <a:solidFill>
                <a:sysClr val="windowText" lastClr="000000"/>
              </a:solidFill>
              <a:latin typeface="ＭＳ ゴシック" pitchFamily="49" charset="-128"/>
              <a:ea typeface="ＭＳ ゴシック" pitchFamily="49" charset="-128"/>
            </a:rPr>
            <a:t>11.2</a:t>
          </a:r>
          <a:r>
            <a:rPr kumimoji="1" lang="ja-JP" altLang="en-US" sz="1400">
              <a:solidFill>
                <a:sysClr val="windowText" lastClr="000000"/>
              </a:solidFill>
              <a:latin typeface="ＭＳ ゴシック" pitchFamily="49" charset="-128"/>
              <a:ea typeface="ＭＳ ゴシック" pitchFamily="49" charset="-128"/>
            </a:rPr>
            <a:t>ポイントの改善となった。</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億円）を熊本城復元整備基金にを積み立てたこと、熊本地震関連事業に充てるため、平成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年熊本地震復興基金」の一部を取り崩したこと、自主財源の増収分の一部を活用し、「熊本市公共施設長寿命化等基金」へ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億円の積み立てをおこなったこと等により、基金全体の残高は、前年度と比べ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財政調整基金については、目標とする積立規模の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億円程度で現状維持、減債基金及びその他特定目的基金については、事業への活用により減少傾向を見込んでおり、基金全体としては、今後、減少傾向の予定。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業を実施すること（文化振興、災害対応）</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・熊本市公共施設長寿命化等基金：本市の公共施設の計画的な長寿命化及び更新を推進すること</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・熊本城復元整備基金：寄附金等の積立てによる増加（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億円）、熊本城の復元事業に充てるための取崩し（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年熊本地震に関連する事業に充てるたの取崩し（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・熊本市公共施設長寿命化等基金：今後の公共施設の整備を計画的に進めるため、積立を行ったことによる増（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億円（皆増））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・熊本城復元整備基金：平成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年熊本地震により被災した熊本城の早期復旧及び復元を図るため、今後も計画的に取崩しを行う予定　</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・熊本市公共施設長寿命化等基金：今後の公共施設の整備を計画的に進めるため、今後、計画的に取崩しを行う予定</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運用収入のみを積み立てており、実質的な取崩しはなし。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経済事情の変動に対応する備えや新たな災害の発生などの将来的に見込まれる財政需要に対処するため、一定額を確保しておく必要があると考えている。目標とする積立規模については、第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次行財政改革計画（平成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年度実施計画において、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億円程度と設定している。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熊本地震により起債した災害復旧事業債の償還のために積み立てたものであり、今後、償還期の到来に合わせて随時取り崩していく。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その他、財政状況に応じた積立て及び取崩しを実施予定。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公共施設は、庁舎、学校、市営住宅等</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た建物が多く</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年度にかけて、熊本地震により被災した資産の除却及び新規施設の供用開始等を行った結果、有形固定資産減価償却率が減少した。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127350</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352925" y="5531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131687</xdr:rowOff>
    </xdr:from>
    <xdr:to>
      <xdr:col>23</xdr:col>
      <xdr:colOff>136525</xdr:colOff>
      <xdr:row>32</xdr:row>
      <xdr:rowOff>61837</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251325" y="60308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110114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352925" y="600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59720</xdr:rowOff>
    </xdr:from>
    <xdr:to>
      <xdr:col>19</xdr:col>
      <xdr:colOff>187325</xdr:colOff>
      <xdr:row>31</xdr:row>
      <xdr:rowOff>161320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616325" y="5958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110520</xdr:rowOff>
    </xdr:from>
    <xdr:to>
      <xdr:col>23</xdr:col>
      <xdr:colOff>85725</xdr:colOff>
      <xdr:row>32</xdr:row>
      <xdr:rowOff>11037</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667125" y="6009670"/>
          <a:ext cx="635000" cy="6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35530</xdr:rowOff>
    </xdr:from>
    <xdr:to>
      <xdr:col>15</xdr:col>
      <xdr:colOff>187325</xdr:colOff>
      <xdr:row>33</xdr:row>
      <xdr:rowOff>137130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930525" y="6264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110520</xdr:rowOff>
    </xdr:from>
    <xdr:to>
      <xdr:col>19</xdr:col>
      <xdr:colOff>136525</xdr:colOff>
      <xdr:row>33</xdr:row>
      <xdr:rowOff>86330</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981325" y="6009670"/>
          <a:ext cx="685800" cy="30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76653</xdr:rowOff>
    </xdr:from>
    <xdr:to>
      <xdr:col>11</xdr:col>
      <xdr:colOff>187325</xdr:colOff>
      <xdr:row>34</xdr:row>
      <xdr:rowOff>6803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244725" y="63060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86330</xdr:rowOff>
    </xdr:from>
    <xdr:to>
      <xdr:col>15</xdr:col>
      <xdr:colOff>136525</xdr:colOff>
      <xdr:row>33</xdr:row>
      <xdr:rowOff>127453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295525" y="6315680"/>
          <a:ext cx="6858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133397</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470919" y="553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64757</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2797819" y="563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57802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11201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152447</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470919" y="60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128257</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2797819" y="635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169380</xdr:rowOff>
    </xdr:from>
    <xdr:ext cx="405111" cy="259045"/>
    <xdr:sp macro="" textlink="">
      <xdr:nvSpPr>
        <xdr:cNvPr id="94" name="n_3mainValue有形固定資産減価償却率">
          <a:extLst>
            <a:ext uri="{FF2B5EF4-FFF2-40B4-BE49-F238E27FC236}">
              <a16:creationId xmlns:a16="http://schemas.microsoft.com/office/drawing/2014/main" id="{00000000-0008-0000-0000-00005E000000}"/>
            </a:ext>
          </a:extLst>
        </xdr:cNvPr>
        <xdr:cNvSpPr txBox="1"/>
      </xdr:nvSpPr>
      <xdr:spPr>
        <a:xfrm>
          <a:off x="2112019" y="639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年度と比較すると、将来負担額は増加したものの、経常一般財源等も増加していることにより、結果として債務償還比率が減少している。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63179</xdr:rowOff>
    </xdr:from>
    <xdr:to>
      <xdr:col>76</xdr:col>
      <xdr:colOff>73025</xdr:colOff>
      <xdr:row>30</xdr:row>
      <xdr:rowOff>164779</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3293725" y="57972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86056</xdr:rowOff>
    </xdr:from>
    <xdr:ext cx="560923" cy="259045"/>
    <xdr:sp macro="" textlink="">
      <xdr:nvSpPr>
        <xdr:cNvPr id="140" name="債務償還比率該当値テキスト">
          <a:extLst>
            <a:ext uri="{FF2B5EF4-FFF2-40B4-BE49-F238E27FC236}">
              <a16:creationId xmlns:a16="http://schemas.microsoft.com/office/drawing/2014/main" id="{00000000-0008-0000-0000-00008C000000}"/>
            </a:ext>
          </a:extLst>
        </xdr:cNvPr>
        <xdr:cNvSpPr txBox="1"/>
      </xdr:nvSpPr>
      <xdr:spPr>
        <a:xfrm>
          <a:off x="13376275" y="56550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168420</xdr:rowOff>
    </xdr:from>
    <xdr:to>
      <xdr:col>72</xdr:col>
      <xdr:colOff>123825</xdr:colOff>
      <xdr:row>30</xdr:row>
      <xdr:rowOff>98570</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2639675" y="57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47770</xdr:rowOff>
    </xdr:from>
    <xdr:to>
      <xdr:col>76</xdr:col>
      <xdr:colOff>22225</xdr:colOff>
      <xdr:row>30</xdr:row>
      <xdr:rowOff>113979</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2690475" y="5781820"/>
          <a:ext cx="635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3" name="n_1aveValue債務償還比率">
          <a:extLst>
            <a:ext uri="{FF2B5EF4-FFF2-40B4-BE49-F238E27FC236}">
              <a16:creationId xmlns:a16="http://schemas.microsoft.com/office/drawing/2014/main" id="{00000000-0008-0000-0000-00008F000000}"/>
            </a:ext>
          </a:extLst>
        </xdr:cNvPr>
        <xdr:cNvSpPr txBox="1"/>
      </xdr:nvSpPr>
      <xdr:spPr>
        <a:xfrm>
          <a:off x="12435413" y="5899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115097</xdr:rowOff>
    </xdr:from>
    <xdr:ext cx="560923" cy="259045"/>
    <xdr:sp macro="" textlink="">
      <xdr:nvSpPr>
        <xdr:cNvPr id="144" name="n_1mainValue債務償還比率">
          <a:extLst>
            <a:ext uri="{FF2B5EF4-FFF2-40B4-BE49-F238E27FC236}">
              <a16:creationId xmlns:a16="http://schemas.microsoft.com/office/drawing/2014/main" id="{00000000-0008-0000-0000-000090000000}"/>
            </a:ext>
          </a:extLst>
        </xdr:cNvPr>
        <xdr:cNvSpPr txBox="1"/>
      </xdr:nvSpPr>
      <xdr:spPr>
        <a:xfrm>
          <a:off x="12435413" y="55189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000-000091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000-000092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132080</xdr:rowOff>
    </xdr:from>
    <xdr:to>
      <xdr:col>24</xdr:col>
      <xdr:colOff>114300</xdr:colOff>
      <xdr:row>41</xdr:row>
      <xdr:rowOff>62230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127500" y="6742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110507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2164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25400</xdr:rowOff>
    </xdr:from>
    <xdr:to>
      <xdr:col>20</xdr:col>
      <xdr:colOff>38100</xdr:colOff>
      <xdr:row>41</xdr:row>
      <xdr:rowOff>127000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384550" y="6800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11430</xdr:rowOff>
    </xdr:from>
    <xdr:to>
      <xdr:col>24</xdr:col>
      <xdr:colOff>63500</xdr:colOff>
      <xdr:row>41</xdr:row>
      <xdr:rowOff>76200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429000" y="6786880"/>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93980</xdr:rowOff>
    </xdr:from>
    <xdr:to>
      <xdr:col>15</xdr:col>
      <xdr:colOff>101600</xdr:colOff>
      <xdr:row>42</xdr:row>
      <xdr:rowOff>24130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571750" y="6869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76200</xdr:rowOff>
    </xdr:from>
    <xdr:to>
      <xdr:col>19</xdr:col>
      <xdr:colOff>177800</xdr:colOff>
      <xdr:row>41</xdr:row>
      <xdr:rowOff>144780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622550" y="685165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166370</xdr:rowOff>
    </xdr:from>
    <xdr:to>
      <xdr:col>10</xdr:col>
      <xdr:colOff>165100</xdr:colOff>
      <xdr:row>42</xdr:row>
      <xdr:rowOff>96520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778000" y="6941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144780</xdr:rowOff>
    </xdr:from>
    <xdr:to>
      <xdr:col>15</xdr:col>
      <xdr:colOff>50800</xdr:colOff>
      <xdr:row>42</xdr:row>
      <xdr:rowOff>45720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1828800" y="6920230"/>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118127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239144" y="689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15257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439044" y="695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87647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645294" y="702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100-00006B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a:extLst>
            <a:ext uri="{FF2B5EF4-FFF2-40B4-BE49-F238E27FC236}">
              <a16:creationId xmlns:a16="http://schemas.microsoft.com/office/drawing/2014/main" id="{00000000-0008-0000-0100-00006D000000}"/>
            </a:ext>
          </a:extLst>
        </xdr:cNvPr>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a:extLst>
            <a:ext uri="{FF2B5EF4-FFF2-40B4-BE49-F238E27FC236}">
              <a16:creationId xmlns:a16="http://schemas.microsoft.com/office/drawing/2014/main" id="{00000000-0008-0000-0100-00006F000000}"/>
            </a:ext>
          </a:extLst>
        </xdr:cNvPr>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a:extLst>
            <a:ext uri="{FF2B5EF4-FFF2-40B4-BE49-F238E27FC236}">
              <a16:creationId xmlns:a16="http://schemas.microsoft.com/office/drawing/2014/main" id="{00000000-0008-0000-0100-000071000000}"/>
            </a:ext>
          </a:extLst>
        </xdr:cNvPr>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113792</xdr:rowOff>
    </xdr:from>
    <xdr:to>
      <xdr:col>55</xdr:col>
      <xdr:colOff>50800</xdr:colOff>
      <xdr:row>38</xdr:row>
      <xdr:rowOff>43942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398000" y="6228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136669</xdr:rowOff>
    </xdr:from>
    <xdr:ext cx="469744" cy="259045"/>
    <xdr:sp macro="" textlink="">
      <xdr:nvSpPr>
        <xdr:cNvPr id="124" name="【道路】&#10;一人当たり延長該当値テキスト">
          <a:extLst>
            <a:ext uri="{FF2B5EF4-FFF2-40B4-BE49-F238E27FC236}">
              <a16:creationId xmlns:a16="http://schemas.microsoft.com/office/drawing/2014/main" id="{00000000-0008-0000-0100-00007C000000}"/>
            </a:ext>
          </a:extLst>
        </xdr:cNvPr>
        <xdr:cNvSpPr txBox="1"/>
      </xdr:nvSpPr>
      <xdr:spPr>
        <a:xfrm>
          <a:off x="9467850" y="60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115189</xdr:rowOff>
    </xdr:from>
    <xdr:to>
      <xdr:col>50</xdr:col>
      <xdr:colOff>165100</xdr:colOff>
      <xdr:row>38</xdr:row>
      <xdr:rowOff>45339</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36000" y="6230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164592</xdr:rowOff>
    </xdr:from>
    <xdr:to>
      <xdr:col>55</xdr:col>
      <xdr:colOff>0</xdr:colOff>
      <xdr:row>37</xdr:row>
      <xdr:rowOff>165989</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686800" y="6279642"/>
          <a:ext cx="74295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116205</xdr:rowOff>
    </xdr:from>
    <xdr:to>
      <xdr:col>46</xdr:col>
      <xdr:colOff>38100</xdr:colOff>
      <xdr:row>38</xdr:row>
      <xdr:rowOff>46355</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7842250" y="62312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165989</xdr:rowOff>
    </xdr:from>
    <xdr:to>
      <xdr:col>50</xdr:col>
      <xdr:colOff>114300</xdr:colOff>
      <xdr:row>37</xdr:row>
      <xdr:rowOff>167005</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7886700" y="6281039"/>
          <a:ext cx="8001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119634</xdr:rowOff>
    </xdr:from>
    <xdr:to>
      <xdr:col>41</xdr:col>
      <xdr:colOff>101600</xdr:colOff>
      <xdr:row>38</xdr:row>
      <xdr:rowOff>49785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029450" y="6234684"/>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167005</xdr:rowOff>
    </xdr:from>
    <xdr:to>
      <xdr:col>45</xdr:col>
      <xdr:colOff>177800</xdr:colOff>
      <xdr:row>37</xdr:row>
      <xdr:rowOff>170434</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080250" y="628205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a:extLst>
            <a:ext uri="{FF2B5EF4-FFF2-40B4-BE49-F238E27FC236}">
              <a16:creationId xmlns:a16="http://schemas.microsoft.com/office/drawing/2014/main" id="{00000000-0008-0000-0100-000083000000}"/>
            </a:ext>
          </a:extLst>
        </xdr:cNvPr>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a:extLst>
            <a:ext uri="{FF2B5EF4-FFF2-40B4-BE49-F238E27FC236}">
              <a16:creationId xmlns:a16="http://schemas.microsoft.com/office/drawing/2014/main" id="{00000000-0008-0000-0100-000084000000}"/>
            </a:ext>
          </a:extLst>
        </xdr:cNvPr>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133748</xdr:rowOff>
    </xdr:from>
    <xdr:ext cx="469744" cy="259045"/>
    <xdr:sp macro="" textlink="">
      <xdr:nvSpPr>
        <xdr:cNvPr id="133" name="n_3aveValue【道路】&#10;一人当たり延長">
          <a:extLst>
            <a:ext uri="{FF2B5EF4-FFF2-40B4-BE49-F238E27FC236}">
              <a16:creationId xmlns:a16="http://schemas.microsoft.com/office/drawing/2014/main" id="{00000000-0008-0000-0100-000085000000}"/>
            </a:ext>
          </a:extLst>
        </xdr:cNvPr>
        <xdr:cNvSpPr txBox="1"/>
      </xdr:nvSpPr>
      <xdr:spPr>
        <a:xfrm>
          <a:off x="6864427" y="65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61866</xdr:rowOff>
    </xdr:from>
    <xdr:ext cx="469744"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8458277" y="60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62882</xdr:rowOff>
    </xdr:from>
    <xdr:ext cx="469744"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7677227"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66311</xdr:rowOff>
    </xdr:from>
    <xdr:ext cx="469744"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6864427" y="601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100-00009F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00000000-0008-0000-0100-0000A1000000}"/>
            </a:ext>
          </a:extLst>
        </xdr:cNvPr>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0000000-0008-0000-0100-0000A3000000}"/>
            </a:ext>
          </a:extLst>
        </xdr:cNvPr>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100-0000A5000000}"/>
            </a:ext>
          </a:extLst>
        </xdr:cNvPr>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75" name="楕円 174">
          <a:extLst>
            <a:ext uri="{FF2B5EF4-FFF2-40B4-BE49-F238E27FC236}">
              <a16:creationId xmlns:a16="http://schemas.microsoft.com/office/drawing/2014/main" id="{00000000-0008-0000-0100-0000AF000000}"/>
            </a:ext>
          </a:extLst>
        </xdr:cNvPr>
        <xdr:cNvSpPr/>
      </xdr:nvSpPr>
      <xdr:spPr>
        <a:xfrm>
          <a:off x="4127500" y="94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100-0000B0000000}"/>
            </a:ext>
          </a:extLst>
        </xdr:cNvPr>
        <xdr:cNvSpPr txBox="1"/>
      </xdr:nvSpPr>
      <xdr:spPr>
        <a:xfrm>
          <a:off x="42164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48260</xdr:rowOff>
    </xdr:from>
    <xdr:to>
      <xdr:col>20</xdr:col>
      <xdr:colOff>38100</xdr:colOff>
      <xdr:row>57</xdr:row>
      <xdr:rowOff>149860</xdr:rowOff>
    </xdr:to>
    <xdr:sp macro="" textlink="">
      <xdr:nvSpPr>
        <xdr:cNvPr id="177" name="楕円 176">
          <a:extLst>
            <a:ext uri="{FF2B5EF4-FFF2-40B4-BE49-F238E27FC236}">
              <a16:creationId xmlns:a16="http://schemas.microsoft.com/office/drawing/2014/main" id="{00000000-0008-0000-0100-0000B1000000}"/>
            </a:ext>
          </a:extLst>
        </xdr:cNvPr>
        <xdr:cNvSpPr/>
      </xdr:nvSpPr>
      <xdr:spPr>
        <a:xfrm>
          <a:off x="3384550" y="9465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99060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flipV="1">
          <a:off x="3429000" y="9491345"/>
          <a:ext cx="7493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79" name="楕円 178">
          <a:extLst>
            <a:ext uri="{FF2B5EF4-FFF2-40B4-BE49-F238E27FC236}">
              <a16:creationId xmlns:a16="http://schemas.microsoft.com/office/drawing/2014/main" id="{00000000-0008-0000-0100-0000B3000000}"/>
            </a:ext>
          </a:extLst>
        </xdr:cNvPr>
        <xdr:cNvSpPr/>
      </xdr:nvSpPr>
      <xdr:spPr>
        <a:xfrm>
          <a:off x="2571750" y="9491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99060</xdr:rowOff>
    </xdr:from>
    <xdr:to>
      <xdr:col>19</xdr:col>
      <xdr:colOff>177800</xdr:colOff>
      <xdr:row>57</xdr:row>
      <xdr:rowOff>125730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flipV="1">
          <a:off x="2622550" y="951611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99695</xdr:rowOff>
    </xdr:from>
    <xdr:to>
      <xdr:col>10</xdr:col>
      <xdr:colOff>165100</xdr:colOff>
      <xdr:row>58</xdr:row>
      <xdr:rowOff>29845</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1778000" y="9516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125730</xdr:rowOff>
    </xdr:from>
    <xdr:to>
      <xdr:col>15</xdr:col>
      <xdr:colOff>50800</xdr:colOff>
      <xdr:row>57</xdr:row>
      <xdr:rowOff>150495</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flipV="1">
          <a:off x="1828800" y="954278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100-0000B7000000}"/>
            </a:ext>
          </a:extLst>
        </xdr:cNvPr>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1645294"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166387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2391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439044"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645294"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0000000-0008-0000-0100-0000D3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00000000-0008-0000-0100-0000D5000000}"/>
            </a:ext>
          </a:extLst>
        </xdr:cNvPr>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a:extLst>
            <a:ext uri="{FF2B5EF4-FFF2-40B4-BE49-F238E27FC236}">
              <a16:creationId xmlns:a16="http://schemas.microsoft.com/office/drawing/2014/main" id="{00000000-0008-0000-0100-0000D7000000}"/>
            </a:ext>
          </a:extLst>
        </xdr:cNvPr>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00000000-0008-0000-0100-0000D9000000}"/>
            </a:ext>
          </a:extLst>
        </xdr:cNvPr>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a:extLst>
            <a:ext uri="{FF2B5EF4-FFF2-40B4-BE49-F238E27FC236}">
              <a16:creationId xmlns:a16="http://schemas.microsoft.com/office/drawing/2014/main" id="{00000000-0008-0000-0100-0000DA000000}"/>
            </a:ext>
          </a:extLst>
        </xdr:cNvPr>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165436</xdr:rowOff>
    </xdr:from>
    <xdr:to>
      <xdr:col>55</xdr:col>
      <xdr:colOff>50800</xdr:colOff>
      <xdr:row>63</xdr:row>
      <xdr:rowOff>95586</xdr:rowOff>
    </xdr:to>
    <xdr:sp macro="" textlink="">
      <xdr:nvSpPr>
        <xdr:cNvPr id="227" name="楕円 226">
          <a:extLst>
            <a:ext uri="{FF2B5EF4-FFF2-40B4-BE49-F238E27FC236}">
              <a16:creationId xmlns:a16="http://schemas.microsoft.com/office/drawing/2014/main" id="{00000000-0008-0000-0100-0000E3000000}"/>
            </a:ext>
          </a:extLst>
        </xdr:cNvPr>
        <xdr:cNvSpPr/>
      </xdr:nvSpPr>
      <xdr:spPr>
        <a:xfrm>
          <a:off x="9398000" y="104079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143863</xdr:rowOff>
    </xdr:from>
    <xdr:ext cx="534377" cy="259045"/>
    <xdr:sp macro="" textlink="">
      <xdr:nvSpPr>
        <xdr:cNvPr id="228" name="【橋りょう・トンネル】&#10;一人当たり有形固定資産（償却資産）額該当値テキスト">
          <a:extLst>
            <a:ext uri="{FF2B5EF4-FFF2-40B4-BE49-F238E27FC236}">
              <a16:creationId xmlns:a16="http://schemas.microsoft.com/office/drawing/2014/main" id="{00000000-0008-0000-0100-0000E4000000}"/>
            </a:ext>
          </a:extLst>
        </xdr:cNvPr>
        <xdr:cNvSpPr txBox="1"/>
      </xdr:nvSpPr>
      <xdr:spPr>
        <a:xfrm>
          <a:off x="9467850" y="103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166035</xdr:rowOff>
    </xdr:from>
    <xdr:to>
      <xdr:col>50</xdr:col>
      <xdr:colOff>165100</xdr:colOff>
      <xdr:row>63</xdr:row>
      <xdr:rowOff>96185</xdr:rowOff>
    </xdr:to>
    <xdr:sp macro="" textlink="">
      <xdr:nvSpPr>
        <xdr:cNvPr id="229" name="楕円 228">
          <a:extLst>
            <a:ext uri="{FF2B5EF4-FFF2-40B4-BE49-F238E27FC236}">
              <a16:creationId xmlns:a16="http://schemas.microsoft.com/office/drawing/2014/main" id="{00000000-0008-0000-0100-0000E5000000}"/>
            </a:ext>
          </a:extLst>
        </xdr:cNvPr>
        <xdr:cNvSpPr/>
      </xdr:nvSpPr>
      <xdr:spPr>
        <a:xfrm>
          <a:off x="8636000" y="10408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44786</xdr:rowOff>
    </xdr:from>
    <xdr:to>
      <xdr:col>55</xdr:col>
      <xdr:colOff>0</xdr:colOff>
      <xdr:row>63</xdr:row>
      <xdr:rowOff>45385</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8686800" y="10452436"/>
          <a:ext cx="74295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165905</xdr:rowOff>
    </xdr:from>
    <xdr:to>
      <xdr:col>46</xdr:col>
      <xdr:colOff>38100</xdr:colOff>
      <xdr:row>63</xdr:row>
      <xdr:rowOff>96055</xdr:rowOff>
    </xdr:to>
    <xdr:sp macro="" textlink="">
      <xdr:nvSpPr>
        <xdr:cNvPr id="231" name="楕円 230">
          <a:extLst>
            <a:ext uri="{FF2B5EF4-FFF2-40B4-BE49-F238E27FC236}">
              <a16:creationId xmlns:a16="http://schemas.microsoft.com/office/drawing/2014/main" id="{00000000-0008-0000-0100-0000E7000000}"/>
            </a:ext>
          </a:extLst>
        </xdr:cNvPr>
        <xdr:cNvSpPr/>
      </xdr:nvSpPr>
      <xdr:spPr>
        <a:xfrm>
          <a:off x="7842250" y="104084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45255</xdr:rowOff>
    </xdr:from>
    <xdr:to>
      <xdr:col>50</xdr:col>
      <xdr:colOff>114300</xdr:colOff>
      <xdr:row>63</xdr:row>
      <xdr:rowOff>45385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886700" y="10452905"/>
          <a:ext cx="8001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166343</xdr:rowOff>
    </xdr:from>
    <xdr:to>
      <xdr:col>41</xdr:col>
      <xdr:colOff>101600</xdr:colOff>
      <xdr:row>63</xdr:row>
      <xdr:rowOff>96493</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029450" y="104088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45255</xdr:rowOff>
    </xdr:from>
    <xdr:to>
      <xdr:col>45</xdr:col>
      <xdr:colOff>177800</xdr:colOff>
      <xdr:row>63</xdr:row>
      <xdr:rowOff>45693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7080250" y="10452905"/>
          <a:ext cx="80645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00000000-0008-0000-0100-0000EB000000}"/>
            </a:ext>
          </a:extLst>
        </xdr:cNvPr>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87312</xdr:rowOff>
    </xdr:from>
    <xdr:ext cx="534377" cy="259045"/>
    <xdr:sp macro="" textlink="">
      <xdr:nvSpPr>
        <xdr:cNvPr id="238" name="n_1main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8425961" y="104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87182</xdr:rowOff>
    </xdr:from>
    <xdr:ext cx="534377" cy="259045"/>
    <xdr:sp macro="" textlink="">
      <xdr:nvSpPr>
        <xdr:cNvPr id="239" name="n_2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7644911" y="104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87620</xdr:rowOff>
    </xdr:from>
    <xdr:ext cx="534377" cy="259045"/>
    <xdr:sp macro="" textlink="">
      <xdr:nvSpPr>
        <xdr:cNvPr id="240" name="n_3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6851161" y="1049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0000000-0008-0000-0100-000008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00000000-0008-0000-0100-00000A010000}"/>
            </a:ext>
          </a:extLst>
        </xdr:cNvPr>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00000000-0008-0000-0100-00000C010000}"/>
            </a:ext>
          </a:extLst>
        </xdr:cNvPr>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00000000-0008-0000-0100-00000E010000}"/>
            </a:ext>
          </a:extLst>
        </xdr:cNvPr>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a:extLst>
            <a:ext uri="{FF2B5EF4-FFF2-40B4-BE49-F238E27FC236}">
              <a16:creationId xmlns:a16="http://schemas.microsoft.com/office/drawing/2014/main" id="{00000000-0008-0000-0100-00000F010000}"/>
            </a:ext>
          </a:extLst>
        </xdr:cNvPr>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0" name="楕円 279">
          <a:extLst>
            <a:ext uri="{FF2B5EF4-FFF2-40B4-BE49-F238E27FC236}">
              <a16:creationId xmlns:a16="http://schemas.microsoft.com/office/drawing/2014/main" id="{00000000-0008-0000-0100-000018010000}"/>
            </a:ext>
          </a:extLst>
        </xdr:cNvPr>
        <xdr:cNvSpPr/>
      </xdr:nvSpPr>
      <xdr:spPr>
        <a:xfrm>
          <a:off x="4127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00000000-0008-0000-0100-000019010000}"/>
            </a:ext>
          </a:extLst>
        </xdr:cNvPr>
        <xdr:cNvSpPr txBox="1"/>
      </xdr:nvSpPr>
      <xdr:spPr>
        <a:xfrm>
          <a:off x="4216400"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82" name="楕円 281">
          <a:extLst>
            <a:ext uri="{FF2B5EF4-FFF2-40B4-BE49-F238E27FC236}">
              <a16:creationId xmlns:a16="http://schemas.microsoft.com/office/drawing/2014/main" id="{00000000-0008-0000-0100-00001A010000}"/>
            </a:ext>
          </a:extLst>
        </xdr:cNvPr>
        <xdr:cNvSpPr/>
      </xdr:nvSpPr>
      <xdr:spPr>
        <a:xfrm>
          <a:off x="3384550" y="13304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140970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3429000" y="1330960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2539</xdr:rowOff>
    </xdr:from>
    <xdr:to>
      <xdr:col>15</xdr:col>
      <xdr:colOff>101600</xdr:colOff>
      <xdr:row>81</xdr:row>
      <xdr:rowOff>104139</xdr:rowOff>
    </xdr:to>
    <xdr:sp macro="" textlink="">
      <xdr:nvSpPr>
        <xdr:cNvPr id="284" name="楕円 283">
          <a:extLst>
            <a:ext uri="{FF2B5EF4-FFF2-40B4-BE49-F238E27FC236}">
              <a16:creationId xmlns:a16="http://schemas.microsoft.com/office/drawing/2014/main" id="{00000000-0008-0000-0100-00001C010000}"/>
            </a:ext>
          </a:extLst>
        </xdr:cNvPr>
        <xdr:cNvSpPr/>
      </xdr:nvSpPr>
      <xdr:spPr>
        <a:xfrm>
          <a:off x="257175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53339</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flipV="1">
          <a:off x="2622550" y="13355320"/>
          <a:ext cx="806450" cy="7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86" name="楕円 285">
          <a:extLst>
            <a:ext uri="{FF2B5EF4-FFF2-40B4-BE49-F238E27FC236}">
              <a16:creationId xmlns:a16="http://schemas.microsoft.com/office/drawing/2014/main" id="{00000000-0008-0000-0100-00001E010000}"/>
            </a:ext>
          </a:extLst>
        </xdr:cNvPr>
        <xdr:cNvSpPr/>
      </xdr:nvSpPr>
      <xdr:spPr>
        <a:xfrm>
          <a:off x="17780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53339</xdr:rowOff>
    </xdr:from>
    <xdr:to>
      <xdr:col>15</xdr:col>
      <xdr:colOff>50800</xdr:colOff>
      <xdr:row>81</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1828800" y="13432789"/>
          <a:ext cx="79375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a:extLst>
            <a:ext uri="{FF2B5EF4-FFF2-40B4-BE49-F238E27FC236}">
              <a16:creationId xmlns:a16="http://schemas.microsoft.com/office/drawing/2014/main" id="{00000000-0008-0000-0100-000020010000}"/>
            </a:ext>
          </a:extLst>
        </xdr:cNvPr>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a:extLst>
            <a:ext uri="{FF2B5EF4-FFF2-40B4-BE49-F238E27FC236}">
              <a16:creationId xmlns:a16="http://schemas.microsoft.com/office/drawing/2014/main" id="{00000000-0008-0000-0100-000021010000}"/>
            </a:ext>
          </a:extLst>
        </xdr:cNvPr>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a:extLst>
            <a:ext uri="{FF2B5EF4-FFF2-40B4-BE49-F238E27FC236}">
              <a16:creationId xmlns:a16="http://schemas.microsoft.com/office/drawing/2014/main" id="{00000000-0008-0000-0100-000022010000}"/>
            </a:ext>
          </a:extLst>
        </xdr:cNvPr>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91" name="n_1mainValue【公営住宅】&#10;有形固定資産減価償却率">
          <a:extLst>
            <a:ext uri="{FF2B5EF4-FFF2-40B4-BE49-F238E27FC236}">
              <a16:creationId xmlns:a16="http://schemas.microsoft.com/office/drawing/2014/main" id="{00000000-0008-0000-0100-000023010000}"/>
            </a:ext>
          </a:extLst>
        </xdr:cNvPr>
        <xdr:cNvSpPr txBox="1"/>
      </xdr:nvSpPr>
      <xdr:spPr>
        <a:xfrm>
          <a:off x="32391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92" name="n_2mainValue【公営住宅】&#10;有形固定資産減価償却率">
          <a:extLst>
            <a:ext uri="{FF2B5EF4-FFF2-40B4-BE49-F238E27FC236}">
              <a16:creationId xmlns:a16="http://schemas.microsoft.com/office/drawing/2014/main" id="{00000000-0008-0000-0100-000024010000}"/>
            </a:ext>
          </a:extLst>
        </xdr:cNvPr>
        <xdr:cNvSpPr txBox="1"/>
      </xdr:nvSpPr>
      <xdr:spPr>
        <a:xfrm>
          <a:off x="24390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293" name="n_3mainValue【公営住宅】&#10;有形固定資産減価償却率">
          <a:extLst>
            <a:ext uri="{FF2B5EF4-FFF2-40B4-BE49-F238E27FC236}">
              <a16:creationId xmlns:a16="http://schemas.microsoft.com/office/drawing/2014/main" id="{00000000-0008-0000-0100-000025010000}"/>
            </a:ext>
          </a:extLst>
        </xdr:cNvPr>
        <xdr:cNvSpPr txBox="1"/>
      </xdr:nvSpPr>
      <xdr:spPr>
        <a:xfrm>
          <a:off x="164529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00000000-0008-0000-0100-00003A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a:extLst>
            <a:ext uri="{FF2B5EF4-FFF2-40B4-BE49-F238E27FC236}">
              <a16:creationId xmlns:a16="http://schemas.microsoft.com/office/drawing/2014/main" id="{00000000-0008-0000-0100-00003C010000}"/>
            </a:ext>
          </a:extLst>
        </xdr:cNvPr>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a:extLst>
            <a:ext uri="{FF2B5EF4-FFF2-40B4-BE49-F238E27FC236}">
              <a16:creationId xmlns:a16="http://schemas.microsoft.com/office/drawing/2014/main" id="{00000000-0008-0000-0100-00003E010000}"/>
            </a:ext>
          </a:extLst>
        </xdr:cNvPr>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320" name="【公営住宅】&#10;一人当たり面積平均値テキスト">
          <a:extLst>
            <a:ext uri="{FF2B5EF4-FFF2-40B4-BE49-F238E27FC236}">
              <a16:creationId xmlns:a16="http://schemas.microsoft.com/office/drawing/2014/main" id="{00000000-0008-0000-0100-000040010000}"/>
            </a:ext>
          </a:extLst>
        </xdr:cNvPr>
        <xdr:cNvSpPr txBox="1"/>
      </xdr:nvSpPr>
      <xdr:spPr>
        <a:xfrm>
          <a:off x="9467850" y="13661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a:extLst>
            <a:ext uri="{FF2B5EF4-FFF2-40B4-BE49-F238E27FC236}">
              <a16:creationId xmlns:a16="http://schemas.microsoft.com/office/drawing/2014/main" id="{00000000-0008-0000-0100-000041010000}"/>
            </a:ext>
          </a:extLst>
        </xdr:cNvPr>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a:extLst>
            <a:ext uri="{FF2B5EF4-FFF2-40B4-BE49-F238E27FC236}">
              <a16:creationId xmlns:a16="http://schemas.microsoft.com/office/drawing/2014/main" id="{00000000-0008-0000-0100-000042010000}"/>
            </a:ext>
          </a:extLst>
        </xdr:cNvPr>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a:extLst>
            <a:ext uri="{FF2B5EF4-FFF2-40B4-BE49-F238E27FC236}">
              <a16:creationId xmlns:a16="http://schemas.microsoft.com/office/drawing/2014/main" id="{00000000-0008-0000-0100-000043010000}"/>
            </a:ext>
          </a:extLst>
        </xdr:cNvPr>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110744</xdr:rowOff>
    </xdr:from>
    <xdr:to>
      <xdr:col>55</xdr:col>
      <xdr:colOff>50800</xdr:colOff>
      <xdr:row>83</xdr:row>
      <xdr:rowOff>40894</xdr:rowOff>
    </xdr:to>
    <xdr:sp macro="" textlink="">
      <xdr:nvSpPr>
        <xdr:cNvPr id="330" name="楕円 329">
          <a:extLst>
            <a:ext uri="{FF2B5EF4-FFF2-40B4-BE49-F238E27FC236}">
              <a16:creationId xmlns:a16="http://schemas.microsoft.com/office/drawing/2014/main" id="{00000000-0008-0000-0100-00004A010000}"/>
            </a:ext>
          </a:extLst>
        </xdr:cNvPr>
        <xdr:cNvSpPr/>
      </xdr:nvSpPr>
      <xdr:spPr>
        <a:xfrm>
          <a:off x="9398000" y="136552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133621</xdr:rowOff>
    </xdr:from>
    <xdr:ext cx="469744" cy="259045"/>
    <xdr:sp macro="" textlink="">
      <xdr:nvSpPr>
        <xdr:cNvPr id="331" name="【公営住宅】&#10;一人当たり面積該当値テキスト">
          <a:extLst>
            <a:ext uri="{FF2B5EF4-FFF2-40B4-BE49-F238E27FC236}">
              <a16:creationId xmlns:a16="http://schemas.microsoft.com/office/drawing/2014/main" id="{00000000-0008-0000-0100-00004B010000}"/>
            </a:ext>
          </a:extLst>
        </xdr:cNvPr>
        <xdr:cNvSpPr txBox="1"/>
      </xdr:nvSpPr>
      <xdr:spPr>
        <a:xfrm>
          <a:off x="9467850" y="1351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114858</xdr:rowOff>
    </xdr:from>
    <xdr:to>
      <xdr:col>50</xdr:col>
      <xdr:colOff>165100</xdr:colOff>
      <xdr:row>83</xdr:row>
      <xdr:rowOff>45008</xdr:rowOff>
    </xdr:to>
    <xdr:sp macro="" textlink="">
      <xdr:nvSpPr>
        <xdr:cNvPr id="332" name="楕円 331">
          <a:extLst>
            <a:ext uri="{FF2B5EF4-FFF2-40B4-BE49-F238E27FC236}">
              <a16:creationId xmlns:a16="http://schemas.microsoft.com/office/drawing/2014/main" id="{00000000-0008-0000-0100-00004C010000}"/>
            </a:ext>
          </a:extLst>
        </xdr:cNvPr>
        <xdr:cNvSpPr/>
      </xdr:nvSpPr>
      <xdr:spPr>
        <a:xfrm>
          <a:off x="8636000" y="136594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161544</xdr:rowOff>
    </xdr:from>
    <xdr:to>
      <xdr:col>55</xdr:col>
      <xdr:colOff>0</xdr:colOff>
      <xdr:row>82</xdr:row>
      <xdr:rowOff>165658</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flipV="1">
          <a:off x="8686800" y="13706094"/>
          <a:ext cx="74295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114858</xdr:rowOff>
    </xdr:from>
    <xdr:to>
      <xdr:col>46</xdr:col>
      <xdr:colOff>38100</xdr:colOff>
      <xdr:row>83</xdr:row>
      <xdr:rowOff>45008</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7842250" y="136594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165658</xdr:rowOff>
    </xdr:from>
    <xdr:to>
      <xdr:col>50</xdr:col>
      <xdr:colOff>114300</xdr:colOff>
      <xdr:row>82</xdr:row>
      <xdr:rowOff>165658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7886700" y="1371020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119431</xdr:rowOff>
    </xdr:from>
    <xdr:to>
      <xdr:col>41</xdr:col>
      <xdr:colOff>101600</xdr:colOff>
      <xdr:row>83</xdr:row>
      <xdr:rowOff>49581</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7029450" y="136639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165658</xdr:rowOff>
    </xdr:from>
    <xdr:to>
      <xdr:col>45</xdr:col>
      <xdr:colOff>177800</xdr:colOff>
      <xdr:row>82</xdr:row>
      <xdr:rowOff>170231</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flipV="1">
          <a:off x="7080250" y="1371020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8" name="n_1aveValue【公営住宅】&#10;一人当たり面積">
          <a:extLst>
            <a:ext uri="{FF2B5EF4-FFF2-40B4-BE49-F238E27FC236}">
              <a16:creationId xmlns:a16="http://schemas.microsoft.com/office/drawing/2014/main" id="{00000000-0008-0000-0100-000052010000}"/>
            </a:ext>
          </a:extLst>
        </xdr:cNvPr>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9" name="n_2aveValue【公営住宅】&#10;一人当たり面積">
          <a:extLst>
            <a:ext uri="{FF2B5EF4-FFF2-40B4-BE49-F238E27FC236}">
              <a16:creationId xmlns:a16="http://schemas.microsoft.com/office/drawing/2014/main" id="{00000000-0008-0000-0100-000053010000}"/>
            </a:ext>
          </a:extLst>
        </xdr:cNvPr>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18102</xdr:rowOff>
    </xdr:from>
    <xdr:ext cx="469744" cy="259045"/>
    <xdr:sp macro="" textlink="">
      <xdr:nvSpPr>
        <xdr:cNvPr id="340" name="n_3aveValue【公営住宅】&#10;一人当たり面積">
          <a:extLst>
            <a:ext uri="{FF2B5EF4-FFF2-40B4-BE49-F238E27FC236}">
              <a16:creationId xmlns:a16="http://schemas.microsoft.com/office/drawing/2014/main" id="{00000000-0008-0000-0100-000054010000}"/>
            </a:ext>
          </a:extLst>
        </xdr:cNvPr>
        <xdr:cNvSpPr txBox="1"/>
      </xdr:nvSpPr>
      <xdr:spPr>
        <a:xfrm>
          <a:off x="6864427" y="1339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61535</xdr:rowOff>
    </xdr:from>
    <xdr:ext cx="469744" cy="259045"/>
    <xdr:sp macro="" textlink="">
      <xdr:nvSpPr>
        <xdr:cNvPr id="341" name="n_1mainValue【公営住宅】&#10;一人当たり面積">
          <a:extLst>
            <a:ext uri="{FF2B5EF4-FFF2-40B4-BE49-F238E27FC236}">
              <a16:creationId xmlns:a16="http://schemas.microsoft.com/office/drawing/2014/main" id="{00000000-0008-0000-0100-000055010000}"/>
            </a:ext>
          </a:extLst>
        </xdr:cNvPr>
        <xdr:cNvSpPr txBox="1"/>
      </xdr:nvSpPr>
      <xdr:spPr>
        <a:xfrm>
          <a:off x="8458277" y="1344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61535</xdr:rowOff>
    </xdr:from>
    <xdr:ext cx="469744" cy="259045"/>
    <xdr:sp macro="" textlink="">
      <xdr:nvSpPr>
        <xdr:cNvPr id="342" name="n_2mainValue【公営住宅】&#10;一人当たり面積">
          <a:extLst>
            <a:ext uri="{FF2B5EF4-FFF2-40B4-BE49-F238E27FC236}">
              <a16:creationId xmlns:a16="http://schemas.microsoft.com/office/drawing/2014/main" id="{00000000-0008-0000-0100-000056010000}"/>
            </a:ext>
          </a:extLst>
        </xdr:cNvPr>
        <xdr:cNvSpPr txBox="1"/>
      </xdr:nvSpPr>
      <xdr:spPr>
        <a:xfrm>
          <a:off x="7677227" y="1344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40708</xdr:rowOff>
    </xdr:from>
    <xdr:ext cx="469744" cy="259045"/>
    <xdr:sp macro="" textlink="">
      <xdr:nvSpPr>
        <xdr:cNvPr id="343" name="n_3mainValue【公営住宅】&#10;一人当たり面積">
          <a:extLst>
            <a:ext uri="{FF2B5EF4-FFF2-40B4-BE49-F238E27FC236}">
              <a16:creationId xmlns:a16="http://schemas.microsoft.com/office/drawing/2014/main" id="{00000000-0008-0000-0100-000057010000}"/>
            </a:ext>
          </a:extLst>
        </xdr:cNvPr>
        <xdr:cNvSpPr txBox="1"/>
      </xdr:nvSpPr>
      <xdr:spPr>
        <a:xfrm>
          <a:off x="6864427" y="137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a:extLst>
            <a:ext uri="{FF2B5EF4-FFF2-40B4-BE49-F238E27FC236}">
              <a16:creationId xmlns:a16="http://schemas.microsoft.com/office/drawing/2014/main" id="{00000000-0008-0000-0100-00006E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a:extLst>
            <a:ext uri="{FF2B5EF4-FFF2-40B4-BE49-F238E27FC236}">
              <a16:creationId xmlns:a16="http://schemas.microsoft.com/office/drawing/2014/main" id="{00000000-0008-0000-0100-000070010000}"/>
            </a:ext>
          </a:extLst>
        </xdr:cNvPr>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a:extLst>
            <a:ext uri="{FF2B5EF4-FFF2-40B4-BE49-F238E27FC236}">
              <a16:creationId xmlns:a16="http://schemas.microsoft.com/office/drawing/2014/main" id="{00000000-0008-0000-0100-000072010000}"/>
            </a:ext>
          </a:extLst>
        </xdr:cNvPr>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2" name="【港湾・漁港】&#10;有形固定資産減価償却率平均値テキスト">
          <a:extLst>
            <a:ext uri="{FF2B5EF4-FFF2-40B4-BE49-F238E27FC236}">
              <a16:creationId xmlns:a16="http://schemas.microsoft.com/office/drawing/2014/main" id="{00000000-0008-0000-0100-000074010000}"/>
            </a:ext>
          </a:extLst>
        </xdr:cNvPr>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86361</xdr:rowOff>
    </xdr:from>
    <xdr:to>
      <xdr:col>24</xdr:col>
      <xdr:colOff>114300</xdr:colOff>
      <xdr:row>105</xdr:row>
      <xdr:rowOff>16511</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4127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64788</xdr:rowOff>
    </xdr:from>
    <xdr:ext cx="405111" cy="259045"/>
    <xdr:sp macro="" textlink="">
      <xdr:nvSpPr>
        <xdr:cNvPr id="383" name="【港湾・漁港】&#10;有形固定資産減価償却率該当値テキスト">
          <a:extLst>
            <a:ext uri="{FF2B5EF4-FFF2-40B4-BE49-F238E27FC236}">
              <a16:creationId xmlns:a16="http://schemas.microsoft.com/office/drawing/2014/main" id="{00000000-0008-0000-0100-00007F010000}"/>
            </a:ext>
          </a:extLst>
        </xdr:cNvPr>
        <xdr:cNvSpPr txBox="1"/>
      </xdr:nvSpPr>
      <xdr:spPr>
        <a:xfrm>
          <a:off x="4216400"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126364</xdr:rowOff>
    </xdr:from>
    <xdr:to>
      <xdr:col>20</xdr:col>
      <xdr:colOff>38100</xdr:colOff>
      <xdr:row>105</xdr:row>
      <xdr:rowOff>56514</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3384550" y="173856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137161</xdr:rowOff>
    </xdr:from>
    <xdr:to>
      <xdr:col>24</xdr:col>
      <xdr:colOff>63500</xdr:colOff>
      <xdr:row>105</xdr:row>
      <xdr:rowOff>5714</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flipV="1">
          <a:off x="3429000" y="17396461"/>
          <a:ext cx="7493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166370</xdr:rowOff>
    </xdr:from>
    <xdr:to>
      <xdr:col>15</xdr:col>
      <xdr:colOff>101600</xdr:colOff>
      <xdr:row>105</xdr:row>
      <xdr:rowOff>96520</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257175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5714</xdr:rowOff>
    </xdr:from>
    <xdr:to>
      <xdr:col>19</xdr:col>
      <xdr:colOff>177800</xdr:colOff>
      <xdr:row>105</xdr:row>
      <xdr:rowOff>45720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2622550" y="17436464"/>
          <a:ext cx="80645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17780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55245</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flipV="1">
          <a:off x="1828800" y="17476470"/>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a:extLst>
            <a:ext uri="{FF2B5EF4-FFF2-40B4-BE49-F238E27FC236}">
              <a16:creationId xmlns:a16="http://schemas.microsoft.com/office/drawing/2014/main" id="{00000000-0008-0000-0100-000086010000}"/>
            </a:ext>
          </a:extLst>
        </xdr:cNvPr>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1" name="n_2aveValue【港湾・漁港】&#10;有形固定資産減価償却率">
          <a:extLst>
            <a:ext uri="{FF2B5EF4-FFF2-40B4-BE49-F238E27FC236}">
              <a16:creationId xmlns:a16="http://schemas.microsoft.com/office/drawing/2014/main" id="{00000000-0008-0000-0100-000087010000}"/>
            </a:ext>
          </a:extLst>
        </xdr:cNvPr>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a:extLst>
            <a:ext uri="{FF2B5EF4-FFF2-40B4-BE49-F238E27FC236}">
              <a16:creationId xmlns:a16="http://schemas.microsoft.com/office/drawing/2014/main" id="{00000000-0008-0000-0100-000088010000}"/>
            </a:ext>
          </a:extLst>
        </xdr:cNvPr>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47641</xdr:rowOff>
    </xdr:from>
    <xdr:ext cx="405111" cy="259045"/>
    <xdr:sp macro="" textlink="">
      <xdr:nvSpPr>
        <xdr:cNvPr id="393" name="n_1mainValue【港湾・漁港】&#10;有形固定資産減価償却率">
          <a:extLst>
            <a:ext uri="{FF2B5EF4-FFF2-40B4-BE49-F238E27FC236}">
              <a16:creationId xmlns:a16="http://schemas.microsoft.com/office/drawing/2014/main" id="{00000000-0008-0000-0100-000089010000}"/>
            </a:ext>
          </a:extLst>
        </xdr:cNvPr>
        <xdr:cNvSpPr txBox="1"/>
      </xdr:nvSpPr>
      <xdr:spPr>
        <a:xfrm>
          <a:off x="3239144" y="1747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87647</xdr:rowOff>
    </xdr:from>
    <xdr:ext cx="405111" cy="259045"/>
    <xdr:sp macro="" textlink="">
      <xdr:nvSpPr>
        <xdr:cNvPr id="394" name="n_2mainValue【港湾・漁港】&#10;有形固定資産減価償却率">
          <a:extLst>
            <a:ext uri="{FF2B5EF4-FFF2-40B4-BE49-F238E27FC236}">
              <a16:creationId xmlns:a16="http://schemas.microsoft.com/office/drawing/2014/main" id="{00000000-0008-0000-0100-00008A010000}"/>
            </a:ext>
          </a:extLst>
        </xdr:cNvPr>
        <xdr:cNvSpPr txBox="1"/>
      </xdr:nvSpPr>
      <xdr:spPr>
        <a:xfrm>
          <a:off x="2439044"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395" name="n_3mainValue【港湾・漁港】&#10;有形固定資産減価償却率">
          <a:extLst>
            <a:ext uri="{FF2B5EF4-FFF2-40B4-BE49-F238E27FC236}">
              <a16:creationId xmlns:a16="http://schemas.microsoft.com/office/drawing/2014/main" id="{00000000-0008-0000-0100-00008B010000}"/>
            </a:ext>
          </a:extLst>
        </xdr:cNvPr>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a:extLst>
            <a:ext uri="{FF2B5EF4-FFF2-40B4-BE49-F238E27FC236}">
              <a16:creationId xmlns:a16="http://schemas.microsoft.com/office/drawing/2014/main" id="{00000000-0008-0000-0100-0000A0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a:extLst>
            <a:ext uri="{FF2B5EF4-FFF2-40B4-BE49-F238E27FC236}">
              <a16:creationId xmlns:a16="http://schemas.microsoft.com/office/drawing/2014/main" id="{00000000-0008-0000-0100-0000A2010000}"/>
            </a:ext>
          </a:extLst>
        </xdr:cNvPr>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a:extLst>
            <a:ext uri="{FF2B5EF4-FFF2-40B4-BE49-F238E27FC236}">
              <a16:creationId xmlns:a16="http://schemas.microsoft.com/office/drawing/2014/main" id="{00000000-0008-0000-0100-0000A4010000}"/>
            </a:ext>
          </a:extLst>
        </xdr:cNvPr>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2" name="【港湾・漁港】&#10;一人当たり有形固定資産（償却資産）額平均値テキスト">
          <a:extLst>
            <a:ext uri="{FF2B5EF4-FFF2-40B4-BE49-F238E27FC236}">
              <a16:creationId xmlns:a16="http://schemas.microsoft.com/office/drawing/2014/main" id="{00000000-0008-0000-0100-0000A6010000}"/>
            </a:ext>
          </a:extLst>
        </xdr:cNvPr>
        <xdr:cNvSpPr txBox="1"/>
      </xdr:nvSpPr>
      <xdr:spPr>
        <a:xfrm>
          <a:off x="9467850" y="1718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141994</xdr:rowOff>
    </xdr:from>
    <xdr:to>
      <xdr:col>55</xdr:col>
      <xdr:colOff>50800</xdr:colOff>
      <xdr:row>108</xdr:row>
      <xdr:rowOff>72144</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9398000" y="179156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56921</xdr:rowOff>
    </xdr:from>
    <xdr:ext cx="469744" cy="259045"/>
    <xdr:sp macro="" textlink="">
      <xdr:nvSpPr>
        <xdr:cNvPr id="433" name="【港湾・漁港】&#10;一人当たり有形固定資産（償却資産）額該当値テキスト">
          <a:extLst>
            <a:ext uri="{FF2B5EF4-FFF2-40B4-BE49-F238E27FC236}">
              <a16:creationId xmlns:a16="http://schemas.microsoft.com/office/drawing/2014/main" id="{00000000-0008-0000-0100-0000B1010000}"/>
            </a:ext>
          </a:extLst>
        </xdr:cNvPr>
        <xdr:cNvSpPr txBox="1"/>
      </xdr:nvSpPr>
      <xdr:spPr>
        <a:xfrm>
          <a:off x="9467850" y="17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142013</xdr:rowOff>
    </xdr:from>
    <xdr:to>
      <xdr:col>50</xdr:col>
      <xdr:colOff>165100</xdr:colOff>
      <xdr:row>108</xdr:row>
      <xdr:rowOff>72163</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8636000" y="179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21344</xdr:rowOff>
    </xdr:from>
    <xdr:to>
      <xdr:col>55</xdr:col>
      <xdr:colOff>0</xdr:colOff>
      <xdr:row>108</xdr:row>
      <xdr:rowOff>21363</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8686800" y="17966444"/>
          <a:ext cx="74295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141977</xdr:rowOff>
    </xdr:from>
    <xdr:to>
      <xdr:col>46</xdr:col>
      <xdr:colOff>38100</xdr:colOff>
      <xdr:row>108</xdr:row>
      <xdr:rowOff>72127</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7842250" y="179156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21327</xdr:rowOff>
    </xdr:from>
    <xdr:to>
      <xdr:col>50</xdr:col>
      <xdr:colOff>114300</xdr:colOff>
      <xdr:row>108</xdr:row>
      <xdr:rowOff>21363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7886700" y="17966427"/>
          <a:ext cx="8001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144583</xdr:rowOff>
    </xdr:from>
    <xdr:to>
      <xdr:col>41</xdr:col>
      <xdr:colOff>101600</xdr:colOff>
      <xdr:row>108</xdr:row>
      <xdr:rowOff>74733</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7029450" y="179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21327</xdr:rowOff>
    </xdr:from>
    <xdr:to>
      <xdr:col>45</xdr:col>
      <xdr:colOff>177800</xdr:colOff>
      <xdr:row>108</xdr:row>
      <xdr:rowOff>23933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7080250" y="17966427"/>
          <a:ext cx="80645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0" name="n_1aveValue【港湾・漁港】&#10;一人当たり有形固定資産（償却資産）額">
          <a:extLst>
            <a:ext uri="{FF2B5EF4-FFF2-40B4-BE49-F238E27FC236}">
              <a16:creationId xmlns:a16="http://schemas.microsoft.com/office/drawing/2014/main" id="{00000000-0008-0000-0100-0000B8010000}"/>
            </a:ext>
          </a:extLst>
        </xdr:cNvPr>
        <xdr:cNvSpPr txBox="1"/>
      </xdr:nvSpPr>
      <xdr:spPr>
        <a:xfrm>
          <a:off x="84259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1" name="n_2aveValue【港湾・漁港】&#10;一人当たり有形固定資産（償却資産）額">
          <a:extLst>
            <a:ext uri="{FF2B5EF4-FFF2-40B4-BE49-F238E27FC236}">
              <a16:creationId xmlns:a16="http://schemas.microsoft.com/office/drawing/2014/main" id="{00000000-0008-0000-0100-0000B9010000}"/>
            </a:ext>
          </a:extLst>
        </xdr:cNvPr>
        <xdr:cNvSpPr txBox="1"/>
      </xdr:nvSpPr>
      <xdr:spPr>
        <a:xfrm>
          <a:off x="764491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2" name="n_3aveValue【港湾・漁港】&#10;一人当たり有形固定資産（償却資産）額">
          <a:extLst>
            <a:ext uri="{FF2B5EF4-FFF2-40B4-BE49-F238E27FC236}">
              <a16:creationId xmlns:a16="http://schemas.microsoft.com/office/drawing/2014/main" id="{00000000-0008-0000-0100-0000BA010000}"/>
            </a:ext>
          </a:extLst>
        </xdr:cNvPr>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63290</xdr:rowOff>
    </xdr:from>
    <xdr:ext cx="469744" cy="259045"/>
    <xdr:sp macro="" textlink="">
      <xdr:nvSpPr>
        <xdr:cNvPr id="443" name="n_1mainValue【港湾・漁港】&#10;一人当たり有形固定資産（償却資産）額">
          <a:extLst>
            <a:ext uri="{FF2B5EF4-FFF2-40B4-BE49-F238E27FC236}">
              <a16:creationId xmlns:a16="http://schemas.microsoft.com/office/drawing/2014/main" id="{00000000-0008-0000-0100-0000BB010000}"/>
            </a:ext>
          </a:extLst>
        </xdr:cNvPr>
        <xdr:cNvSpPr txBox="1"/>
      </xdr:nvSpPr>
      <xdr:spPr>
        <a:xfrm>
          <a:off x="8458278" y="180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63254</xdr:rowOff>
    </xdr:from>
    <xdr:ext cx="469744" cy="259045"/>
    <xdr:sp macro="" textlink="">
      <xdr:nvSpPr>
        <xdr:cNvPr id="444" name="n_2mainValue【港湾・漁港】&#10;一人当たり有形固定資産（償却資産）額">
          <a:extLst>
            <a:ext uri="{FF2B5EF4-FFF2-40B4-BE49-F238E27FC236}">
              <a16:creationId xmlns:a16="http://schemas.microsoft.com/office/drawing/2014/main" id="{00000000-0008-0000-0100-0000BC010000}"/>
            </a:ext>
          </a:extLst>
        </xdr:cNvPr>
        <xdr:cNvSpPr txBox="1"/>
      </xdr:nvSpPr>
      <xdr:spPr>
        <a:xfrm>
          <a:off x="7677228" y="180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65860</xdr:rowOff>
    </xdr:from>
    <xdr:ext cx="469744" cy="259045"/>
    <xdr:sp macro="" textlink="">
      <xdr:nvSpPr>
        <xdr:cNvPr id="445" name="n_3mainValue【港湾・漁港】&#10;一人当たり有形固定資産（償却資産）額">
          <a:extLst>
            <a:ext uri="{FF2B5EF4-FFF2-40B4-BE49-F238E27FC236}">
              <a16:creationId xmlns:a16="http://schemas.microsoft.com/office/drawing/2014/main" id="{00000000-0008-0000-0100-0000BD010000}"/>
            </a:ext>
          </a:extLst>
        </xdr:cNvPr>
        <xdr:cNvSpPr txBox="1"/>
      </xdr:nvSpPr>
      <xdr:spPr>
        <a:xfrm>
          <a:off x="6864428" y="1801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a:extLst>
            <a:ext uri="{FF2B5EF4-FFF2-40B4-BE49-F238E27FC236}">
              <a16:creationId xmlns:a16="http://schemas.microsoft.com/office/drawing/2014/main" id="{00000000-0008-0000-0100-0000D5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a:extLst>
            <a:ext uri="{FF2B5EF4-FFF2-40B4-BE49-F238E27FC236}">
              <a16:creationId xmlns:a16="http://schemas.microsoft.com/office/drawing/2014/main" id="{00000000-0008-0000-0100-0000D7010000}"/>
            </a:ext>
          </a:extLst>
        </xdr:cNvPr>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a:extLst>
            <a:ext uri="{FF2B5EF4-FFF2-40B4-BE49-F238E27FC236}">
              <a16:creationId xmlns:a16="http://schemas.microsoft.com/office/drawing/2014/main" id="{00000000-0008-0000-0100-0000D9010000}"/>
            </a:ext>
          </a:extLst>
        </xdr:cNvPr>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44467</xdr:rowOff>
    </xdr:from>
    <xdr:ext cx="405111" cy="259045"/>
    <xdr:sp macro="" textlink="">
      <xdr:nvSpPr>
        <xdr:cNvPr id="475" name="【認定こども園・幼稚園・保育所】&#10;有形固定資産減価償却率平均値テキスト">
          <a:extLst>
            <a:ext uri="{FF2B5EF4-FFF2-40B4-BE49-F238E27FC236}">
              <a16:creationId xmlns:a16="http://schemas.microsoft.com/office/drawing/2014/main" id="{00000000-0008-0000-0100-0000DB010000}"/>
            </a:ext>
          </a:extLst>
        </xdr:cNvPr>
        <xdr:cNvSpPr txBox="1"/>
      </xdr:nvSpPr>
      <xdr:spPr>
        <a:xfrm>
          <a:off x="14738350" y="5664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4649450" y="5963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163847</xdr:rowOff>
    </xdr:from>
    <xdr:ext cx="405111" cy="259045"/>
    <xdr:sp macro="" textlink="">
      <xdr:nvSpPr>
        <xdr:cNvPr id="486" name="【認定こども園・幼稚園・保育所】&#10;有形固定資産減価償却率該当値テキスト">
          <a:extLst>
            <a:ext uri="{FF2B5EF4-FFF2-40B4-BE49-F238E27FC236}">
              <a16:creationId xmlns:a16="http://schemas.microsoft.com/office/drawing/2014/main" id="{00000000-0008-0000-0100-0000E6010000}"/>
            </a:ext>
          </a:extLst>
        </xdr:cNvPr>
        <xdr:cNvSpPr txBox="1"/>
      </xdr:nvSpPr>
      <xdr:spPr>
        <a:xfrm>
          <a:off x="14738350"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3887450" y="605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64770</xdr:rowOff>
    </xdr:from>
    <xdr:to>
      <xdr:col>85</xdr:col>
      <xdr:colOff>127000</xdr:colOff>
      <xdr:row>36</xdr:row>
      <xdr:rowOff>152400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3938250" y="6014720"/>
          <a:ext cx="762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3093700" y="6082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37</xdr:row>
      <xdr:rowOff>11430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flipV="1">
          <a:off x="13144500" y="6102350"/>
          <a:ext cx="7937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2299950" y="6174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xdr:rowOff>
    </xdr:from>
    <xdr:to>
      <xdr:col>76</xdr:col>
      <xdr:colOff>114300</xdr:colOff>
      <xdr:row>37</xdr:row>
      <xdr:rowOff>110490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2344400" y="6126480"/>
          <a:ext cx="8001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25417</xdr:rowOff>
    </xdr:from>
    <xdr:ext cx="405111" cy="259045"/>
    <xdr:sp macro="" textlink="">
      <xdr:nvSpPr>
        <xdr:cNvPr id="493" name="n_1aveValue【認定こども園・幼稚園・保育所】&#10;有形固定資産減価償却率">
          <a:extLst>
            <a:ext uri="{FF2B5EF4-FFF2-40B4-BE49-F238E27FC236}">
              <a16:creationId xmlns:a16="http://schemas.microsoft.com/office/drawing/2014/main" id="{00000000-0008-0000-0100-0000ED010000}"/>
            </a:ext>
          </a:extLst>
        </xdr:cNvPr>
        <xdr:cNvSpPr txBox="1"/>
      </xdr:nvSpPr>
      <xdr:spPr>
        <a:xfrm>
          <a:off x="1374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494" name="n_2aveValue【認定こども園・幼稚園・保育所】&#10;有形固定資産減価償却率">
          <a:extLst>
            <a:ext uri="{FF2B5EF4-FFF2-40B4-BE49-F238E27FC236}">
              <a16:creationId xmlns:a16="http://schemas.microsoft.com/office/drawing/2014/main" id="{00000000-0008-0000-0100-0000EE010000}"/>
            </a:ext>
          </a:extLst>
        </xdr:cNvPr>
        <xdr:cNvSpPr txBox="1"/>
      </xdr:nvSpPr>
      <xdr:spPr>
        <a:xfrm>
          <a:off x="1296099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495" name="n_3aveValue【認定こども園・幼稚園・保育所】&#10;有形固定資産減価償却率">
          <a:extLst>
            <a:ext uri="{FF2B5EF4-FFF2-40B4-BE49-F238E27FC236}">
              <a16:creationId xmlns:a16="http://schemas.microsoft.com/office/drawing/2014/main" id="{00000000-0008-0000-0100-0000EF010000}"/>
            </a:ext>
          </a:extLst>
        </xdr:cNvPr>
        <xdr:cNvSpPr txBox="1"/>
      </xdr:nvSpPr>
      <xdr:spPr>
        <a:xfrm>
          <a:off x="121672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22877</xdr:rowOff>
    </xdr:from>
    <xdr:ext cx="405111" cy="259045"/>
    <xdr:sp macro="" textlink="">
      <xdr:nvSpPr>
        <xdr:cNvPr id="496" name="n_1mainValue【認定こども園・幼稚園・保育所】&#10;有形固定資産減価償却率">
          <a:extLst>
            <a:ext uri="{FF2B5EF4-FFF2-40B4-BE49-F238E27FC236}">
              <a16:creationId xmlns:a16="http://schemas.microsoft.com/office/drawing/2014/main" id="{00000000-0008-0000-0100-0000F0010000}"/>
            </a:ext>
          </a:extLst>
        </xdr:cNvPr>
        <xdr:cNvSpPr txBox="1"/>
      </xdr:nvSpPr>
      <xdr:spPr>
        <a:xfrm>
          <a:off x="13742044" y="613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53357</xdr:rowOff>
    </xdr:from>
    <xdr:ext cx="405111" cy="259045"/>
    <xdr:sp macro="" textlink="">
      <xdr:nvSpPr>
        <xdr:cNvPr id="497" name="n_2mainValue【認定こども園・幼稚園・保育所】&#10;有形固定資産減価償却率">
          <a:extLst>
            <a:ext uri="{FF2B5EF4-FFF2-40B4-BE49-F238E27FC236}">
              <a16:creationId xmlns:a16="http://schemas.microsoft.com/office/drawing/2014/main" id="{00000000-0008-0000-0100-0000F1010000}"/>
            </a:ext>
          </a:extLst>
        </xdr:cNvPr>
        <xdr:cNvSpPr txBox="1"/>
      </xdr:nvSpPr>
      <xdr:spPr>
        <a:xfrm>
          <a:off x="12960994"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98" name="n_3mainValue【認定こども園・幼稚園・保育所】&#10;有形固定資産減価償却率">
          <a:extLst>
            <a:ext uri="{FF2B5EF4-FFF2-40B4-BE49-F238E27FC236}">
              <a16:creationId xmlns:a16="http://schemas.microsoft.com/office/drawing/2014/main" id="{00000000-0008-0000-0100-0000F2010000}"/>
            </a:ext>
          </a:extLst>
        </xdr:cNvPr>
        <xdr:cNvSpPr txBox="1"/>
      </xdr:nvSpPr>
      <xdr:spPr>
        <a:xfrm>
          <a:off x="121672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00000000-0008-0000-0100-00000B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00000000-0008-0000-0100-00000D020000}"/>
            </a:ext>
          </a:extLst>
        </xdr:cNvPr>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00000000-0008-0000-0100-00000F020000}"/>
            </a:ext>
          </a:extLst>
        </xdr:cNvPr>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00000000-0008-0000-0100-000011020000}"/>
            </a:ext>
          </a:extLst>
        </xdr:cNvPr>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0" name="フローチャート: 判断 529">
          <a:extLst>
            <a:ext uri="{FF2B5EF4-FFF2-40B4-BE49-F238E27FC236}">
              <a16:creationId xmlns:a16="http://schemas.microsoft.com/office/drawing/2014/main" id="{00000000-0008-0000-0100-000012020000}"/>
            </a:ext>
          </a:extLst>
        </xdr:cNvPr>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134257</xdr:rowOff>
    </xdr:from>
    <xdr:to>
      <xdr:col>116</xdr:col>
      <xdr:colOff>114300</xdr:colOff>
      <xdr:row>41</xdr:row>
      <xdr:rowOff>64407</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9900900" y="6744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112684</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00000000-0008-0000-0100-00001C020000}"/>
            </a:ext>
          </a:extLst>
        </xdr:cNvPr>
        <xdr:cNvSpPr txBox="1"/>
      </xdr:nvSpPr>
      <xdr:spPr>
        <a:xfrm>
          <a:off x="19989800" y="67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134257</xdr:rowOff>
    </xdr:from>
    <xdr:to>
      <xdr:col>112</xdr:col>
      <xdr:colOff>38100</xdr:colOff>
      <xdr:row>41</xdr:row>
      <xdr:rowOff>64407</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9157950" y="67446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13607</xdr:rowOff>
    </xdr:from>
    <xdr:to>
      <xdr:col>116</xdr:col>
      <xdr:colOff>63500</xdr:colOff>
      <xdr:row>41</xdr:row>
      <xdr:rowOff>13607</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9202400" y="67890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112485</xdr:rowOff>
    </xdr:from>
    <xdr:to>
      <xdr:col>107</xdr:col>
      <xdr:colOff>101600</xdr:colOff>
      <xdr:row>41</xdr:row>
      <xdr:rowOff>42635</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8345150" y="67228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163285</xdr:rowOff>
    </xdr:from>
    <xdr:to>
      <xdr:col>111</xdr:col>
      <xdr:colOff>177800</xdr:colOff>
      <xdr:row>41</xdr:row>
      <xdr:rowOff>13607</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395950" y="6773635"/>
          <a:ext cx="80645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7551400" y="671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163285</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7602200" y="6762750"/>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100-000023020000}"/>
            </a:ext>
          </a:extLst>
        </xdr:cNvPr>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100-000024020000}"/>
            </a:ext>
          </a:extLst>
        </xdr:cNvPr>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100-000025020000}"/>
            </a:ext>
          </a:extLst>
        </xdr:cNvPr>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55534</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00000000-0008-0000-0100-000026020000}"/>
            </a:ext>
          </a:extLst>
        </xdr:cNvPr>
        <xdr:cNvSpPr txBox="1"/>
      </xdr:nvSpPr>
      <xdr:spPr>
        <a:xfrm>
          <a:off x="18980227" y="68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33762</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00000000-0008-0000-0100-000027020000}"/>
            </a:ext>
          </a:extLst>
        </xdr:cNvPr>
        <xdr:cNvSpPr txBox="1"/>
      </xdr:nvSpPr>
      <xdr:spPr>
        <a:xfrm>
          <a:off x="18180127" y="680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00000000-0008-0000-0100-000028020000}"/>
            </a:ext>
          </a:extLst>
        </xdr:cNvPr>
        <xdr:cNvSpPr txBox="1"/>
      </xdr:nvSpPr>
      <xdr:spPr>
        <a:xfrm>
          <a:off x="173863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a:extLst>
            <a:ext uri="{FF2B5EF4-FFF2-40B4-BE49-F238E27FC236}">
              <a16:creationId xmlns:a16="http://schemas.microsoft.com/office/drawing/2014/main" id="{00000000-0008-0000-0100-00003C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4" name="【学校施設】&#10;有形固定資産減価償却率最小値テキスト">
          <a:extLst>
            <a:ext uri="{FF2B5EF4-FFF2-40B4-BE49-F238E27FC236}">
              <a16:creationId xmlns:a16="http://schemas.microsoft.com/office/drawing/2014/main" id="{00000000-0008-0000-0100-00003E020000}"/>
            </a:ext>
          </a:extLst>
        </xdr:cNvPr>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6" name="【学校施設】&#10;有形固定資産減価償却率最大値テキスト">
          <a:extLst>
            <a:ext uri="{FF2B5EF4-FFF2-40B4-BE49-F238E27FC236}">
              <a16:creationId xmlns:a16="http://schemas.microsoft.com/office/drawing/2014/main" id="{00000000-0008-0000-0100-000040020000}"/>
            </a:ext>
          </a:extLst>
        </xdr:cNvPr>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78" name="【学校施設】&#10;有形固定資産減価償却率平均値テキスト">
          <a:extLst>
            <a:ext uri="{FF2B5EF4-FFF2-40B4-BE49-F238E27FC236}">
              <a16:creationId xmlns:a16="http://schemas.microsoft.com/office/drawing/2014/main" id="{00000000-0008-0000-0100-000042020000}"/>
            </a:ext>
          </a:extLst>
        </xdr:cNvPr>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143510</xdr:rowOff>
    </xdr:from>
    <xdr:to>
      <xdr:col>85</xdr:col>
      <xdr:colOff>177800</xdr:colOff>
      <xdr:row>57</xdr:row>
      <xdr:rowOff>73660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4649450" y="93954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166387</xdr:rowOff>
    </xdr:from>
    <xdr:ext cx="405111" cy="259045"/>
    <xdr:sp macro="" textlink="">
      <xdr:nvSpPr>
        <xdr:cNvPr id="589" name="【学校施設】&#10;有形固定資産減価償却率該当値テキスト">
          <a:extLst>
            <a:ext uri="{FF2B5EF4-FFF2-40B4-BE49-F238E27FC236}">
              <a16:creationId xmlns:a16="http://schemas.microsoft.com/office/drawing/2014/main" id="{00000000-0008-0000-0100-00004D020000}"/>
            </a:ext>
          </a:extLst>
        </xdr:cNvPr>
        <xdr:cNvSpPr txBox="1"/>
      </xdr:nvSpPr>
      <xdr:spPr>
        <a:xfrm>
          <a:off x="14738350"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13887450" y="938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22860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3938250" y="942848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57785</xdr:rowOff>
    </xdr:from>
    <xdr:to>
      <xdr:col>76</xdr:col>
      <xdr:colOff>165100</xdr:colOff>
      <xdr:row>57</xdr:row>
      <xdr:rowOff>159385</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3093700" y="947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108585</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3144500" y="9428480"/>
          <a:ext cx="79375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69215</xdr:rowOff>
    </xdr:from>
    <xdr:to>
      <xdr:col>72</xdr:col>
      <xdr:colOff>38100</xdr:colOff>
      <xdr:row>57</xdr:row>
      <xdr:rowOff>170815</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2299950" y="9486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108585</xdr:rowOff>
    </xdr:from>
    <xdr:to>
      <xdr:col>76</xdr:col>
      <xdr:colOff>114300</xdr:colOff>
      <xdr:row>57</xdr:row>
      <xdr:rowOff>120015</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2344400" y="9525635"/>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96" name="n_1aveValue【学校施設】&#10;有形固定資産減価償却率">
          <a:extLst>
            <a:ext uri="{FF2B5EF4-FFF2-40B4-BE49-F238E27FC236}">
              <a16:creationId xmlns:a16="http://schemas.microsoft.com/office/drawing/2014/main" id="{00000000-0008-0000-0100-000054020000}"/>
            </a:ext>
          </a:extLst>
        </xdr:cNvPr>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97" name="n_2aveValue【学校施設】&#10;有形固定資産減価償却率">
          <a:extLst>
            <a:ext uri="{FF2B5EF4-FFF2-40B4-BE49-F238E27FC236}">
              <a16:creationId xmlns:a16="http://schemas.microsoft.com/office/drawing/2014/main" id="{00000000-0008-0000-0100-000055020000}"/>
            </a:ext>
          </a:extLst>
        </xdr:cNvPr>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8" name="n_3aveValue【学校施設】&#10;有形固定資産減価償却率">
          <a:extLst>
            <a:ext uri="{FF2B5EF4-FFF2-40B4-BE49-F238E27FC236}">
              <a16:creationId xmlns:a16="http://schemas.microsoft.com/office/drawing/2014/main" id="{00000000-0008-0000-0100-000056020000}"/>
            </a:ext>
          </a:extLst>
        </xdr:cNvPr>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599" name="n_1mainValue【学校施設】&#10;有形固定資産減価償却率">
          <a:extLst>
            <a:ext uri="{FF2B5EF4-FFF2-40B4-BE49-F238E27FC236}">
              <a16:creationId xmlns:a16="http://schemas.microsoft.com/office/drawing/2014/main" id="{00000000-0008-0000-0100-000057020000}"/>
            </a:ext>
          </a:extLst>
        </xdr:cNvPr>
        <xdr:cNvSpPr txBox="1"/>
      </xdr:nvSpPr>
      <xdr:spPr>
        <a:xfrm>
          <a:off x="137420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4462</xdr:rowOff>
    </xdr:from>
    <xdr:ext cx="405111" cy="259045"/>
    <xdr:sp macro="" textlink="">
      <xdr:nvSpPr>
        <xdr:cNvPr id="600" name="n_2mainValue【学校施設】&#10;有形固定資産減価償却率">
          <a:extLst>
            <a:ext uri="{FF2B5EF4-FFF2-40B4-BE49-F238E27FC236}">
              <a16:creationId xmlns:a16="http://schemas.microsoft.com/office/drawing/2014/main" id="{00000000-0008-0000-0100-000058020000}"/>
            </a:ext>
          </a:extLst>
        </xdr:cNvPr>
        <xdr:cNvSpPr txBox="1"/>
      </xdr:nvSpPr>
      <xdr:spPr>
        <a:xfrm>
          <a:off x="12960994" y="925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15892</xdr:rowOff>
    </xdr:from>
    <xdr:ext cx="405111" cy="259045"/>
    <xdr:sp macro="" textlink="">
      <xdr:nvSpPr>
        <xdr:cNvPr id="601" name="n_3mainValue【学校施設】&#10;有形固定資産減価償却率">
          <a:extLst>
            <a:ext uri="{FF2B5EF4-FFF2-40B4-BE49-F238E27FC236}">
              <a16:creationId xmlns:a16="http://schemas.microsoft.com/office/drawing/2014/main" id="{00000000-0008-0000-0100-000059020000}"/>
            </a:ext>
          </a:extLst>
        </xdr:cNvPr>
        <xdr:cNvSpPr txBox="1"/>
      </xdr:nvSpPr>
      <xdr:spPr>
        <a:xfrm>
          <a:off x="12167244"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00000000-0008-0000-0100-000071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a:extLst>
            <a:ext uri="{FF2B5EF4-FFF2-40B4-BE49-F238E27FC236}">
              <a16:creationId xmlns:a16="http://schemas.microsoft.com/office/drawing/2014/main" id="{00000000-0008-0000-0100-000073020000}"/>
            </a:ext>
          </a:extLst>
        </xdr:cNvPr>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a:extLst>
            <a:ext uri="{FF2B5EF4-FFF2-40B4-BE49-F238E27FC236}">
              <a16:creationId xmlns:a16="http://schemas.microsoft.com/office/drawing/2014/main" id="{00000000-0008-0000-0100-000075020000}"/>
            </a:ext>
          </a:extLst>
        </xdr:cNvPr>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153687</xdr:rowOff>
    </xdr:from>
    <xdr:ext cx="469744" cy="259045"/>
    <xdr:sp macro="" textlink="">
      <xdr:nvSpPr>
        <xdr:cNvPr id="631" name="【学校施設】&#10;一人当たり面積平均値テキスト">
          <a:extLst>
            <a:ext uri="{FF2B5EF4-FFF2-40B4-BE49-F238E27FC236}">
              <a16:creationId xmlns:a16="http://schemas.microsoft.com/office/drawing/2014/main" id="{00000000-0008-0000-0100-000077020000}"/>
            </a:ext>
          </a:extLst>
        </xdr:cNvPr>
        <xdr:cNvSpPr txBox="1"/>
      </xdr:nvSpPr>
      <xdr:spPr>
        <a:xfrm>
          <a:off x="19989800" y="10231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163830</xdr:rowOff>
    </xdr:from>
    <xdr:to>
      <xdr:col>116</xdr:col>
      <xdr:colOff>114300</xdr:colOff>
      <xdr:row>62</xdr:row>
      <xdr:rowOff>93980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9900900" y="10241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15257</xdr:rowOff>
    </xdr:from>
    <xdr:ext cx="469744" cy="259045"/>
    <xdr:sp macro="" textlink="">
      <xdr:nvSpPr>
        <xdr:cNvPr id="642" name="【学校施設】&#10;一人当たり面積該当値テキスト">
          <a:extLst>
            <a:ext uri="{FF2B5EF4-FFF2-40B4-BE49-F238E27FC236}">
              <a16:creationId xmlns:a16="http://schemas.microsoft.com/office/drawing/2014/main" id="{00000000-0008-0000-0100-000082020000}"/>
            </a:ext>
          </a:extLst>
        </xdr:cNvPr>
        <xdr:cNvSpPr txBox="1"/>
      </xdr:nvSpPr>
      <xdr:spPr>
        <a:xfrm>
          <a:off x="19989800" y="100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5080</xdr:rowOff>
    </xdr:from>
    <xdr:to>
      <xdr:col>112</xdr:col>
      <xdr:colOff>38100</xdr:colOff>
      <xdr:row>62</xdr:row>
      <xdr:rowOff>106680</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9157950" y="10247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43180</xdr:rowOff>
    </xdr:from>
    <xdr:to>
      <xdr:col>116</xdr:col>
      <xdr:colOff>63500</xdr:colOff>
      <xdr:row>62</xdr:row>
      <xdr:rowOff>55880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9202400" y="1028573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148590</xdr:rowOff>
    </xdr:from>
    <xdr:to>
      <xdr:col>107</xdr:col>
      <xdr:colOff>101600</xdr:colOff>
      <xdr:row>62</xdr:row>
      <xdr:rowOff>78740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8345150" y="10226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27940</xdr:rowOff>
    </xdr:from>
    <xdr:to>
      <xdr:col>111</xdr:col>
      <xdr:colOff>177800</xdr:colOff>
      <xdr:row>62</xdr:row>
      <xdr:rowOff>55880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395950" y="1027049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170180</xdr:rowOff>
    </xdr:from>
    <xdr:to>
      <xdr:col>102</xdr:col>
      <xdr:colOff>165100</xdr:colOff>
      <xdr:row>62</xdr:row>
      <xdr:rowOff>100330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75514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27940</xdr:rowOff>
    </xdr:from>
    <xdr:to>
      <xdr:col>107</xdr:col>
      <xdr:colOff>50800</xdr:colOff>
      <xdr:row>62</xdr:row>
      <xdr:rowOff>49530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7602200" y="10270490"/>
          <a:ext cx="7937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49" name="n_1aveValue【学校施設】&#10;一人当たり面積">
          <a:extLst>
            <a:ext uri="{FF2B5EF4-FFF2-40B4-BE49-F238E27FC236}">
              <a16:creationId xmlns:a16="http://schemas.microsoft.com/office/drawing/2014/main" id="{00000000-0008-0000-0100-000089020000}"/>
            </a:ext>
          </a:extLst>
        </xdr:cNvPr>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650" name="n_2aveValue【学校施設】&#10;一人当たり面積">
          <a:extLst>
            <a:ext uri="{FF2B5EF4-FFF2-40B4-BE49-F238E27FC236}">
              <a16:creationId xmlns:a16="http://schemas.microsoft.com/office/drawing/2014/main" id="{00000000-0008-0000-0100-00008A020000}"/>
            </a:ext>
          </a:extLst>
        </xdr:cNvPr>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651" name="n_3aveValue【学校施設】&#10;一人当たり面積">
          <a:extLst>
            <a:ext uri="{FF2B5EF4-FFF2-40B4-BE49-F238E27FC236}">
              <a16:creationId xmlns:a16="http://schemas.microsoft.com/office/drawing/2014/main" id="{00000000-0008-0000-0100-00008B020000}"/>
            </a:ext>
          </a:extLst>
        </xdr:cNvPr>
        <xdr:cNvSpPr txBox="1"/>
      </xdr:nvSpPr>
      <xdr:spPr>
        <a:xfrm>
          <a:off x="1738637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97807</xdr:rowOff>
    </xdr:from>
    <xdr:ext cx="469744" cy="259045"/>
    <xdr:sp macro="" textlink="">
      <xdr:nvSpPr>
        <xdr:cNvPr id="652" name="n_1mainValue【学校施設】&#10;一人当たり面積">
          <a:extLst>
            <a:ext uri="{FF2B5EF4-FFF2-40B4-BE49-F238E27FC236}">
              <a16:creationId xmlns:a16="http://schemas.microsoft.com/office/drawing/2014/main" id="{00000000-0008-0000-0100-00008C020000}"/>
            </a:ext>
          </a:extLst>
        </xdr:cNvPr>
        <xdr:cNvSpPr txBox="1"/>
      </xdr:nvSpPr>
      <xdr:spPr>
        <a:xfrm>
          <a:off x="18980227" y="103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95267</xdr:rowOff>
    </xdr:from>
    <xdr:ext cx="469744" cy="259045"/>
    <xdr:sp macro="" textlink="">
      <xdr:nvSpPr>
        <xdr:cNvPr id="653" name="n_2mainValue【学校施設】&#10;一人当たり面積">
          <a:extLst>
            <a:ext uri="{FF2B5EF4-FFF2-40B4-BE49-F238E27FC236}">
              <a16:creationId xmlns:a16="http://schemas.microsoft.com/office/drawing/2014/main" id="{00000000-0008-0000-0100-00008D020000}"/>
            </a:ext>
          </a:extLst>
        </xdr:cNvPr>
        <xdr:cNvSpPr txBox="1"/>
      </xdr:nvSpPr>
      <xdr:spPr>
        <a:xfrm>
          <a:off x="181801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116857</xdr:rowOff>
    </xdr:from>
    <xdr:ext cx="469744" cy="259045"/>
    <xdr:sp macro="" textlink="">
      <xdr:nvSpPr>
        <xdr:cNvPr id="654" name="n_3mainValue【学校施設】&#10;一人当たり面積">
          <a:extLst>
            <a:ext uri="{FF2B5EF4-FFF2-40B4-BE49-F238E27FC236}">
              <a16:creationId xmlns:a16="http://schemas.microsoft.com/office/drawing/2014/main" id="{00000000-0008-0000-0100-00008E020000}"/>
            </a:ext>
          </a:extLst>
        </xdr:cNvPr>
        <xdr:cNvSpPr txBox="1"/>
      </xdr:nvSpPr>
      <xdr:spPr>
        <a:xfrm>
          <a:off x="17386377"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a:extLst>
            <a:ext uri="{FF2B5EF4-FFF2-40B4-BE49-F238E27FC236}">
              <a16:creationId xmlns:a16="http://schemas.microsoft.com/office/drawing/2014/main" id="{00000000-0008-0000-0100-0000AA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4" name="【児童館】&#10;有形固定資産減価償却率最小値テキスト">
          <a:extLst>
            <a:ext uri="{FF2B5EF4-FFF2-40B4-BE49-F238E27FC236}">
              <a16:creationId xmlns:a16="http://schemas.microsoft.com/office/drawing/2014/main" id="{00000000-0008-0000-0100-0000AC020000}"/>
            </a:ext>
          </a:extLst>
        </xdr:cNvPr>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6" name="【児童館】&#10;有形固定資産減価償却率最大値テキスト">
          <a:extLst>
            <a:ext uri="{FF2B5EF4-FFF2-40B4-BE49-F238E27FC236}">
              <a16:creationId xmlns:a16="http://schemas.microsoft.com/office/drawing/2014/main" id="{00000000-0008-0000-0100-0000AE020000}"/>
            </a:ext>
          </a:extLst>
        </xdr:cNvPr>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88" name="【児童館】&#10;有形固定資産減価償却率平均値テキスト">
          <a:extLst>
            <a:ext uri="{FF2B5EF4-FFF2-40B4-BE49-F238E27FC236}">
              <a16:creationId xmlns:a16="http://schemas.microsoft.com/office/drawing/2014/main" id="{00000000-0008-0000-0100-0000B0020000}"/>
            </a:ext>
          </a:extLst>
        </xdr:cNvPr>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4649450" y="134639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107332</xdr:rowOff>
    </xdr:from>
    <xdr:ext cx="405111" cy="259045"/>
    <xdr:sp macro="" textlink="">
      <xdr:nvSpPr>
        <xdr:cNvPr id="699" name="【児童館】&#10;有形固定資産減価償却率該当値テキスト">
          <a:extLst>
            <a:ext uri="{FF2B5EF4-FFF2-40B4-BE49-F238E27FC236}">
              <a16:creationId xmlns:a16="http://schemas.microsoft.com/office/drawing/2014/main" id="{00000000-0008-0000-0100-0000BB020000}"/>
            </a:ext>
          </a:extLst>
        </xdr:cNvPr>
        <xdr:cNvSpPr txBox="1"/>
      </xdr:nvSpPr>
      <xdr:spPr>
        <a:xfrm>
          <a:off x="14738350" y="1332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3887450" y="135324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135255</xdr:rowOff>
    </xdr:from>
    <xdr:to>
      <xdr:col>85</xdr:col>
      <xdr:colOff>127000</xdr:colOff>
      <xdr:row>82</xdr:row>
      <xdr:rowOff>32386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3938250" y="13514705"/>
          <a:ext cx="7620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41593</xdr:rowOff>
    </xdr:from>
    <xdr:to>
      <xdr:col>76</xdr:col>
      <xdr:colOff>165100</xdr:colOff>
      <xdr:row>82</xdr:row>
      <xdr:rowOff>143193</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13093700" y="135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92393</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13144500" y="13576936"/>
          <a:ext cx="79375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13018</xdr:rowOff>
    </xdr:from>
    <xdr:to>
      <xdr:col>72</xdr:col>
      <xdr:colOff>38100</xdr:colOff>
      <xdr:row>83</xdr:row>
      <xdr:rowOff>114618</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12299950" y="137226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92393</xdr:rowOff>
    </xdr:from>
    <xdr:to>
      <xdr:col>76</xdr:col>
      <xdr:colOff>114300</xdr:colOff>
      <xdr:row>83</xdr:row>
      <xdr:rowOff>63818</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2344400" y="13636943"/>
          <a:ext cx="800100" cy="1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06" name="n_1aveValue【児童館】&#10;有形固定資産減価償却率">
          <a:extLst>
            <a:ext uri="{FF2B5EF4-FFF2-40B4-BE49-F238E27FC236}">
              <a16:creationId xmlns:a16="http://schemas.microsoft.com/office/drawing/2014/main" id="{00000000-0008-0000-0100-0000C2020000}"/>
            </a:ext>
          </a:extLst>
        </xdr:cNvPr>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108284</xdr:rowOff>
    </xdr:from>
    <xdr:ext cx="405111" cy="259045"/>
    <xdr:sp macro="" textlink="">
      <xdr:nvSpPr>
        <xdr:cNvPr id="707" name="n_2aveValue【児童館】&#10;有形固定資産減価償却率">
          <a:extLst>
            <a:ext uri="{FF2B5EF4-FFF2-40B4-BE49-F238E27FC236}">
              <a16:creationId xmlns:a16="http://schemas.microsoft.com/office/drawing/2014/main" id="{00000000-0008-0000-0100-0000C3020000}"/>
            </a:ext>
          </a:extLst>
        </xdr:cNvPr>
        <xdr:cNvSpPr txBox="1"/>
      </xdr:nvSpPr>
      <xdr:spPr>
        <a:xfrm>
          <a:off x="12960994" y="1332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08" name="n_3aveValue【児童館】&#10;有形固定資産減価償却率">
          <a:extLst>
            <a:ext uri="{FF2B5EF4-FFF2-40B4-BE49-F238E27FC236}">
              <a16:creationId xmlns:a16="http://schemas.microsoft.com/office/drawing/2014/main" id="{00000000-0008-0000-0100-0000C4020000}"/>
            </a:ext>
          </a:extLst>
        </xdr:cNvPr>
        <xdr:cNvSpPr txBox="1"/>
      </xdr:nvSpPr>
      <xdr:spPr>
        <a:xfrm>
          <a:off x="121672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99713</xdr:rowOff>
    </xdr:from>
    <xdr:ext cx="405111" cy="259045"/>
    <xdr:sp macro="" textlink="">
      <xdr:nvSpPr>
        <xdr:cNvPr id="709" name="n_1mainValue【児童館】&#10;有形固定資産減価償却率">
          <a:extLst>
            <a:ext uri="{FF2B5EF4-FFF2-40B4-BE49-F238E27FC236}">
              <a16:creationId xmlns:a16="http://schemas.microsoft.com/office/drawing/2014/main" id="{00000000-0008-0000-0100-0000C5020000}"/>
            </a:ext>
          </a:extLst>
        </xdr:cNvPr>
        <xdr:cNvSpPr txBox="1"/>
      </xdr:nvSpPr>
      <xdr:spPr>
        <a:xfrm>
          <a:off x="13742044" y="1331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134320</xdr:rowOff>
    </xdr:from>
    <xdr:ext cx="405111" cy="259045"/>
    <xdr:sp macro="" textlink="">
      <xdr:nvSpPr>
        <xdr:cNvPr id="710" name="n_2mainValue【児童館】&#10;有形固定資産減価償却率">
          <a:extLst>
            <a:ext uri="{FF2B5EF4-FFF2-40B4-BE49-F238E27FC236}">
              <a16:creationId xmlns:a16="http://schemas.microsoft.com/office/drawing/2014/main" id="{00000000-0008-0000-0100-0000C6020000}"/>
            </a:ext>
          </a:extLst>
        </xdr:cNvPr>
        <xdr:cNvSpPr txBox="1"/>
      </xdr:nvSpPr>
      <xdr:spPr>
        <a:xfrm>
          <a:off x="12960994" y="1367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131145</xdr:rowOff>
    </xdr:from>
    <xdr:ext cx="405111" cy="259045"/>
    <xdr:sp macro="" textlink="">
      <xdr:nvSpPr>
        <xdr:cNvPr id="711" name="n_3mainValue【児童館】&#10;有形固定資産減価償却率">
          <a:extLst>
            <a:ext uri="{FF2B5EF4-FFF2-40B4-BE49-F238E27FC236}">
              <a16:creationId xmlns:a16="http://schemas.microsoft.com/office/drawing/2014/main" id="{00000000-0008-0000-0100-0000C7020000}"/>
            </a:ext>
          </a:extLst>
        </xdr:cNvPr>
        <xdr:cNvSpPr txBox="1"/>
      </xdr:nvSpPr>
      <xdr:spPr>
        <a:xfrm>
          <a:off x="12167244" y="135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a:extLst>
            <a:ext uri="{FF2B5EF4-FFF2-40B4-BE49-F238E27FC236}">
              <a16:creationId xmlns:a16="http://schemas.microsoft.com/office/drawing/2014/main" id="{00000000-0008-0000-0100-0000DE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6" name="【児童館】&#10;一人当たり面積最小値テキスト">
          <a:extLst>
            <a:ext uri="{FF2B5EF4-FFF2-40B4-BE49-F238E27FC236}">
              <a16:creationId xmlns:a16="http://schemas.microsoft.com/office/drawing/2014/main" id="{00000000-0008-0000-0100-0000E0020000}"/>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8" name="【児童館】&#10;一人当たり面積最大値テキスト">
          <a:extLst>
            <a:ext uri="{FF2B5EF4-FFF2-40B4-BE49-F238E27FC236}">
              <a16:creationId xmlns:a16="http://schemas.microsoft.com/office/drawing/2014/main" id="{00000000-0008-0000-0100-0000E2020000}"/>
            </a:ext>
          </a:extLst>
        </xdr:cNvPr>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740" name="【児童館】&#10;一人当たり面積平均値テキスト">
          <a:extLst>
            <a:ext uri="{FF2B5EF4-FFF2-40B4-BE49-F238E27FC236}">
              <a16:creationId xmlns:a16="http://schemas.microsoft.com/office/drawing/2014/main" id="{00000000-0008-0000-0100-0000E4020000}"/>
            </a:ext>
          </a:extLst>
        </xdr:cNvPr>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1" name="フローチャート: 判断 740">
          <a:extLst>
            <a:ext uri="{FF2B5EF4-FFF2-40B4-BE49-F238E27FC236}">
              <a16:creationId xmlns:a16="http://schemas.microsoft.com/office/drawing/2014/main" id="{00000000-0008-0000-0100-0000E5020000}"/>
            </a:ext>
          </a:extLst>
        </xdr:cNvPr>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99009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51" name="【児童館】&#10;一人当たり面積該当値テキスト">
          <a:extLst>
            <a:ext uri="{FF2B5EF4-FFF2-40B4-BE49-F238E27FC236}">
              <a16:creationId xmlns:a16="http://schemas.microsoft.com/office/drawing/2014/main" id="{00000000-0008-0000-0100-0000EF020000}"/>
            </a:ext>
          </a:extLst>
        </xdr:cNvPr>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91579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9202400" y="14135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54" name="楕円 753">
          <a:extLst>
            <a:ext uri="{FF2B5EF4-FFF2-40B4-BE49-F238E27FC236}">
              <a16:creationId xmlns:a16="http://schemas.microsoft.com/office/drawing/2014/main" id="{00000000-0008-0000-0100-0000F2020000}"/>
            </a:ext>
          </a:extLst>
        </xdr:cNvPr>
        <xdr:cNvSpPr/>
      </xdr:nvSpPr>
      <xdr:spPr>
        <a:xfrm>
          <a:off x="1834515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8395950" y="1413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56" name="楕円 755">
          <a:extLst>
            <a:ext uri="{FF2B5EF4-FFF2-40B4-BE49-F238E27FC236}">
              <a16:creationId xmlns:a16="http://schemas.microsoft.com/office/drawing/2014/main" id="{00000000-0008-0000-0100-0000F4020000}"/>
            </a:ext>
          </a:extLst>
        </xdr:cNvPr>
        <xdr:cNvSpPr/>
      </xdr:nvSpPr>
      <xdr:spPr>
        <a:xfrm>
          <a:off x="175514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7602200" y="141351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58" name="n_1aveValue【児童館】&#10;一人当たり面積">
          <a:extLst>
            <a:ext uri="{FF2B5EF4-FFF2-40B4-BE49-F238E27FC236}">
              <a16:creationId xmlns:a16="http://schemas.microsoft.com/office/drawing/2014/main" id="{00000000-0008-0000-0100-0000F6020000}"/>
            </a:ext>
          </a:extLst>
        </xdr:cNvPr>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59" name="n_2aveValue【児童館】&#10;一人当たり面積">
          <a:extLst>
            <a:ext uri="{FF2B5EF4-FFF2-40B4-BE49-F238E27FC236}">
              <a16:creationId xmlns:a16="http://schemas.microsoft.com/office/drawing/2014/main" id="{00000000-0008-0000-0100-0000F7020000}"/>
            </a:ext>
          </a:extLst>
        </xdr:cNvPr>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60" name="n_3aveValue【児童館】&#10;一人当たり面積">
          <a:extLst>
            <a:ext uri="{FF2B5EF4-FFF2-40B4-BE49-F238E27FC236}">
              <a16:creationId xmlns:a16="http://schemas.microsoft.com/office/drawing/2014/main" id="{00000000-0008-0000-0100-0000F8020000}"/>
            </a:ext>
          </a:extLst>
        </xdr:cNvPr>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61" name="n_1mainValue【児童館】&#10;一人当たり面積">
          <a:extLst>
            <a:ext uri="{FF2B5EF4-FFF2-40B4-BE49-F238E27FC236}">
              <a16:creationId xmlns:a16="http://schemas.microsoft.com/office/drawing/2014/main" id="{00000000-0008-0000-0100-0000F9020000}"/>
            </a:ext>
          </a:extLst>
        </xdr:cNvPr>
        <xdr:cNvSpPr txBox="1"/>
      </xdr:nvSpPr>
      <xdr:spPr>
        <a:xfrm>
          <a:off x="189802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62" name="n_2mainValue【児童館】&#10;一人当たり面積">
          <a:extLst>
            <a:ext uri="{FF2B5EF4-FFF2-40B4-BE49-F238E27FC236}">
              <a16:creationId xmlns:a16="http://schemas.microsoft.com/office/drawing/2014/main" id="{00000000-0008-0000-0100-0000FA020000}"/>
            </a:ext>
          </a:extLst>
        </xdr:cNvPr>
        <xdr:cNvSpPr txBox="1"/>
      </xdr:nvSpPr>
      <xdr:spPr>
        <a:xfrm>
          <a:off x="181801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63" name="n_3mainValue【児童館】&#10;一人当たり面積">
          <a:extLst>
            <a:ext uri="{FF2B5EF4-FFF2-40B4-BE49-F238E27FC236}">
              <a16:creationId xmlns:a16="http://schemas.microsoft.com/office/drawing/2014/main" id="{00000000-0008-0000-0100-0000FB020000}"/>
            </a:ext>
          </a:extLst>
        </xdr:cNvPr>
        <xdr:cNvSpPr txBox="1"/>
      </xdr:nvSpPr>
      <xdr:spPr>
        <a:xfrm>
          <a:off x="1738637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100-000000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100-000001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100-000002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00000000-0008-0000-0100-000003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a:extLst>
            <a:ext uri="{FF2B5EF4-FFF2-40B4-BE49-F238E27FC236}">
              <a16:creationId xmlns:a16="http://schemas.microsoft.com/office/drawing/2014/main" id="{00000000-0008-0000-0100-000011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7" name="【公民館】&#10;有形固定資産減価償却率最小値テキスト">
          <a:extLst>
            <a:ext uri="{FF2B5EF4-FFF2-40B4-BE49-F238E27FC236}">
              <a16:creationId xmlns:a16="http://schemas.microsoft.com/office/drawing/2014/main" id="{00000000-0008-0000-0100-000013030000}"/>
            </a:ext>
          </a:extLst>
        </xdr:cNvPr>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89" name="【公民館】&#10;有形固定資産減価償却率最大値テキスト">
          <a:extLst>
            <a:ext uri="{FF2B5EF4-FFF2-40B4-BE49-F238E27FC236}">
              <a16:creationId xmlns:a16="http://schemas.microsoft.com/office/drawing/2014/main" id="{00000000-0008-0000-0100-000015030000}"/>
            </a:ext>
          </a:extLst>
        </xdr:cNvPr>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91" name="【公民館】&#10;有形固定資産減価償却率平均値テキスト">
          <a:extLst>
            <a:ext uri="{FF2B5EF4-FFF2-40B4-BE49-F238E27FC236}">
              <a16:creationId xmlns:a16="http://schemas.microsoft.com/office/drawing/2014/main" id="{00000000-0008-0000-0100-000017030000}"/>
            </a:ext>
          </a:extLst>
        </xdr:cNvPr>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121413</xdr:rowOff>
    </xdr:from>
    <xdr:to>
      <xdr:col>85</xdr:col>
      <xdr:colOff>177800</xdr:colOff>
      <xdr:row>104</xdr:row>
      <xdr:rowOff>51563</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14649450" y="172092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144290</xdr:rowOff>
    </xdr:from>
    <xdr:ext cx="405111" cy="259045"/>
    <xdr:sp macro="" textlink="">
      <xdr:nvSpPr>
        <xdr:cNvPr id="802" name="【公民館】&#10;有形固定資産減価償却率該当値テキスト">
          <a:extLst>
            <a:ext uri="{FF2B5EF4-FFF2-40B4-BE49-F238E27FC236}">
              <a16:creationId xmlns:a16="http://schemas.microsoft.com/office/drawing/2014/main" id="{00000000-0008-0000-0100-000022030000}"/>
            </a:ext>
          </a:extLst>
        </xdr:cNvPr>
        <xdr:cNvSpPr txBox="1"/>
      </xdr:nvSpPr>
      <xdr:spPr>
        <a:xfrm>
          <a:off x="14738350" y="1706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103124</xdr:rowOff>
    </xdr:from>
    <xdr:to>
      <xdr:col>81</xdr:col>
      <xdr:colOff>101600</xdr:colOff>
      <xdr:row>103</xdr:row>
      <xdr:rowOff>33274</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13887450" y="170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153924</xdr:rowOff>
    </xdr:from>
    <xdr:to>
      <xdr:col>85</xdr:col>
      <xdr:colOff>127000</xdr:colOff>
      <xdr:row>104</xdr:row>
      <xdr:rowOff>763</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3938250" y="17070324"/>
          <a:ext cx="7620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13093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153924</xdr:rowOff>
    </xdr:from>
    <xdr:to>
      <xdr:col>81</xdr:col>
      <xdr:colOff>50800</xdr:colOff>
      <xdr:row>103</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13144500" y="17070324"/>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122999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64770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flipV="1">
          <a:off x="12344400" y="17106900"/>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09" name="n_1aveValue【公民館】&#10;有形固定資産減価償却率">
          <a:extLst>
            <a:ext uri="{FF2B5EF4-FFF2-40B4-BE49-F238E27FC236}">
              <a16:creationId xmlns:a16="http://schemas.microsoft.com/office/drawing/2014/main" id="{00000000-0008-0000-0100-000029030000}"/>
            </a:ext>
          </a:extLst>
        </xdr:cNvPr>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a:extLst>
            <a:ext uri="{FF2B5EF4-FFF2-40B4-BE49-F238E27FC236}">
              <a16:creationId xmlns:a16="http://schemas.microsoft.com/office/drawing/2014/main" id="{00000000-0008-0000-0100-00002A030000}"/>
            </a:ext>
          </a:extLst>
        </xdr:cNvPr>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11" name="n_3aveValue【公民館】&#10;有形固定資産減価償却率">
          <a:extLst>
            <a:ext uri="{FF2B5EF4-FFF2-40B4-BE49-F238E27FC236}">
              <a16:creationId xmlns:a16="http://schemas.microsoft.com/office/drawing/2014/main" id="{00000000-0008-0000-0100-00002B030000}"/>
            </a:ext>
          </a:extLst>
        </xdr:cNvPr>
        <xdr:cNvSpPr txBox="1"/>
      </xdr:nvSpPr>
      <xdr:spPr>
        <a:xfrm>
          <a:off x="121672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49801</xdr:rowOff>
    </xdr:from>
    <xdr:ext cx="405111" cy="259045"/>
    <xdr:sp macro="" textlink="">
      <xdr:nvSpPr>
        <xdr:cNvPr id="812" name="n_1mainValue【公民館】&#10;有形固定資産減価償却率">
          <a:extLst>
            <a:ext uri="{FF2B5EF4-FFF2-40B4-BE49-F238E27FC236}">
              <a16:creationId xmlns:a16="http://schemas.microsoft.com/office/drawing/2014/main" id="{00000000-0008-0000-0100-00002C030000}"/>
            </a:ext>
          </a:extLst>
        </xdr:cNvPr>
        <xdr:cNvSpPr txBox="1"/>
      </xdr:nvSpPr>
      <xdr:spPr>
        <a:xfrm>
          <a:off x="13742044" y="1679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813" name="n_2mainValue【公民館】&#10;有形固定資産減価償却率">
          <a:extLst>
            <a:ext uri="{FF2B5EF4-FFF2-40B4-BE49-F238E27FC236}">
              <a16:creationId xmlns:a16="http://schemas.microsoft.com/office/drawing/2014/main" id="{00000000-0008-0000-0100-00002D030000}"/>
            </a:ext>
          </a:extLst>
        </xdr:cNvPr>
        <xdr:cNvSpPr txBox="1"/>
      </xdr:nvSpPr>
      <xdr:spPr>
        <a:xfrm>
          <a:off x="1296099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814" name="n_3mainValue【公民館】&#10;有形固定資産減価償却率">
          <a:extLst>
            <a:ext uri="{FF2B5EF4-FFF2-40B4-BE49-F238E27FC236}">
              <a16:creationId xmlns:a16="http://schemas.microsoft.com/office/drawing/2014/main" id="{00000000-0008-0000-0100-00002E030000}"/>
            </a:ext>
          </a:extLst>
        </xdr:cNvPr>
        <xdr:cNvSpPr txBox="1"/>
      </xdr:nvSpPr>
      <xdr:spPr>
        <a:xfrm>
          <a:off x="121672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a:extLst>
            <a:ext uri="{FF2B5EF4-FFF2-40B4-BE49-F238E27FC236}">
              <a16:creationId xmlns:a16="http://schemas.microsoft.com/office/drawing/2014/main" id="{00000000-0008-0000-0100-00002F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a:extLst>
            <a:ext uri="{FF2B5EF4-FFF2-40B4-BE49-F238E27FC236}">
              <a16:creationId xmlns:a16="http://schemas.microsoft.com/office/drawing/2014/main" id="{00000000-0008-0000-0100-000032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a:extLst>
            <a:ext uri="{FF2B5EF4-FFF2-40B4-BE49-F238E27FC236}">
              <a16:creationId xmlns:a16="http://schemas.microsoft.com/office/drawing/2014/main" id="{00000000-0008-0000-0100-000033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a:extLst>
            <a:ext uri="{FF2B5EF4-FFF2-40B4-BE49-F238E27FC236}">
              <a16:creationId xmlns:a16="http://schemas.microsoft.com/office/drawing/2014/main" id="{00000000-0008-0000-0100-000034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a:extLst>
            <a:ext uri="{FF2B5EF4-FFF2-40B4-BE49-F238E27FC236}">
              <a16:creationId xmlns:a16="http://schemas.microsoft.com/office/drawing/2014/main" id="{00000000-0008-0000-0100-000035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a:extLst>
            <a:ext uri="{FF2B5EF4-FFF2-40B4-BE49-F238E27FC236}">
              <a16:creationId xmlns:a16="http://schemas.microsoft.com/office/drawing/2014/main" id="{00000000-0008-0000-0100-000036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公民館】&#10;一人当たり面積グラフ枠">
          <a:extLst>
            <a:ext uri="{FF2B5EF4-FFF2-40B4-BE49-F238E27FC236}">
              <a16:creationId xmlns:a16="http://schemas.microsoft.com/office/drawing/2014/main" id="{00000000-0008-0000-0100-000047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41" name="【公民館】&#10;一人当たり面積最小値テキスト">
          <a:extLst>
            <a:ext uri="{FF2B5EF4-FFF2-40B4-BE49-F238E27FC236}">
              <a16:creationId xmlns:a16="http://schemas.microsoft.com/office/drawing/2014/main" id="{00000000-0008-0000-0100-000049030000}"/>
            </a:ext>
          </a:extLst>
        </xdr:cNvPr>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43" name="【公民館】&#10;一人当たり面積最大値テキスト">
          <a:extLst>
            <a:ext uri="{FF2B5EF4-FFF2-40B4-BE49-F238E27FC236}">
              <a16:creationId xmlns:a16="http://schemas.microsoft.com/office/drawing/2014/main" id="{00000000-0008-0000-0100-00004B030000}"/>
            </a:ext>
          </a:extLst>
        </xdr:cNvPr>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23784</xdr:rowOff>
    </xdr:from>
    <xdr:ext cx="469744" cy="259045"/>
    <xdr:sp macro="" textlink="">
      <xdr:nvSpPr>
        <xdr:cNvPr id="845" name="【公民館】&#10;一人当たり面積平均値テキスト">
          <a:extLst>
            <a:ext uri="{FF2B5EF4-FFF2-40B4-BE49-F238E27FC236}">
              <a16:creationId xmlns:a16="http://schemas.microsoft.com/office/drawing/2014/main" id="{00000000-0008-0000-0100-00004D030000}"/>
            </a:ext>
          </a:extLst>
        </xdr:cNvPr>
        <xdr:cNvSpPr txBox="1"/>
      </xdr:nvSpPr>
      <xdr:spPr>
        <a:xfrm>
          <a:off x="19989800" y="1728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6" name="フローチャート: 判断 845">
          <a:extLst>
            <a:ext uri="{FF2B5EF4-FFF2-40B4-BE49-F238E27FC236}">
              <a16:creationId xmlns:a16="http://schemas.microsoft.com/office/drawing/2014/main" id="{00000000-0008-0000-0100-00004E030000}"/>
            </a:ext>
          </a:extLst>
        </xdr:cNvPr>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7" name="フローチャート: 判断 846">
          <a:extLst>
            <a:ext uri="{FF2B5EF4-FFF2-40B4-BE49-F238E27FC236}">
              <a16:creationId xmlns:a16="http://schemas.microsoft.com/office/drawing/2014/main" id="{00000000-0008-0000-0100-00004F030000}"/>
            </a:ext>
          </a:extLst>
        </xdr:cNvPr>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8" name="フローチャート: 判断 847">
          <a:extLst>
            <a:ext uri="{FF2B5EF4-FFF2-40B4-BE49-F238E27FC236}">
              <a16:creationId xmlns:a16="http://schemas.microsoft.com/office/drawing/2014/main" id="{00000000-0008-0000-0100-000050030000}"/>
            </a:ext>
          </a:extLst>
        </xdr:cNvPr>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49" name="フローチャート: 判断 848">
          <a:extLst>
            <a:ext uri="{FF2B5EF4-FFF2-40B4-BE49-F238E27FC236}">
              <a16:creationId xmlns:a16="http://schemas.microsoft.com/office/drawing/2014/main" id="{00000000-0008-0000-0100-000051030000}"/>
            </a:ext>
          </a:extLst>
        </xdr:cNvPr>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855" name="楕円 854">
          <a:extLst>
            <a:ext uri="{FF2B5EF4-FFF2-40B4-BE49-F238E27FC236}">
              <a16:creationId xmlns:a16="http://schemas.microsoft.com/office/drawing/2014/main" id="{00000000-0008-0000-0100-000057030000}"/>
            </a:ext>
          </a:extLst>
        </xdr:cNvPr>
        <xdr:cNvSpPr/>
      </xdr:nvSpPr>
      <xdr:spPr>
        <a:xfrm>
          <a:off x="199009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856" name="【公民館】&#10;一人当たり面積該当値テキスト">
          <a:extLst>
            <a:ext uri="{FF2B5EF4-FFF2-40B4-BE49-F238E27FC236}">
              <a16:creationId xmlns:a16="http://schemas.microsoft.com/office/drawing/2014/main" id="{00000000-0008-0000-0100-000058030000}"/>
            </a:ext>
          </a:extLst>
        </xdr:cNvPr>
        <xdr:cNvSpPr txBox="1"/>
      </xdr:nvSpPr>
      <xdr:spPr>
        <a:xfrm>
          <a:off x="19989800" y="1791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857" name="楕円 856">
          <a:extLst>
            <a:ext uri="{FF2B5EF4-FFF2-40B4-BE49-F238E27FC236}">
              <a16:creationId xmlns:a16="http://schemas.microsoft.com/office/drawing/2014/main" id="{00000000-0008-0000-0100-000059030000}"/>
            </a:ext>
          </a:extLst>
        </xdr:cNvPr>
        <xdr:cNvSpPr/>
      </xdr:nvSpPr>
      <xdr:spPr>
        <a:xfrm>
          <a:off x="19157950" y="18003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9202400" y="180539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859" name="楕円 858">
          <a:extLst>
            <a:ext uri="{FF2B5EF4-FFF2-40B4-BE49-F238E27FC236}">
              <a16:creationId xmlns:a16="http://schemas.microsoft.com/office/drawing/2014/main" id="{00000000-0008-0000-0100-00005B030000}"/>
            </a:ext>
          </a:extLst>
        </xdr:cNvPr>
        <xdr:cNvSpPr/>
      </xdr:nvSpPr>
      <xdr:spPr>
        <a:xfrm>
          <a:off x="1834515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8395950" y="180539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861" name="楕円 860">
          <a:extLst>
            <a:ext uri="{FF2B5EF4-FFF2-40B4-BE49-F238E27FC236}">
              <a16:creationId xmlns:a16="http://schemas.microsoft.com/office/drawing/2014/main" id="{00000000-0008-0000-0100-00005D030000}"/>
            </a:ext>
          </a:extLst>
        </xdr:cNvPr>
        <xdr:cNvSpPr/>
      </xdr:nvSpPr>
      <xdr:spPr>
        <a:xfrm>
          <a:off x="175514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7602200" y="180539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863" name="n_1aveValue【公民館】&#10;一人当たり面積">
          <a:extLst>
            <a:ext uri="{FF2B5EF4-FFF2-40B4-BE49-F238E27FC236}">
              <a16:creationId xmlns:a16="http://schemas.microsoft.com/office/drawing/2014/main" id="{00000000-0008-0000-0100-00005F030000}"/>
            </a:ext>
          </a:extLst>
        </xdr:cNvPr>
        <xdr:cNvSpPr txBox="1"/>
      </xdr:nvSpPr>
      <xdr:spPr>
        <a:xfrm>
          <a:off x="18980227"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64" name="n_2aveValue【公民館】&#10;一人当たり面積">
          <a:extLst>
            <a:ext uri="{FF2B5EF4-FFF2-40B4-BE49-F238E27FC236}">
              <a16:creationId xmlns:a16="http://schemas.microsoft.com/office/drawing/2014/main" id="{00000000-0008-0000-0100-000060030000}"/>
            </a:ext>
          </a:extLst>
        </xdr:cNvPr>
        <xdr:cNvSpPr txBox="1"/>
      </xdr:nvSpPr>
      <xdr:spPr>
        <a:xfrm>
          <a:off x="181801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865" name="n_3aveValue【公民館】&#10;一人当たり面積">
          <a:extLst>
            <a:ext uri="{FF2B5EF4-FFF2-40B4-BE49-F238E27FC236}">
              <a16:creationId xmlns:a16="http://schemas.microsoft.com/office/drawing/2014/main" id="{00000000-0008-0000-0100-000061030000}"/>
            </a:ext>
          </a:extLst>
        </xdr:cNvPr>
        <xdr:cNvSpPr txBox="1"/>
      </xdr:nvSpPr>
      <xdr:spPr>
        <a:xfrm>
          <a:off x="1738637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866" name="n_1mainValue【公民館】&#10;一人当たり面積">
          <a:extLst>
            <a:ext uri="{FF2B5EF4-FFF2-40B4-BE49-F238E27FC236}">
              <a16:creationId xmlns:a16="http://schemas.microsoft.com/office/drawing/2014/main" id="{00000000-0008-0000-0100-000062030000}"/>
            </a:ext>
          </a:extLst>
        </xdr:cNvPr>
        <xdr:cNvSpPr txBox="1"/>
      </xdr:nvSpPr>
      <xdr:spPr>
        <a:xfrm>
          <a:off x="189802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867" name="n_2mainValue【公民館】&#10;一人当たり面積">
          <a:extLst>
            <a:ext uri="{FF2B5EF4-FFF2-40B4-BE49-F238E27FC236}">
              <a16:creationId xmlns:a16="http://schemas.microsoft.com/office/drawing/2014/main" id="{00000000-0008-0000-0100-000063030000}"/>
            </a:ext>
          </a:extLst>
        </xdr:cNvPr>
        <xdr:cNvSpPr txBox="1"/>
      </xdr:nvSpPr>
      <xdr:spPr>
        <a:xfrm>
          <a:off x="181801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868" name="n_3mainValue【公民館】&#10;一人当たり面積">
          <a:extLst>
            <a:ext uri="{FF2B5EF4-FFF2-40B4-BE49-F238E27FC236}">
              <a16:creationId xmlns:a16="http://schemas.microsoft.com/office/drawing/2014/main" id="{00000000-0008-0000-0100-000064030000}"/>
            </a:ext>
          </a:extLst>
        </xdr:cNvPr>
        <xdr:cNvSpPr txBox="1"/>
      </xdr:nvSpPr>
      <xdr:spPr>
        <a:xfrm>
          <a:off x="1738637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a:extLst>
            <a:ext uri="{FF2B5EF4-FFF2-40B4-BE49-F238E27FC236}">
              <a16:creationId xmlns:a16="http://schemas.microsoft.com/office/drawing/2014/main" id="{00000000-0008-0000-0100-000065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a:extLst>
            <a:ext uri="{FF2B5EF4-FFF2-40B4-BE49-F238E27FC236}">
              <a16:creationId xmlns:a16="http://schemas.microsoft.com/office/drawing/2014/main" id="{00000000-0008-0000-0100-000066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本市では、高度経済成長期及び人口増加が著しかった昭和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を中心に、庁舎、学校、公営住宅等を集中的に整備してきた。これらの公共施設のうち、公営住宅及び学校施設については、本市で保有する有形固定資産の大きな割合を占める状況にあり、また、有形固定資産減価償却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％を超えていることからも施設の老朽化が進んでいることが分かる。このため、学校、市営住宅においては、平成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個別長寿命化計画を策定し、今後、その他の施設についても、令和元年度中に個別施設計画の策定を予定しており、これらの計画等に基づき計画的な維持修繕に取り組むことで、財政負担の軽減や施設の長寿命化を図る。なお、公民館については、熊本地震で被災した建物の建て替えを行</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ったことから、平成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年度の有形固定資産減価償却率が大きく下がっている。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123553</xdr:rowOff>
    </xdr:from>
    <xdr:to>
      <xdr:col>24</xdr:col>
      <xdr:colOff>62865</xdr:colOff>
      <xdr:row>40</xdr:row>
      <xdr:rowOff>72934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177665" y="5578203"/>
          <a:ext cx="0" cy="110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76761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2164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72934</xdr:rowOff>
    </xdr:from>
    <xdr:to>
      <xdr:col>24</xdr:col>
      <xdr:colOff>152400</xdr:colOff>
      <xdr:row>40</xdr:row>
      <xdr:rowOff>72934</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6683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70230</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216400" y="535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123553</xdr:rowOff>
    </xdr:from>
    <xdr:to>
      <xdr:col>24</xdr:col>
      <xdr:colOff>152400</xdr:colOff>
      <xdr:row>33</xdr:row>
      <xdr:rowOff>123553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108450" y="55782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89099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216400" y="6039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66222</xdr:rowOff>
    </xdr:from>
    <xdr:to>
      <xdr:col>24</xdr:col>
      <xdr:colOff>114300</xdr:colOff>
      <xdr:row>37</xdr:row>
      <xdr:rowOff>167822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1275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384550" y="61910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111942</xdr:rowOff>
    </xdr:from>
    <xdr:to>
      <xdr:col>15</xdr:col>
      <xdr:colOff>101600</xdr:colOff>
      <xdr:row>38</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571750" y="6226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78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108676</xdr:rowOff>
    </xdr:from>
    <xdr:to>
      <xdr:col>24</xdr:col>
      <xdr:colOff>114300</xdr:colOff>
      <xdr:row>40</xdr:row>
      <xdr:rowOff>38826</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127500" y="65539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23603</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216400"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28666</xdr:rowOff>
    </xdr:from>
    <xdr:to>
      <xdr:col>20</xdr:col>
      <xdr:colOff>38100</xdr:colOff>
      <xdr:row>40</xdr:row>
      <xdr:rowOff>130266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384550" y="66390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159476</xdr:rowOff>
    </xdr:from>
    <xdr:to>
      <xdr:col>24</xdr:col>
      <xdr:colOff>63500</xdr:colOff>
      <xdr:row>40</xdr:row>
      <xdr:rowOff>79466</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3429000" y="6604726"/>
          <a:ext cx="7493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133169</xdr:rowOff>
    </xdr:from>
    <xdr:to>
      <xdr:col>15</xdr:col>
      <xdr:colOff>101600</xdr:colOff>
      <xdr:row>41</xdr:row>
      <xdr:rowOff>63319</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571750" y="67435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79466</xdr:rowOff>
    </xdr:from>
    <xdr:to>
      <xdr:col>19</xdr:col>
      <xdr:colOff>177800</xdr:colOff>
      <xdr:row>41</xdr:row>
      <xdr:rowOff>12519</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622550" y="6689816"/>
          <a:ext cx="806450" cy="9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10704</xdr:rowOff>
    </xdr:from>
    <xdr:to>
      <xdr:col>10</xdr:col>
      <xdr:colOff>165100</xdr:colOff>
      <xdr:row>41</xdr:row>
      <xdr:rowOff>112304</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778000" y="678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12519</xdr:rowOff>
    </xdr:from>
    <xdr:to>
      <xdr:col>15</xdr:col>
      <xdr:colOff>50800</xdr:colOff>
      <xdr:row>41</xdr:row>
      <xdr:rowOff>61504</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flipV="1">
          <a:off x="1828800" y="6787969"/>
          <a:ext cx="7937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2391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58619</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439044" y="600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64529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121393</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239144" y="673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54446</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439044" y="682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103431</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200-000056000000}"/>
            </a:ext>
          </a:extLst>
        </xdr:cNvPr>
        <xdr:cNvSpPr txBox="1"/>
      </xdr:nvSpPr>
      <xdr:spPr>
        <a:xfrm>
          <a:off x="1645294" y="687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200-00006C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200-00006E000000}"/>
            </a:ext>
          </a:extLst>
        </xdr:cNvPr>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200-000070000000}"/>
            </a:ext>
          </a:extLst>
        </xdr:cNvPr>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200-000072000000}"/>
            </a:ext>
          </a:extLst>
        </xdr:cNvPr>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9398000" y="6596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946785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8636000" y="6596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8686800" y="66408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7842250" y="6596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7886700" y="66408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029450" y="6596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080250" y="66408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5" name="n_1mainValue【図書館】&#10;一人当たり面積">
          <a:extLst>
            <a:ext uri="{FF2B5EF4-FFF2-40B4-BE49-F238E27FC236}">
              <a16:creationId xmlns:a16="http://schemas.microsoft.com/office/drawing/2014/main" id="{00000000-0008-0000-0200-000087000000}"/>
            </a:ext>
          </a:extLst>
        </xdr:cNvPr>
        <xdr:cNvSpPr txBox="1"/>
      </xdr:nvSpPr>
      <xdr:spPr>
        <a:xfrm>
          <a:off x="845827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6" name="n_2mainValue【図書館】&#10;一人当たり面積">
          <a:extLst>
            <a:ext uri="{FF2B5EF4-FFF2-40B4-BE49-F238E27FC236}">
              <a16:creationId xmlns:a16="http://schemas.microsoft.com/office/drawing/2014/main" id="{00000000-0008-0000-0200-000088000000}"/>
            </a:ext>
          </a:extLst>
        </xdr:cNvPr>
        <xdr:cNvSpPr txBox="1"/>
      </xdr:nvSpPr>
      <xdr:spPr>
        <a:xfrm>
          <a:off x="76772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7" name="n_3mainValue【図書館】&#10;一人当たり面積">
          <a:extLst>
            <a:ext uri="{FF2B5EF4-FFF2-40B4-BE49-F238E27FC236}">
              <a16:creationId xmlns:a16="http://schemas.microsoft.com/office/drawing/2014/main" id="{00000000-0008-0000-0200-000089000000}"/>
            </a:ext>
          </a:extLst>
        </xdr:cNvPr>
        <xdr:cNvSpPr txBox="1"/>
      </xdr:nvSpPr>
      <xdr:spPr>
        <a:xfrm>
          <a:off x="6864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id="{00000000-0008-0000-0200-00009F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id="{00000000-0008-0000-0200-0000A1000000}"/>
            </a:ext>
          </a:extLst>
        </xdr:cNvPr>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3" name="【体育館・プール】&#10;有形固定資産減価償却率最大値テキスト">
          <a:extLst>
            <a:ext uri="{FF2B5EF4-FFF2-40B4-BE49-F238E27FC236}">
              <a16:creationId xmlns:a16="http://schemas.microsoft.com/office/drawing/2014/main" id="{00000000-0008-0000-0200-0000A3000000}"/>
            </a:ext>
          </a:extLst>
        </xdr:cNvPr>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id="{00000000-0008-0000-0200-0000A5000000}"/>
            </a:ext>
          </a:extLst>
        </xdr:cNvPr>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4127500" y="9406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6367</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00000000-0008-0000-0200-0000B0000000}"/>
            </a:ext>
          </a:extLst>
        </xdr:cNvPr>
        <xdr:cNvSpPr txBox="1"/>
      </xdr:nvSpPr>
      <xdr:spPr>
        <a:xfrm>
          <a:off x="4216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3384550" y="9446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34290</xdr:rowOff>
    </xdr:from>
    <xdr:to>
      <xdr:col>24</xdr:col>
      <xdr:colOff>63500</xdr:colOff>
      <xdr:row>57</xdr:row>
      <xdr:rowOff>80010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3429000" y="945134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93218</xdr:rowOff>
    </xdr:from>
    <xdr:to>
      <xdr:col>15</xdr:col>
      <xdr:colOff>101600</xdr:colOff>
      <xdr:row>58</xdr:row>
      <xdr:rowOff>23368</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2571750" y="9510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80010</xdr:rowOff>
    </xdr:from>
    <xdr:to>
      <xdr:col>19</xdr:col>
      <xdr:colOff>177800</xdr:colOff>
      <xdr:row>57</xdr:row>
      <xdr:rowOff>144018</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flipV="1">
          <a:off x="2622550" y="9497060"/>
          <a:ext cx="80645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1778000" y="9583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144018</xdr:rowOff>
    </xdr:from>
    <xdr:to>
      <xdr:col>15</xdr:col>
      <xdr:colOff>50800</xdr:colOff>
      <xdr:row>58</xdr:row>
      <xdr:rowOff>45720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1828800" y="9561068"/>
          <a:ext cx="79375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3" name="n_1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5" name="n_3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164529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86" name="n_1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32391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39895</xdr:rowOff>
    </xdr:from>
    <xdr:ext cx="405111" cy="259045"/>
    <xdr:sp macro="" textlink="">
      <xdr:nvSpPr>
        <xdr:cNvPr id="187" name="n_2main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2439044" y="929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8" name="n_3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0000000-0008-0000-0200-0000D6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6" name="【体育館・プール】&#10;一人当たり面積最小値テキスト">
          <a:extLst>
            <a:ext uri="{FF2B5EF4-FFF2-40B4-BE49-F238E27FC236}">
              <a16:creationId xmlns:a16="http://schemas.microsoft.com/office/drawing/2014/main" id="{00000000-0008-0000-0200-0000D8000000}"/>
            </a:ext>
          </a:extLst>
        </xdr:cNvPr>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8" name="【体育館・プール】&#10;一人当たり面積最大値テキスト">
          <a:extLst>
            <a:ext uri="{FF2B5EF4-FFF2-40B4-BE49-F238E27FC236}">
              <a16:creationId xmlns:a16="http://schemas.microsoft.com/office/drawing/2014/main" id="{00000000-0008-0000-0200-0000DA000000}"/>
            </a:ext>
          </a:extLst>
        </xdr:cNvPr>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170742</xdr:rowOff>
    </xdr:from>
    <xdr:ext cx="469744" cy="259045"/>
    <xdr:sp macro="" textlink="">
      <xdr:nvSpPr>
        <xdr:cNvPr id="220" name="【体育館・プール】&#10;一人当たり面積平均値テキスト">
          <a:extLst>
            <a:ext uri="{FF2B5EF4-FFF2-40B4-BE49-F238E27FC236}">
              <a16:creationId xmlns:a16="http://schemas.microsoft.com/office/drawing/2014/main" id="{00000000-0008-0000-0200-0000DC000000}"/>
            </a:ext>
          </a:extLst>
        </xdr:cNvPr>
        <xdr:cNvSpPr txBox="1"/>
      </xdr:nvSpPr>
      <xdr:spPr>
        <a:xfrm>
          <a:off x="9467850" y="10076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9398000" y="10528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31" name="【体育館・プール】&#10;一人当たり面積該当値テキスト">
          <a:extLst>
            <a:ext uri="{FF2B5EF4-FFF2-40B4-BE49-F238E27FC236}">
              <a16:creationId xmlns:a16="http://schemas.microsoft.com/office/drawing/2014/main" id="{00000000-0008-0000-0200-0000E7000000}"/>
            </a:ext>
          </a:extLst>
        </xdr:cNvPr>
        <xdr:cNvSpPr txBox="1"/>
      </xdr:nvSpPr>
      <xdr:spPr>
        <a:xfrm>
          <a:off x="946785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120650</xdr:rowOff>
    </xdr:from>
    <xdr:to>
      <xdr:col>50</xdr:col>
      <xdr:colOff>165100</xdr:colOff>
      <xdr:row>64</xdr:row>
      <xdr:rowOff>50800</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8636000" y="10528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0</xdr:rowOff>
    </xdr:from>
    <xdr:to>
      <xdr:col>55</xdr:col>
      <xdr:colOff>0</xdr:colOff>
      <xdr:row>64</xdr:row>
      <xdr:rowOff>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8686800" y="105727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7842250" y="10528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0</xdr:rowOff>
    </xdr:from>
    <xdr:to>
      <xdr:col>50</xdr:col>
      <xdr:colOff>114300</xdr:colOff>
      <xdr:row>64</xdr:row>
      <xdr:rowOff>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886700" y="10572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131535</xdr:rowOff>
    </xdr:from>
    <xdr:to>
      <xdr:col>41</xdr:col>
      <xdr:colOff>101600</xdr:colOff>
      <xdr:row>64</xdr:row>
      <xdr:rowOff>61685</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7029450" y="105391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0</xdr:rowOff>
    </xdr:from>
    <xdr:to>
      <xdr:col>45</xdr:col>
      <xdr:colOff>177800</xdr:colOff>
      <xdr:row>64</xdr:row>
      <xdr:rowOff>10885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7080250" y="10572750"/>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94542</xdr:rowOff>
    </xdr:from>
    <xdr:ext cx="469744" cy="259045"/>
    <xdr:sp macro="" textlink="">
      <xdr:nvSpPr>
        <xdr:cNvPr id="238" name="n_1aveValue【体育館・プール】&#10;一人当たり面積">
          <a:extLst>
            <a:ext uri="{FF2B5EF4-FFF2-40B4-BE49-F238E27FC236}">
              <a16:creationId xmlns:a16="http://schemas.microsoft.com/office/drawing/2014/main" id="{00000000-0008-0000-0200-0000EE000000}"/>
            </a:ext>
          </a:extLst>
        </xdr:cNvPr>
        <xdr:cNvSpPr txBox="1"/>
      </xdr:nvSpPr>
      <xdr:spPr>
        <a:xfrm>
          <a:off x="845827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94542</xdr:rowOff>
    </xdr:from>
    <xdr:ext cx="469744" cy="259045"/>
    <xdr:sp macro="" textlink="">
      <xdr:nvSpPr>
        <xdr:cNvPr id="239" name="n_2aveValue【体育館・プール】&#10;一人当たり面積">
          <a:extLst>
            <a:ext uri="{FF2B5EF4-FFF2-40B4-BE49-F238E27FC236}">
              <a16:creationId xmlns:a16="http://schemas.microsoft.com/office/drawing/2014/main" id="{00000000-0008-0000-0200-0000EF000000}"/>
            </a:ext>
          </a:extLst>
        </xdr:cNvPr>
        <xdr:cNvSpPr txBox="1"/>
      </xdr:nvSpPr>
      <xdr:spPr>
        <a:xfrm>
          <a:off x="7677227" y="1000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40" name="n_3aveValue【体育館・プール】&#10;一人当たり面積">
          <a:extLst>
            <a:ext uri="{FF2B5EF4-FFF2-40B4-BE49-F238E27FC236}">
              <a16:creationId xmlns:a16="http://schemas.microsoft.com/office/drawing/2014/main" id="{00000000-0008-0000-0200-0000F0000000}"/>
            </a:ext>
          </a:extLst>
        </xdr:cNvPr>
        <xdr:cNvSpPr txBox="1"/>
      </xdr:nvSpPr>
      <xdr:spPr>
        <a:xfrm>
          <a:off x="68644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41927</xdr:rowOff>
    </xdr:from>
    <xdr:ext cx="469744" cy="259045"/>
    <xdr:sp macro="" textlink="">
      <xdr:nvSpPr>
        <xdr:cNvPr id="241" name="n_1mainValue【体育館・プール】&#10;一人当たり面積">
          <a:extLst>
            <a:ext uri="{FF2B5EF4-FFF2-40B4-BE49-F238E27FC236}">
              <a16:creationId xmlns:a16="http://schemas.microsoft.com/office/drawing/2014/main" id="{00000000-0008-0000-0200-0000F1000000}"/>
            </a:ext>
          </a:extLst>
        </xdr:cNvPr>
        <xdr:cNvSpPr txBox="1"/>
      </xdr:nvSpPr>
      <xdr:spPr>
        <a:xfrm>
          <a:off x="845827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42" name="n_2mainValue【体育館・プール】&#10;一人当たり面積">
          <a:extLst>
            <a:ext uri="{FF2B5EF4-FFF2-40B4-BE49-F238E27FC236}">
              <a16:creationId xmlns:a16="http://schemas.microsoft.com/office/drawing/2014/main" id="{00000000-0008-0000-0200-0000F2000000}"/>
            </a:ext>
          </a:extLst>
        </xdr:cNvPr>
        <xdr:cNvSpPr txBox="1"/>
      </xdr:nvSpPr>
      <xdr:spPr>
        <a:xfrm>
          <a:off x="76772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52812</xdr:rowOff>
    </xdr:from>
    <xdr:ext cx="469744" cy="259045"/>
    <xdr:sp macro="" textlink="">
      <xdr:nvSpPr>
        <xdr:cNvPr id="243" name="n_3mainValue【体育館・プール】&#10;一人当たり面積">
          <a:extLst>
            <a:ext uri="{FF2B5EF4-FFF2-40B4-BE49-F238E27FC236}">
              <a16:creationId xmlns:a16="http://schemas.microsoft.com/office/drawing/2014/main" id="{00000000-0008-0000-0200-0000F3000000}"/>
            </a:ext>
          </a:extLst>
        </xdr:cNvPr>
        <xdr:cNvSpPr txBox="1"/>
      </xdr:nvSpPr>
      <xdr:spPr>
        <a:xfrm>
          <a:off x="6864427" y="1062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200-00000D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200-00000F010000}"/>
            </a:ext>
          </a:extLst>
        </xdr:cNvPr>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200-000011010000}"/>
            </a:ext>
          </a:extLst>
        </xdr:cNvPr>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200-000013010000}"/>
            </a:ext>
          </a:extLst>
        </xdr:cNvPr>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152219</xdr:rowOff>
    </xdr:from>
    <xdr:to>
      <xdr:col>24</xdr:col>
      <xdr:colOff>114300</xdr:colOff>
      <xdr:row>78</xdr:row>
      <xdr:rowOff>82369</xdr:rowOff>
    </xdr:to>
    <xdr:sp macro="" textlink="">
      <xdr:nvSpPr>
        <xdr:cNvPr id="285" name="楕円 284">
          <a:extLst>
            <a:ext uri="{FF2B5EF4-FFF2-40B4-BE49-F238E27FC236}">
              <a16:creationId xmlns:a16="http://schemas.microsoft.com/office/drawing/2014/main" id="{00000000-0008-0000-0200-00001D010000}"/>
            </a:ext>
          </a:extLst>
        </xdr:cNvPr>
        <xdr:cNvSpPr/>
      </xdr:nvSpPr>
      <xdr:spPr>
        <a:xfrm>
          <a:off x="4127500" y="128712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105246</xdr:rowOff>
    </xdr:from>
    <xdr:ext cx="405111" cy="259045"/>
    <xdr:sp macro="" textlink="">
      <xdr:nvSpPr>
        <xdr:cNvPr id="286" name="【福祉施設】&#10;有形固定資産減価償却率該当値テキスト">
          <a:extLst>
            <a:ext uri="{FF2B5EF4-FFF2-40B4-BE49-F238E27FC236}">
              <a16:creationId xmlns:a16="http://schemas.microsoft.com/office/drawing/2014/main" id="{00000000-0008-0000-0200-00001E010000}"/>
            </a:ext>
          </a:extLst>
        </xdr:cNvPr>
        <xdr:cNvSpPr txBox="1"/>
      </xdr:nvSpPr>
      <xdr:spPr>
        <a:xfrm>
          <a:off x="4216400" y="12824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19957</xdr:rowOff>
    </xdr:from>
    <xdr:to>
      <xdr:col>20</xdr:col>
      <xdr:colOff>38100</xdr:colOff>
      <xdr:row>78</xdr:row>
      <xdr:rowOff>121557</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3384550" y="129041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31569</xdr:rowOff>
    </xdr:from>
    <xdr:to>
      <xdr:col>24</xdr:col>
      <xdr:colOff>63500</xdr:colOff>
      <xdr:row>78</xdr:row>
      <xdr:rowOff>70757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3429000" y="12915719"/>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82006</xdr:rowOff>
    </xdr:from>
    <xdr:to>
      <xdr:col>15</xdr:col>
      <xdr:colOff>101600</xdr:colOff>
      <xdr:row>79</xdr:row>
      <xdr:rowOff>12156</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2571750" y="129661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70757</xdr:rowOff>
    </xdr:from>
    <xdr:to>
      <xdr:col>19</xdr:col>
      <xdr:colOff>177800</xdr:colOff>
      <xdr:row>78</xdr:row>
      <xdr:rowOff>132806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2622550" y="12954907"/>
          <a:ext cx="80645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134257</xdr:rowOff>
    </xdr:from>
    <xdr:to>
      <xdr:col>10</xdr:col>
      <xdr:colOff>165100</xdr:colOff>
      <xdr:row>79</xdr:row>
      <xdr:rowOff>64407</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778000" y="130184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132806</xdr:rowOff>
    </xdr:from>
    <xdr:to>
      <xdr:col>15</xdr:col>
      <xdr:colOff>50800</xdr:colOff>
      <xdr:row>79</xdr:row>
      <xdr:rowOff>13607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1828800" y="13016956"/>
          <a:ext cx="793750" cy="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3" name="n_1aveValue【福祉施設】&#10;有形固定資産減価償却率">
          <a:extLst>
            <a:ext uri="{FF2B5EF4-FFF2-40B4-BE49-F238E27FC236}">
              <a16:creationId xmlns:a16="http://schemas.microsoft.com/office/drawing/2014/main" id="{00000000-0008-0000-0200-000025010000}"/>
            </a:ext>
          </a:extLst>
        </xdr:cNvPr>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4" name="n_2aveValue【福祉施設】&#10;有形固定資産減価償却率">
          <a:extLst>
            <a:ext uri="{FF2B5EF4-FFF2-40B4-BE49-F238E27FC236}">
              <a16:creationId xmlns:a16="http://schemas.microsoft.com/office/drawing/2014/main" id="{00000000-0008-0000-0200-000026010000}"/>
            </a:ext>
          </a:extLst>
        </xdr:cNvPr>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5" name="n_3aveValue【福祉施設】&#10;有形固定資産減価償却率">
          <a:extLst>
            <a:ext uri="{FF2B5EF4-FFF2-40B4-BE49-F238E27FC236}">
              <a16:creationId xmlns:a16="http://schemas.microsoft.com/office/drawing/2014/main" id="{00000000-0008-0000-0200-000027010000}"/>
            </a:ext>
          </a:extLst>
        </xdr:cNvPr>
        <xdr:cNvSpPr txBox="1"/>
      </xdr:nvSpPr>
      <xdr:spPr>
        <a:xfrm>
          <a:off x="164529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138084</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200-000028010000}"/>
            </a:ext>
          </a:extLst>
        </xdr:cNvPr>
        <xdr:cNvSpPr txBox="1"/>
      </xdr:nvSpPr>
      <xdr:spPr>
        <a:xfrm>
          <a:off x="3239144" y="12692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28683</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200-000029010000}"/>
            </a:ext>
          </a:extLst>
        </xdr:cNvPr>
        <xdr:cNvSpPr txBox="1"/>
      </xdr:nvSpPr>
      <xdr:spPr>
        <a:xfrm>
          <a:off x="2439044" y="1274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80934</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200-00002A010000}"/>
            </a:ext>
          </a:extLst>
        </xdr:cNvPr>
        <xdr:cNvSpPr txBox="1"/>
      </xdr:nvSpPr>
      <xdr:spPr>
        <a:xfrm>
          <a:off x="1645294" y="1279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00000000-0008-0000-0200-000043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5" name="【福祉施設】&#10;一人当たり面積最小値テキスト">
          <a:extLst>
            <a:ext uri="{FF2B5EF4-FFF2-40B4-BE49-F238E27FC236}">
              <a16:creationId xmlns:a16="http://schemas.microsoft.com/office/drawing/2014/main" id="{00000000-0008-0000-0200-000045010000}"/>
            </a:ext>
          </a:extLst>
        </xdr:cNvPr>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7" name="【福祉施設】&#10;一人当たり面積最大値テキスト">
          <a:extLst>
            <a:ext uri="{FF2B5EF4-FFF2-40B4-BE49-F238E27FC236}">
              <a16:creationId xmlns:a16="http://schemas.microsoft.com/office/drawing/2014/main" id="{00000000-0008-0000-0200-000047010000}"/>
            </a:ext>
          </a:extLst>
        </xdr:cNvPr>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29" name="【福祉施設】&#10;一人当たり面積平均値テキスト">
          <a:extLst>
            <a:ext uri="{FF2B5EF4-FFF2-40B4-BE49-F238E27FC236}">
              <a16:creationId xmlns:a16="http://schemas.microsoft.com/office/drawing/2014/main" id="{00000000-0008-0000-0200-000049010000}"/>
            </a:ext>
          </a:extLst>
        </xdr:cNvPr>
        <xdr:cNvSpPr txBox="1"/>
      </xdr:nvSpPr>
      <xdr:spPr>
        <a:xfrm>
          <a:off x="946785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939800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200-000054010000}"/>
            </a:ext>
          </a:extLst>
        </xdr:cNvPr>
        <xdr:cNvSpPr txBox="1"/>
      </xdr:nvSpPr>
      <xdr:spPr>
        <a:xfrm>
          <a:off x="9467850"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44450</xdr:rowOff>
    </xdr:from>
    <xdr:to>
      <xdr:col>50</xdr:col>
      <xdr:colOff>165100</xdr:colOff>
      <xdr:row>85</xdr:row>
      <xdr:rowOff>146050</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86360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8686800" y="1413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7842250" y="140679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95250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886700" y="14118771"/>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28121</xdr:rowOff>
    </xdr:from>
    <xdr:to>
      <xdr:col>41</xdr:col>
      <xdr:colOff>101600</xdr:colOff>
      <xdr:row>85</xdr:row>
      <xdr:rowOff>129721</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7029450" y="1406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080250" y="1411877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47" name="n_1aveValue【福祉施設】&#10;一人当たり面積">
          <a:extLst>
            <a:ext uri="{FF2B5EF4-FFF2-40B4-BE49-F238E27FC236}">
              <a16:creationId xmlns:a16="http://schemas.microsoft.com/office/drawing/2014/main" id="{00000000-0008-0000-0200-00005B010000}"/>
            </a:ext>
          </a:extLst>
        </xdr:cNvPr>
        <xdr:cNvSpPr txBox="1"/>
      </xdr:nvSpPr>
      <xdr:spPr>
        <a:xfrm>
          <a:off x="8458277"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64606</xdr:rowOff>
    </xdr:from>
    <xdr:ext cx="469744" cy="259045"/>
    <xdr:sp macro="" textlink="">
      <xdr:nvSpPr>
        <xdr:cNvPr id="348" name="n_2aveValue【福祉施設】&#10;一人当たり面積">
          <a:extLst>
            <a:ext uri="{FF2B5EF4-FFF2-40B4-BE49-F238E27FC236}">
              <a16:creationId xmlns:a16="http://schemas.microsoft.com/office/drawing/2014/main" id="{00000000-0008-0000-0200-00005C010000}"/>
            </a:ext>
          </a:extLst>
        </xdr:cNvPr>
        <xdr:cNvSpPr txBox="1"/>
      </xdr:nvSpPr>
      <xdr:spPr>
        <a:xfrm>
          <a:off x="76772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49" name="n_3aveValue【福祉施設】&#10;一人当たり面積">
          <a:extLst>
            <a:ext uri="{FF2B5EF4-FFF2-40B4-BE49-F238E27FC236}">
              <a16:creationId xmlns:a16="http://schemas.microsoft.com/office/drawing/2014/main" id="{00000000-0008-0000-0200-00005D010000}"/>
            </a:ext>
          </a:extLst>
        </xdr:cNvPr>
        <xdr:cNvSpPr txBox="1"/>
      </xdr:nvSpPr>
      <xdr:spPr>
        <a:xfrm>
          <a:off x="6864427" y="1344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137177</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845827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7677227" y="141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120848</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6864427" y="141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00000000-0008-0000-0200-000078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8" name="【市民会館】&#10;有形固定資産減価償却率最小値テキスト">
          <a:extLst>
            <a:ext uri="{FF2B5EF4-FFF2-40B4-BE49-F238E27FC236}">
              <a16:creationId xmlns:a16="http://schemas.microsoft.com/office/drawing/2014/main" id="{00000000-0008-0000-0200-00007A010000}"/>
            </a:ext>
          </a:extLst>
        </xdr:cNvPr>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80" name="【市民会館】&#10;有形固定資産減価償却率最大値テキスト">
          <a:extLst>
            <a:ext uri="{FF2B5EF4-FFF2-40B4-BE49-F238E27FC236}">
              <a16:creationId xmlns:a16="http://schemas.microsoft.com/office/drawing/2014/main" id="{00000000-0008-0000-0200-00007C010000}"/>
            </a:ext>
          </a:extLst>
        </xdr:cNvPr>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00000000-0008-0000-0200-00007E010000}"/>
            </a:ext>
          </a:extLst>
        </xdr:cNvPr>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4127500" y="165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73677</xdr:rowOff>
    </xdr:from>
    <xdr:ext cx="469744" cy="259045"/>
    <xdr:sp macro="" textlink="">
      <xdr:nvSpPr>
        <xdr:cNvPr id="393" name="【市民会館】&#10;有形固定資産減価償却率該当値テキスト">
          <a:extLst>
            <a:ext uri="{FF2B5EF4-FFF2-40B4-BE49-F238E27FC236}">
              <a16:creationId xmlns:a16="http://schemas.microsoft.com/office/drawing/2014/main" id="{00000000-0008-0000-0200-000089010000}"/>
            </a:ext>
          </a:extLst>
        </xdr:cNvPr>
        <xdr:cNvSpPr txBox="1"/>
      </xdr:nvSpPr>
      <xdr:spPr>
        <a:xfrm>
          <a:off x="4216400" y="164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3384550" y="16522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3429000" y="16573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158750</xdr:rowOff>
    </xdr:from>
    <xdr:to>
      <xdr:col>15</xdr:col>
      <xdr:colOff>101600</xdr:colOff>
      <xdr:row>100</xdr:row>
      <xdr:rowOff>88900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571750" y="165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38100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flipV="1">
          <a:off x="2622550" y="165735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21589</xdr:rowOff>
    </xdr:from>
    <xdr:to>
      <xdr:col>10</xdr:col>
      <xdr:colOff>165100</xdr:colOff>
      <xdr:row>100</xdr:row>
      <xdr:rowOff>123189</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778000" y="165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38100</xdr:rowOff>
    </xdr:from>
    <xdr:to>
      <xdr:col>15</xdr:col>
      <xdr:colOff>50800</xdr:colOff>
      <xdr:row>100</xdr:row>
      <xdr:rowOff>72389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1828800" y="16611600"/>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400" name="n_1aveValue【市民会館】&#10;有形固定資産減価償却率">
          <a:extLst>
            <a:ext uri="{FF2B5EF4-FFF2-40B4-BE49-F238E27FC236}">
              <a16:creationId xmlns:a16="http://schemas.microsoft.com/office/drawing/2014/main" id="{00000000-0008-0000-0200-000090010000}"/>
            </a:ext>
          </a:extLst>
        </xdr:cNvPr>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401" name="n_2aveValue【市民会館】&#10;有形固定資産減価償却率">
          <a:extLst>
            <a:ext uri="{FF2B5EF4-FFF2-40B4-BE49-F238E27FC236}">
              <a16:creationId xmlns:a16="http://schemas.microsoft.com/office/drawing/2014/main" id="{00000000-0008-0000-0200-000091010000}"/>
            </a:ext>
          </a:extLst>
        </xdr:cNvPr>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2" name="n_3aveValue【市民会館】&#10;有形固定資産減価償却率">
          <a:extLst>
            <a:ext uri="{FF2B5EF4-FFF2-40B4-BE49-F238E27FC236}">
              <a16:creationId xmlns:a16="http://schemas.microsoft.com/office/drawing/2014/main" id="{00000000-0008-0000-0200-000092010000}"/>
            </a:ext>
          </a:extLst>
        </xdr:cNvPr>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67327</xdr:rowOff>
    </xdr:from>
    <xdr:ext cx="469744" cy="259045"/>
    <xdr:sp macro="" textlink="">
      <xdr:nvSpPr>
        <xdr:cNvPr id="403" name="n_1mainValue【市民会館】&#10;有形固定資産減価償却率">
          <a:extLst>
            <a:ext uri="{FF2B5EF4-FFF2-40B4-BE49-F238E27FC236}">
              <a16:creationId xmlns:a16="http://schemas.microsoft.com/office/drawing/2014/main" id="{00000000-0008-0000-0200-000093010000}"/>
            </a:ext>
          </a:extLst>
        </xdr:cNvPr>
        <xdr:cNvSpPr txBox="1"/>
      </xdr:nvSpPr>
      <xdr:spPr>
        <a:xfrm>
          <a:off x="3206827" y="1629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105427</xdr:rowOff>
    </xdr:from>
    <xdr:ext cx="405111" cy="259045"/>
    <xdr:sp macro="" textlink="">
      <xdr:nvSpPr>
        <xdr:cNvPr id="404" name="n_2mainValue【市民会館】&#10;有形固定資産減価償却率">
          <a:extLst>
            <a:ext uri="{FF2B5EF4-FFF2-40B4-BE49-F238E27FC236}">
              <a16:creationId xmlns:a16="http://schemas.microsoft.com/office/drawing/2014/main" id="{00000000-0008-0000-0200-000094010000}"/>
            </a:ext>
          </a:extLst>
        </xdr:cNvPr>
        <xdr:cNvSpPr txBox="1"/>
      </xdr:nvSpPr>
      <xdr:spPr>
        <a:xfrm>
          <a:off x="2439044" y="1633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139716</xdr:rowOff>
    </xdr:from>
    <xdr:ext cx="405111" cy="259045"/>
    <xdr:sp macro="" textlink="">
      <xdr:nvSpPr>
        <xdr:cNvPr id="405" name="n_3mainValue【市民会館】&#10;有形固定資産減価償却率">
          <a:extLst>
            <a:ext uri="{FF2B5EF4-FFF2-40B4-BE49-F238E27FC236}">
              <a16:creationId xmlns:a16="http://schemas.microsoft.com/office/drawing/2014/main" id="{00000000-0008-0000-0200-000095010000}"/>
            </a:ext>
          </a:extLst>
        </xdr:cNvPr>
        <xdr:cNvSpPr txBox="1"/>
      </xdr:nvSpPr>
      <xdr:spPr>
        <a:xfrm>
          <a:off x="1645294" y="1637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0200-0000A8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6" name="【市民会館】&#10;一人当たり面積最小値テキスト">
          <a:extLst>
            <a:ext uri="{FF2B5EF4-FFF2-40B4-BE49-F238E27FC236}">
              <a16:creationId xmlns:a16="http://schemas.microsoft.com/office/drawing/2014/main" id="{00000000-0008-0000-0200-0000AA010000}"/>
            </a:ext>
          </a:extLst>
        </xdr:cNvPr>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8" name="【市民会館】&#10;一人当たり面積最大値テキスト">
          <a:extLst>
            <a:ext uri="{FF2B5EF4-FFF2-40B4-BE49-F238E27FC236}">
              <a16:creationId xmlns:a16="http://schemas.microsoft.com/office/drawing/2014/main" id="{00000000-0008-0000-0200-0000AC010000}"/>
            </a:ext>
          </a:extLst>
        </xdr:cNvPr>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0" name="【市民会館】&#10;一人当たり面積平均値テキスト">
          <a:extLst>
            <a:ext uri="{FF2B5EF4-FFF2-40B4-BE49-F238E27FC236}">
              <a16:creationId xmlns:a16="http://schemas.microsoft.com/office/drawing/2014/main" id="{00000000-0008-0000-0200-0000AE010000}"/>
            </a:ext>
          </a:extLst>
        </xdr:cNvPr>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8255</xdr:rowOff>
    </xdr:from>
    <xdr:to>
      <xdr:col>55</xdr:col>
      <xdr:colOff>50800</xdr:colOff>
      <xdr:row>107</xdr:row>
      <xdr:rowOff>109855</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9398000" y="17781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94632</xdr:rowOff>
    </xdr:from>
    <xdr:ext cx="469744" cy="259045"/>
    <xdr:sp macro="" textlink="">
      <xdr:nvSpPr>
        <xdr:cNvPr id="441" name="【市民会館】&#10;一人当たり面積該当値テキスト">
          <a:extLst>
            <a:ext uri="{FF2B5EF4-FFF2-40B4-BE49-F238E27FC236}">
              <a16:creationId xmlns:a16="http://schemas.microsoft.com/office/drawing/2014/main" id="{00000000-0008-0000-0200-0000B9010000}"/>
            </a:ext>
          </a:extLst>
        </xdr:cNvPr>
        <xdr:cNvSpPr txBox="1"/>
      </xdr:nvSpPr>
      <xdr:spPr>
        <a:xfrm>
          <a:off x="9467850" y="1769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86360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59055</xdr:rowOff>
    </xdr:from>
    <xdr:to>
      <xdr:col>55</xdr:col>
      <xdr:colOff>0</xdr:colOff>
      <xdr:row>107</xdr:row>
      <xdr:rowOff>59055</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8686800" y="1783270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7842250" y="17781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59055</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7886700" y="1783270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xdr:rowOff>
    </xdr:from>
    <xdr:to>
      <xdr:col>41</xdr:col>
      <xdr:colOff>101600</xdr:colOff>
      <xdr:row>107</xdr:row>
      <xdr:rowOff>109855</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702945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59055</xdr:rowOff>
    </xdr:from>
    <xdr:to>
      <xdr:col>45</xdr:col>
      <xdr:colOff>177800</xdr:colOff>
      <xdr:row>107</xdr:row>
      <xdr:rowOff>59055</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7080250" y="1783270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8" name="n_1aveValue【市民会館】&#10;一人当たり面積">
          <a:extLst>
            <a:ext uri="{FF2B5EF4-FFF2-40B4-BE49-F238E27FC236}">
              <a16:creationId xmlns:a16="http://schemas.microsoft.com/office/drawing/2014/main" id="{00000000-0008-0000-0200-0000C0010000}"/>
            </a:ext>
          </a:extLst>
        </xdr:cNvPr>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9" name="n_2aveValue【市民会館】&#10;一人当たり面積">
          <a:extLst>
            <a:ext uri="{FF2B5EF4-FFF2-40B4-BE49-F238E27FC236}">
              <a16:creationId xmlns:a16="http://schemas.microsoft.com/office/drawing/2014/main" id="{00000000-0008-0000-0200-0000C1010000}"/>
            </a:ext>
          </a:extLst>
        </xdr:cNvPr>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50" name="n_3aveValue【市民会館】&#10;一人当たり面積">
          <a:extLst>
            <a:ext uri="{FF2B5EF4-FFF2-40B4-BE49-F238E27FC236}">
              <a16:creationId xmlns:a16="http://schemas.microsoft.com/office/drawing/2014/main" id="{00000000-0008-0000-0200-0000C2010000}"/>
            </a:ext>
          </a:extLst>
        </xdr:cNvPr>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51" name="n_1mainValue【市民会館】&#10;一人当たり面積">
          <a:extLst>
            <a:ext uri="{FF2B5EF4-FFF2-40B4-BE49-F238E27FC236}">
              <a16:creationId xmlns:a16="http://schemas.microsoft.com/office/drawing/2014/main" id="{00000000-0008-0000-0200-0000C3010000}"/>
            </a:ext>
          </a:extLst>
        </xdr:cNvPr>
        <xdr:cNvSpPr txBox="1"/>
      </xdr:nvSpPr>
      <xdr:spPr>
        <a:xfrm>
          <a:off x="845827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52" name="n_2mainValue【市民会館】&#10;一人当たり面積">
          <a:extLst>
            <a:ext uri="{FF2B5EF4-FFF2-40B4-BE49-F238E27FC236}">
              <a16:creationId xmlns:a16="http://schemas.microsoft.com/office/drawing/2014/main" id="{00000000-0008-0000-0200-0000C4010000}"/>
            </a:ext>
          </a:extLst>
        </xdr:cNvPr>
        <xdr:cNvSpPr txBox="1"/>
      </xdr:nvSpPr>
      <xdr:spPr>
        <a:xfrm>
          <a:off x="767722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100982</xdr:rowOff>
    </xdr:from>
    <xdr:ext cx="469744" cy="259045"/>
    <xdr:sp macro="" textlink="">
      <xdr:nvSpPr>
        <xdr:cNvPr id="453" name="n_3mainValue【市民会館】&#10;一人当たり面積">
          <a:extLst>
            <a:ext uri="{FF2B5EF4-FFF2-40B4-BE49-F238E27FC236}">
              <a16:creationId xmlns:a16="http://schemas.microsoft.com/office/drawing/2014/main" id="{00000000-0008-0000-0200-0000C5010000}"/>
            </a:ext>
          </a:extLst>
        </xdr:cNvPr>
        <xdr:cNvSpPr txBox="1"/>
      </xdr:nvSpPr>
      <xdr:spPr>
        <a:xfrm>
          <a:off x="686442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00000000-0008-0000-0200-0000DD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00000000-0008-0000-0200-0000DF010000}"/>
            </a:ext>
          </a:extLst>
        </xdr:cNvPr>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00000000-0008-0000-0200-0000E1010000}"/>
            </a:ext>
          </a:extLst>
        </xdr:cNvPr>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162577</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00000000-0008-0000-0200-0000E3010000}"/>
            </a:ext>
          </a:extLst>
        </xdr:cNvPr>
        <xdr:cNvSpPr txBox="1"/>
      </xdr:nvSpPr>
      <xdr:spPr>
        <a:xfrm>
          <a:off x="14738350" y="578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4649450" y="6121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156227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200-0000EE010000}"/>
            </a:ext>
          </a:extLst>
        </xdr:cNvPr>
        <xdr:cNvSpPr txBox="1"/>
      </xdr:nvSpPr>
      <xdr:spPr>
        <a:xfrm>
          <a:off x="1473835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3887450" y="6209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144780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3938250" y="6172200"/>
          <a:ext cx="762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3093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57150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13144500" y="6259830"/>
          <a:ext cx="7937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2299950" y="57823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38</xdr:row>
      <xdr:rowOff>57150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344400" y="5826760"/>
          <a:ext cx="8001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33037</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00000000-0008-0000-0200-0000F5010000}"/>
            </a:ext>
          </a:extLst>
        </xdr:cNvPr>
        <xdr:cNvSpPr txBox="1"/>
      </xdr:nvSpPr>
      <xdr:spPr>
        <a:xfrm>
          <a:off x="13742044" y="581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00000000-0008-0000-0200-0000F6010000}"/>
            </a:ext>
          </a:extLst>
        </xdr:cNvPr>
        <xdr:cNvSpPr txBox="1"/>
      </xdr:nvSpPr>
      <xdr:spPr>
        <a:xfrm>
          <a:off x="129609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00000000-0008-0000-0200-0000F7010000}"/>
            </a:ext>
          </a:extLst>
        </xdr:cNvPr>
        <xdr:cNvSpPr txBox="1"/>
      </xdr:nvSpPr>
      <xdr:spPr>
        <a:xfrm>
          <a:off x="121672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15257</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00000000-0008-0000-0200-0000F8010000}"/>
            </a:ext>
          </a:extLst>
        </xdr:cNvPr>
        <xdr:cNvSpPr txBox="1"/>
      </xdr:nvSpPr>
      <xdr:spPr>
        <a:xfrm>
          <a:off x="13742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00000000-0008-0000-0200-0000F9010000}"/>
            </a:ext>
          </a:extLst>
        </xdr:cNvPr>
        <xdr:cNvSpPr txBox="1"/>
      </xdr:nvSpPr>
      <xdr:spPr>
        <a:xfrm>
          <a:off x="1296099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00000000-0008-0000-0200-0000FA010000}"/>
            </a:ext>
          </a:extLst>
        </xdr:cNvPr>
        <xdr:cNvSpPr txBox="1"/>
      </xdr:nvSpPr>
      <xdr:spPr>
        <a:xfrm>
          <a:off x="12167244" y="5563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a:extLst>
            <a:ext uri="{FF2B5EF4-FFF2-40B4-BE49-F238E27FC236}">
              <a16:creationId xmlns:a16="http://schemas.microsoft.com/office/drawing/2014/main" id="{00000000-0008-0000-0200-00001202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a:extLst>
            <a:ext uri="{FF2B5EF4-FFF2-40B4-BE49-F238E27FC236}">
              <a16:creationId xmlns:a16="http://schemas.microsoft.com/office/drawing/2014/main" id="{00000000-0008-0000-0200-000014020000}"/>
            </a:ext>
          </a:extLst>
        </xdr:cNvPr>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a:extLst>
            <a:ext uri="{FF2B5EF4-FFF2-40B4-BE49-F238E27FC236}">
              <a16:creationId xmlns:a16="http://schemas.microsoft.com/office/drawing/2014/main" id="{00000000-0008-0000-0200-000016020000}"/>
            </a:ext>
          </a:extLst>
        </xdr:cNvPr>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a:extLst>
            <a:ext uri="{FF2B5EF4-FFF2-40B4-BE49-F238E27FC236}">
              <a16:creationId xmlns:a16="http://schemas.microsoft.com/office/drawing/2014/main" id="{00000000-0008-0000-0200-000018020000}"/>
            </a:ext>
          </a:extLst>
        </xdr:cNvPr>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157455</xdr:rowOff>
    </xdr:from>
    <xdr:to>
      <xdr:col>116</xdr:col>
      <xdr:colOff>114300</xdr:colOff>
      <xdr:row>37</xdr:row>
      <xdr:rowOff>87605</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9900900" y="61074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8882</xdr:rowOff>
    </xdr:from>
    <xdr:ext cx="534377" cy="259045"/>
    <xdr:sp macro="" textlink="">
      <xdr:nvSpPr>
        <xdr:cNvPr id="547" name="【一般廃棄物処理施設】&#10;一人当たり有形固定資産（償却資産）額該当値テキスト">
          <a:extLst>
            <a:ext uri="{FF2B5EF4-FFF2-40B4-BE49-F238E27FC236}">
              <a16:creationId xmlns:a16="http://schemas.microsoft.com/office/drawing/2014/main" id="{00000000-0008-0000-0200-000023020000}"/>
            </a:ext>
          </a:extLst>
        </xdr:cNvPr>
        <xdr:cNvSpPr txBox="1"/>
      </xdr:nvSpPr>
      <xdr:spPr>
        <a:xfrm>
          <a:off x="19989800" y="59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157550</xdr:rowOff>
    </xdr:from>
    <xdr:to>
      <xdr:col>112</xdr:col>
      <xdr:colOff>38100</xdr:colOff>
      <xdr:row>37</xdr:row>
      <xdr:rowOff>87700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9157950" y="61075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36805</xdr:rowOff>
    </xdr:from>
    <xdr:to>
      <xdr:col>116</xdr:col>
      <xdr:colOff>63500</xdr:colOff>
      <xdr:row>37</xdr:row>
      <xdr:rowOff>36900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9202400" y="6151855"/>
          <a:ext cx="7493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156750</xdr:rowOff>
    </xdr:from>
    <xdr:to>
      <xdr:col>107</xdr:col>
      <xdr:colOff>101600</xdr:colOff>
      <xdr:row>37</xdr:row>
      <xdr:rowOff>86900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8345150" y="6106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36100</xdr:rowOff>
    </xdr:from>
    <xdr:to>
      <xdr:col>111</xdr:col>
      <xdr:colOff>177800</xdr:colOff>
      <xdr:row>37</xdr:row>
      <xdr:rowOff>36900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395950" y="6151150"/>
          <a:ext cx="80645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95618</xdr:rowOff>
    </xdr:from>
    <xdr:to>
      <xdr:col>102</xdr:col>
      <xdr:colOff>165100</xdr:colOff>
      <xdr:row>39</xdr:row>
      <xdr:rowOff>25768</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7551400" y="63757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36100</xdr:rowOff>
    </xdr:from>
    <xdr:to>
      <xdr:col>107</xdr:col>
      <xdr:colOff>50800</xdr:colOff>
      <xdr:row>38</xdr:row>
      <xdr:rowOff>146418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7602200" y="6151150"/>
          <a:ext cx="793750" cy="27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a:extLst>
            <a:ext uri="{FF2B5EF4-FFF2-40B4-BE49-F238E27FC236}">
              <a16:creationId xmlns:a16="http://schemas.microsoft.com/office/drawing/2014/main" id="{00000000-0008-0000-0200-00002A020000}"/>
            </a:ext>
          </a:extLst>
        </xdr:cNvPr>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5" name="n_2aveValue【一般廃棄物処理施設】&#10;一人当たり有形固定資産（償却資産）額">
          <a:extLst>
            <a:ext uri="{FF2B5EF4-FFF2-40B4-BE49-F238E27FC236}">
              <a16:creationId xmlns:a16="http://schemas.microsoft.com/office/drawing/2014/main" id="{00000000-0008-0000-0200-00002B020000}"/>
            </a:ext>
          </a:extLst>
        </xdr:cNvPr>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88587</xdr:rowOff>
    </xdr:from>
    <xdr:ext cx="534377" cy="259045"/>
    <xdr:sp macro="" textlink="">
      <xdr:nvSpPr>
        <xdr:cNvPr id="556" name="n_3aveValue【一般廃棄物処理施設】&#10;一人当たり有形固定資産（償却資産）額">
          <a:extLst>
            <a:ext uri="{FF2B5EF4-FFF2-40B4-BE49-F238E27FC236}">
              <a16:creationId xmlns:a16="http://schemas.microsoft.com/office/drawing/2014/main" id="{00000000-0008-0000-0200-00002C020000}"/>
            </a:ext>
          </a:extLst>
        </xdr:cNvPr>
        <xdr:cNvSpPr txBox="1"/>
      </xdr:nvSpPr>
      <xdr:spPr>
        <a:xfrm>
          <a:off x="17354061" y="58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104227</xdr:rowOff>
    </xdr:from>
    <xdr:ext cx="534377" cy="259045"/>
    <xdr:sp macro="" textlink="">
      <xdr:nvSpPr>
        <xdr:cNvPr id="557" name="n_1mainValue【一般廃棄物処理施設】&#10;一人当たり有形固定資産（償却資産）額">
          <a:extLst>
            <a:ext uri="{FF2B5EF4-FFF2-40B4-BE49-F238E27FC236}">
              <a16:creationId xmlns:a16="http://schemas.microsoft.com/office/drawing/2014/main" id="{00000000-0008-0000-0200-00002D020000}"/>
            </a:ext>
          </a:extLst>
        </xdr:cNvPr>
        <xdr:cNvSpPr txBox="1"/>
      </xdr:nvSpPr>
      <xdr:spPr>
        <a:xfrm>
          <a:off x="18947911" y="58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103427</xdr:rowOff>
    </xdr:from>
    <xdr:ext cx="534377" cy="259045"/>
    <xdr:sp macro="" textlink="">
      <xdr:nvSpPr>
        <xdr:cNvPr id="558" name="n_2mainValue【一般廃棄物処理施設】&#10;一人当たり有形固定資産（償却資産）額">
          <a:extLst>
            <a:ext uri="{FF2B5EF4-FFF2-40B4-BE49-F238E27FC236}">
              <a16:creationId xmlns:a16="http://schemas.microsoft.com/office/drawing/2014/main" id="{00000000-0008-0000-0200-00002E020000}"/>
            </a:ext>
          </a:extLst>
        </xdr:cNvPr>
        <xdr:cNvSpPr txBox="1"/>
      </xdr:nvSpPr>
      <xdr:spPr>
        <a:xfrm>
          <a:off x="18166861" y="588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16895</xdr:rowOff>
    </xdr:from>
    <xdr:ext cx="534377" cy="259045"/>
    <xdr:sp macro="" textlink="">
      <xdr:nvSpPr>
        <xdr:cNvPr id="559" name="n_3mainValue【一般廃棄物処理施設】&#10;一人当たり有形固定資産（償却資産）額">
          <a:extLst>
            <a:ext uri="{FF2B5EF4-FFF2-40B4-BE49-F238E27FC236}">
              <a16:creationId xmlns:a16="http://schemas.microsoft.com/office/drawing/2014/main" id="{00000000-0008-0000-0200-00002F020000}"/>
            </a:ext>
          </a:extLst>
        </xdr:cNvPr>
        <xdr:cNvSpPr txBox="1"/>
      </xdr:nvSpPr>
      <xdr:spPr>
        <a:xfrm>
          <a:off x="17354061" y="64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a:extLst>
            <a:ext uri="{FF2B5EF4-FFF2-40B4-BE49-F238E27FC236}">
              <a16:creationId xmlns:a16="http://schemas.microsoft.com/office/drawing/2014/main" id="{00000000-0008-0000-0200-00004702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a:extLst>
            <a:ext uri="{FF2B5EF4-FFF2-40B4-BE49-F238E27FC236}">
              <a16:creationId xmlns:a16="http://schemas.microsoft.com/office/drawing/2014/main" id="{00000000-0008-0000-0200-000049020000}"/>
            </a:ext>
          </a:extLst>
        </xdr:cNvPr>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a:extLst>
            <a:ext uri="{FF2B5EF4-FFF2-40B4-BE49-F238E27FC236}">
              <a16:creationId xmlns:a16="http://schemas.microsoft.com/office/drawing/2014/main" id="{00000000-0008-0000-0200-00004B020000}"/>
            </a:ext>
          </a:extLst>
        </xdr:cNvPr>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a:extLst>
            <a:ext uri="{FF2B5EF4-FFF2-40B4-BE49-F238E27FC236}">
              <a16:creationId xmlns:a16="http://schemas.microsoft.com/office/drawing/2014/main" id="{00000000-0008-0000-0200-00004D020000}"/>
            </a:ext>
          </a:extLst>
        </xdr:cNvPr>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4649450" y="94843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90187</xdr:rowOff>
    </xdr:from>
    <xdr:ext cx="405111" cy="259045"/>
    <xdr:sp macro="" textlink="">
      <xdr:nvSpPr>
        <xdr:cNvPr id="600" name="【保健センター・保健所】&#10;有形固定資産減価償却率該当値テキスト">
          <a:extLst>
            <a:ext uri="{FF2B5EF4-FFF2-40B4-BE49-F238E27FC236}">
              <a16:creationId xmlns:a16="http://schemas.microsoft.com/office/drawing/2014/main" id="{00000000-0008-0000-0200-000058020000}"/>
            </a:ext>
          </a:extLst>
        </xdr:cNvPr>
        <xdr:cNvSpPr txBox="1"/>
      </xdr:nvSpPr>
      <xdr:spPr>
        <a:xfrm>
          <a:off x="1473835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3887450" y="9556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118110</xdr:rowOff>
    </xdr:from>
    <xdr:to>
      <xdr:col>85</xdr:col>
      <xdr:colOff>127000</xdr:colOff>
      <xdr:row>58</xdr:row>
      <xdr:rowOff>19050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3938250" y="9535160"/>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3093700" y="96723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140970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3144500" y="9601200"/>
          <a:ext cx="79375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2299950" y="9765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59</xdr:row>
      <xdr:rowOff>68580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2344400" y="9723120"/>
          <a:ext cx="8001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a:extLst>
            <a:ext uri="{FF2B5EF4-FFF2-40B4-BE49-F238E27FC236}">
              <a16:creationId xmlns:a16="http://schemas.microsoft.com/office/drawing/2014/main" id="{00000000-0008-0000-0200-00005F020000}"/>
            </a:ext>
          </a:extLst>
        </xdr:cNvPr>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a:extLst>
            <a:ext uri="{FF2B5EF4-FFF2-40B4-BE49-F238E27FC236}">
              <a16:creationId xmlns:a16="http://schemas.microsoft.com/office/drawing/2014/main" id="{00000000-0008-0000-0200-000060020000}"/>
            </a:ext>
          </a:extLst>
        </xdr:cNvPr>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9" name="n_3aveValue【保健センター・保健所】&#10;有形固定資産減価償却率">
          <a:extLst>
            <a:ext uri="{FF2B5EF4-FFF2-40B4-BE49-F238E27FC236}">
              <a16:creationId xmlns:a16="http://schemas.microsoft.com/office/drawing/2014/main" id="{00000000-0008-0000-0200-000061020000}"/>
            </a:ext>
          </a:extLst>
        </xdr:cNvPr>
        <xdr:cNvSpPr txBox="1"/>
      </xdr:nvSpPr>
      <xdr:spPr>
        <a:xfrm>
          <a:off x="12167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86377</xdr:rowOff>
    </xdr:from>
    <xdr:ext cx="405111" cy="259045"/>
    <xdr:sp macro="" textlink="">
      <xdr:nvSpPr>
        <xdr:cNvPr id="610" name="n_1mainValue【保健センター・保健所】&#10;有形固定資産減価償却率">
          <a:extLst>
            <a:ext uri="{FF2B5EF4-FFF2-40B4-BE49-F238E27FC236}">
              <a16:creationId xmlns:a16="http://schemas.microsoft.com/office/drawing/2014/main" id="{00000000-0008-0000-0200-000062020000}"/>
            </a:ext>
          </a:extLst>
        </xdr:cNvPr>
        <xdr:cNvSpPr txBox="1"/>
      </xdr:nvSpPr>
      <xdr:spPr>
        <a:xfrm>
          <a:off x="13742044"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11" name="n_2mainValue【保健センター・保健所】&#10;有形固定資産減価償却率">
          <a:extLst>
            <a:ext uri="{FF2B5EF4-FFF2-40B4-BE49-F238E27FC236}">
              <a16:creationId xmlns:a16="http://schemas.microsoft.com/office/drawing/2014/main" id="{00000000-0008-0000-0200-000063020000}"/>
            </a:ext>
          </a:extLst>
        </xdr:cNvPr>
        <xdr:cNvSpPr txBox="1"/>
      </xdr:nvSpPr>
      <xdr:spPr>
        <a:xfrm>
          <a:off x="12960994"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2" name="n_3mainValue【保健センター・保健所】&#10;有形固定資産減価償却率">
          <a:extLst>
            <a:ext uri="{FF2B5EF4-FFF2-40B4-BE49-F238E27FC236}">
              <a16:creationId xmlns:a16="http://schemas.microsoft.com/office/drawing/2014/main" id="{00000000-0008-0000-0200-000064020000}"/>
            </a:ext>
          </a:extLst>
        </xdr:cNvPr>
        <xdr:cNvSpPr txBox="1"/>
      </xdr:nvSpPr>
      <xdr:spPr>
        <a:xfrm>
          <a:off x="12167244"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a:extLst>
            <a:ext uri="{FF2B5EF4-FFF2-40B4-BE49-F238E27FC236}">
              <a16:creationId xmlns:a16="http://schemas.microsoft.com/office/drawing/2014/main" id="{00000000-0008-0000-0200-00007B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a:extLst>
            <a:ext uri="{FF2B5EF4-FFF2-40B4-BE49-F238E27FC236}">
              <a16:creationId xmlns:a16="http://schemas.microsoft.com/office/drawing/2014/main" id="{00000000-0008-0000-0200-00007D020000}"/>
            </a:ext>
          </a:extLst>
        </xdr:cNvPr>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a:extLst>
            <a:ext uri="{FF2B5EF4-FFF2-40B4-BE49-F238E27FC236}">
              <a16:creationId xmlns:a16="http://schemas.microsoft.com/office/drawing/2014/main" id="{00000000-0008-0000-0200-00007F020000}"/>
            </a:ext>
          </a:extLst>
        </xdr:cNvPr>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1" name="【保健センター・保健所】&#10;一人当たり面積平均値テキスト">
          <a:extLst>
            <a:ext uri="{FF2B5EF4-FFF2-40B4-BE49-F238E27FC236}">
              <a16:creationId xmlns:a16="http://schemas.microsoft.com/office/drawing/2014/main" id="{00000000-0008-0000-0200-000081020000}"/>
            </a:ext>
          </a:extLst>
        </xdr:cNvPr>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99009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652" name="【保健センター・保健所】&#10;一人当たり面積該当値テキスト">
          <a:extLst>
            <a:ext uri="{FF2B5EF4-FFF2-40B4-BE49-F238E27FC236}">
              <a16:creationId xmlns:a16="http://schemas.microsoft.com/office/drawing/2014/main" id="{00000000-0008-0000-0200-00008C020000}"/>
            </a:ext>
          </a:extLst>
        </xdr:cNvPr>
        <xdr:cNvSpPr txBox="1"/>
      </xdr:nvSpPr>
      <xdr:spPr>
        <a:xfrm>
          <a:off x="19989800"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9157950" y="1041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9202400" y="104648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834515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395950" y="104648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75514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7602200" y="104648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59" name="n_1aveValue【保健センター・保健所】&#10;一人当たり面積">
          <a:extLst>
            <a:ext uri="{FF2B5EF4-FFF2-40B4-BE49-F238E27FC236}">
              <a16:creationId xmlns:a16="http://schemas.microsoft.com/office/drawing/2014/main" id="{00000000-0008-0000-0200-000093020000}"/>
            </a:ext>
          </a:extLst>
        </xdr:cNvPr>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0" name="n_2aveValue【保健センター・保健所】&#10;一人当たり面積">
          <a:extLst>
            <a:ext uri="{FF2B5EF4-FFF2-40B4-BE49-F238E27FC236}">
              <a16:creationId xmlns:a16="http://schemas.microsoft.com/office/drawing/2014/main" id="{00000000-0008-0000-0200-000094020000}"/>
            </a:ext>
          </a:extLst>
        </xdr:cNvPr>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61" name="n_3aveValue【保健センター・保健所】&#10;一人当たり面積">
          <a:extLst>
            <a:ext uri="{FF2B5EF4-FFF2-40B4-BE49-F238E27FC236}">
              <a16:creationId xmlns:a16="http://schemas.microsoft.com/office/drawing/2014/main" id="{00000000-0008-0000-0200-000095020000}"/>
            </a:ext>
          </a:extLst>
        </xdr:cNvPr>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62" name="n_1mainValue【保健センター・保健所】&#10;一人当たり面積">
          <a:extLst>
            <a:ext uri="{FF2B5EF4-FFF2-40B4-BE49-F238E27FC236}">
              <a16:creationId xmlns:a16="http://schemas.microsoft.com/office/drawing/2014/main" id="{00000000-0008-0000-0200-000096020000}"/>
            </a:ext>
          </a:extLst>
        </xdr:cNvPr>
        <xdr:cNvSpPr txBox="1"/>
      </xdr:nvSpPr>
      <xdr:spPr>
        <a:xfrm>
          <a:off x="189802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63" name="n_2mainValue【保健センター・保健所】&#10;一人当たり面積">
          <a:extLst>
            <a:ext uri="{FF2B5EF4-FFF2-40B4-BE49-F238E27FC236}">
              <a16:creationId xmlns:a16="http://schemas.microsoft.com/office/drawing/2014/main" id="{00000000-0008-0000-0200-000097020000}"/>
            </a:ext>
          </a:extLst>
        </xdr:cNvPr>
        <xdr:cNvSpPr txBox="1"/>
      </xdr:nvSpPr>
      <xdr:spPr>
        <a:xfrm>
          <a:off x="181801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64" name="n_3mainValue【保健センター・保健所】&#10;一人当たり面積">
          <a:extLst>
            <a:ext uri="{FF2B5EF4-FFF2-40B4-BE49-F238E27FC236}">
              <a16:creationId xmlns:a16="http://schemas.microsoft.com/office/drawing/2014/main" id="{00000000-0008-0000-0200-000098020000}"/>
            </a:ext>
          </a:extLst>
        </xdr:cNvPr>
        <xdr:cNvSpPr txBox="1"/>
      </xdr:nvSpPr>
      <xdr:spPr>
        <a:xfrm>
          <a:off x="1738637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a:extLst>
            <a:ext uri="{FF2B5EF4-FFF2-40B4-BE49-F238E27FC236}">
              <a16:creationId xmlns:a16="http://schemas.microsoft.com/office/drawing/2014/main" id="{00000000-0008-0000-0200-0000B0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a:extLst>
            <a:ext uri="{FF2B5EF4-FFF2-40B4-BE49-F238E27FC236}">
              <a16:creationId xmlns:a16="http://schemas.microsoft.com/office/drawing/2014/main" id="{00000000-0008-0000-0200-0000B2020000}"/>
            </a:ext>
          </a:extLst>
        </xdr:cNvPr>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a:extLst>
            <a:ext uri="{FF2B5EF4-FFF2-40B4-BE49-F238E27FC236}">
              <a16:creationId xmlns:a16="http://schemas.microsoft.com/office/drawing/2014/main" id="{00000000-0008-0000-0200-0000B4020000}"/>
            </a:ext>
          </a:extLst>
        </xdr:cNvPr>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4" name="【消防施設】&#10;有形固定資産減価償却率平均値テキスト">
          <a:extLst>
            <a:ext uri="{FF2B5EF4-FFF2-40B4-BE49-F238E27FC236}">
              <a16:creationId xmlns:a16="http://schemas.microsoft.com/office/drawing/2014/main" id="{00000000-0008-0000-0200-0000B6020000}"/>
            </a:ext>
          </a:extLst>
        </xdr:cNvPr>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116839</xdr:rowOff>
    </xdr:from>
    <xdr:to>
      <xdr:col>85</xdr:col>
      <xdr:colOff>177800</xdr:colOff>
      <xdr:row>81</xdr:row>
      <xdr:rowOff>46989</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14649450" y="13331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139716</xdr:rowOff>
    </xdr:from>
    <xdr:ext cx="405111" cy="259045"/>
    <xdr:sp macro="" textlink="">
      <xdr:nvSpPr>
        <xdr:cNvPr id="705" name="【消防施設】&#10;有形固定資産減価償却率該当値テキスト">
          <a:extLst>
            <a:ext uri="{FF2B5EF4-FFF2-40B4-BE49-F238E27FC236}">
              <a16:creationId xmlns:a16="http://schemas.microsoft.com/office/drawing/2014/main" id="{00000000-0008-0000-0200-0000C1020000}"/>
            </a:ext>
          </a:extLst>
        </xdr:cNvPr>
        <xdr:cNvSpPr txBox="1"/>
      </xdr:nvSpPr>
      <xdr:spPr>
        <a:xfrm>
          <a:off x="14738350"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166370</xdr:rowOff>
    </xdr:from>
    <xdr:to>
      <xdr:col>81</xdr:col>
      <xdr:colOff>101600</xdr:colOff>
      <xdr:row>81</xdr:row>
      <xdr:rowOff>96520</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3887450" y="13380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167639</xdr:rowOff>
    </xdr:from>
    <xdr:to>
      <xdr:col>85</xdr:col>
      <xdr:colOff>127000</xdr:colOff>
      <xdr:row>81</xdr:row>
      <xdr:rowOff>45720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3938250" y="13381989"/>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105411</xdr:rowOff>
    </xdr:from>
    <xdr:to>
      <xdr:col>76</xdr:col>
      <xdr:colOff>165100</xdr:colOff>
      <xdr:row>84</xdr:row>
      <xdr:rowOff>35561</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3093700" y="13815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45720</xdr:rowOff>
    </xdr:from>
    <xdr:to>
      <xdr:col>81</xdr:col>
      <xdr:colOff>50800</xdr:colOff>
      <xdr:row>83</xdr:row>
      <xdr:rowOff>156211</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3144500" y="13425170"/>
          <a:ext cx="793750" cy="4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12299950" y="13105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106680</xdr:rowOff>
    </xdr:from>
    <xdr:to>
      <xdr:col>76</xdr:col>
      <xdr:colOff>114300</xdr:colOff>
      <xdr:row>83</xdr:row>
      <xdr:rowOff>156211</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2344400" y="13155930"/>
          <a:ext cx="800100" cy="7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2" name="n_1aveValue【消防施設】&#10;有形固定資産減価償却率">
          <a:extLst>
            <a:ext uri="{FF2B5EF4-FFF2-40B4-BE49-F238E27FC236}">
              <a16:creationId xmlns:a16="http://schemas.microsoft.com/office/drawing/2014/main" id="{00000000-0008-0000-0200-0000C8020000}"/>
            </a:ext>
          </a:extLst>
        </xdr:cNvPr>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13" name="n_2aveValue【消防施設】&#10;有形固定資産減価償却率">
          <a:extLst>
            <a:ext uri="{FF2B5EF4-FFF2-40B4-BE49-F238E27FC236}">
              <a16:creationId xmlns:a16="http://schemas.microsoft.com/office/drawing/2014/main" id="{00000000-0008-0000-0200-0000C9020000}"/>
            </a:ext>
          </a:extLst>
        </xdr:cNvPr>
        <xdr:cNvSpPr txBox="1"/>
      </xdr:nvSpPr>
      <xdr:spPr>
        <a:xfrm>
          <a:off x="1296099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4" name="n_3aveValue【消防施設】&#10;有形固定資産減価償却率">
          <a:extLst>
            <a:ext uri="{FF2B5EF4-FFF2-40B4-BE49-F238E27FC236}">
              <a16:creationId xmlns:a16="http://schemas.microsoft.com/office/drawing/2014/main" id="{00000000-0008-0000-0200-0000CA020000}"/>
            </a:ext>
          </a:extLst>
        </xdr:cNvPr>
        <xdr:cNvSpPr txBox="1"/>
      </xdr:nvSpPr>
      <xdr:spPr>
        <a:xfrm>
          <a:off x="121672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113047</xdr:rowOff>
    </xdr:from>
    <xdr:ext cx="405111" cy="259045"/>
    <xdr:sp macro="" textlink="">
      <xdr:nvSpPr>
        <xdr:cNvPr id="715" name="n_1mainValue【消防施設】&#10;有形固定資産減価償却率">
          <a:extLst>
            <a:ext uri="{FF2B5EF4-FFF2-40B4-BE49-F238E27FC236}">
              <a16:creationId xmlns:a16="http://schemas.microsoft.com/office/drawing/2014/main" id="{00000000-0008-0000-0200-0000CB020000}"/>
            </a:ext>
          </a:extLst>
        </xdr:cNvPr>
        <xdr:cNvSpPr txBox="1"/>
      </xdr:nvSpPr>
      <xdr:spPr>
        <a:xfrm>
          <a:off x="137420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716" name="n_2mainValue【消防施設】&#10;有形固定資産減価償却率">
          <a:extLst>
            <a:ext uri="{FF2B5EF4-FFF2-40B4-BE49-F238E27FC236}">
              <a16:creationId xmlns:a16="http://schemas.microsoft.com/office/drawing/2014/main" id="{00000000-0008-0000-0200-0000CC020000}"/>
            </a:ext>
          </a:extLst>
        </xdr:cNvPr>
        <xdr:cNvSpPr txBox="1"/>
      </xdr:nvSpPr>
      <xdr:spPr>
        <a:xfrm>
          <a:off x="1296099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717" name="n_3mainValue【消防施設】&#10;有形固定資産減価償却率">
          <a:extLst>
            <a:ext uri="{FF2B5EF4-FFF2-40B4-BE49-F238E27FC236}">
              <a16:creationId xmlns:a16="http://schemas.microsoft.com/office/drawing/2014/main" id="{00000000-0008-0000-0200-0000CD020000}"/>
            </a:ext>
          </a:extLst>
        </xdr:cNvPr>
        <xdr:cNvSpPr txBox="1"/>
      </xdr:nvSpPr>
      <xdr:spPr>
        <a:xfrm>
          <a:off x="12167244" y="1288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a16="http://schemas.microsoft.com/office/drawing/2014/main" id="{00000000-0008-0000-0200-0000E5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a:extLst>
            <a:ext uri="{FF2B5EF4-FFF2-40B4-BE49-F238E27FC236}">
              <a16:creationId xmlns:a16="http://schemas.microsoft.com/office/drawing/2014/main" id="{00000000-0008-0000-0200-0000E7020000}"/>
            </a:ext>
          </a:extLst>
        </xdr:cNvPr>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a:extLst>
            <a:ext uri="{FF2B5EF4-FFF2-40B4-BE49-F238E27FC236}">
              <a16:creationId xmlns:a16="http://schemas.microsoft.com/office/drawing/2014/main" id="{00000000-0008-0000-0200-0000E9020000}"/>
            </a:ext>
          </a:extLst>
        </xdr:cNvPr>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47" name="【消防施設】&#10;一人当たり面積平均値テキスト">
          <a:extLst>
            <a:ext uri="{FF2B5EF4-FFF2-40B4-BE49-F238E27FC236}">
              <a16:creationId xmlns:a16="http://schemas.microsoft.com/office/drawing/2014/main" id="{00000000-0008-0000-0200-0000EB020000}"/>
            </a:ext>
          </a:extLst>
        </xdr:cNvPr>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9900900" y="1350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58" name="【消防施設】&#10;一人当たり面積該当値テキスト">
          <a:extLst>
            <a:ext uri="{FF2B5EF4-FFF2-40B4-BE49-F238E27FC236}">
              <a16:creationId xmlns:a16="http://schemas.microsoft.com/office/drawing/2014/main" id="{00000000-0008-0000-0200-0000F6020000}"/>
            </a:ext>
          </a:extLst>
        </xdr:cNvPr>
        <xdr:cNvSpPr txBox="1"/>
      </xdr:nvSpPr>
      <xdr:spPr>
        <a:xfrm>
          <a:off x="199898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9157950" y="13500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9202400" y="13544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82550</xdr:rowOff>
    </xdr:from>
    <xdr:to>
      <xdr:col>107</xdr:col>
      <xdr:colOff>101600</xdr:colOff>
      <xdr:row>82</xdr:row>
      <xdr:rowOff>12700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8345150" y="1346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133350</xdr:rowOff>
    </xdr:from>
    <xdr:to>
      <xdr:col>111</xdr:col>
      <xdr:colOff>177800</xdr:colOff>
      <xdr:row>82</xdr:row>
      <xdr:rowOff>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395950" y="1351280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7551400" y="1346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133350</xdr:rowOff>
    </xdr:from>
    <xdr:to>
      <xdr:col>107</xdr:col>
      <xdr:colOff>50800</xdr:colOff>
      <xdr:row>81</xdr:row>
      <xdr:rowOff>133350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7602200" y="135128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765" name="n_1aveValue【消防施設】&#10;一人当たり面積">
          <a:extLst>
            <a:ext uri="{FF2B5EF4-FFF2-40B4-BE49-F238E27FC236}">
              <a16:creationId xmlns:a16="http://schemas.microsoft.com/office/drawing/2014/main" id="{00000000-0008-0000-0200-0000FD020000}"/>
            </a:ext>
          </a:extLst>
        </xdr:cNvPr>
        <xdr:cNvSpPr txBox="1"/>
      </xdr:nvSpPr>
      <xdr:spPr>
        <a:xfrm>
          <a:off x="18980227" y="1358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66" name="n_2aveValue【消防施設】&#10;一人当たり面積">
          <a:extLst>
            <a:ext uri="{FF2B5EF4-FFF2-40B4-BE49-F238E27FC236}">
              <a16:creationId xmlns:a16="http://schemas.microsoft.com/office/drawing/2014/main" id="{00000000-0008-0000-0200-0000FE020000}"/>
            </a:ext>
          </a:extLst>
        </xdr:cNvPr>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67" name="n_3aveValue【消防施設】&#10;一人当たり面積">
          <a:extLst>
            <a:ext uri="{FF2B5EF4-FFF2-40B4-BE49-F238E27FC236}">
              <a16:creationId xmlns:a16="http://schemas.microsoft.com/office/drawing/2014/main" id="{00000000-0008-0000-0200-0000FF020000}"/>
            </a:ext>
          </a:extLst>
        </xdr:cNvPr>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68" name="n_1mainValue【消防施設】&#10;一人当たり面積">
          <a:extLst>
            <a:ext uri="{FF2B5EF4-FFF2-40B4-BE49-F238E27FC236}">
              <a16:creationId xmlns:a16="http://schemas.microsoft.com/office/drawing/2014/main" id="{00000000-0008-0000-0200-000000030000}"/>
            </a:ext>
          </a:extLst>
        </xdr:cNvPr>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69" name="n_2mainValue【消防施設】&#10;一人当たり面積">
          <a:extLst>
            <a:ext uri="{FF2B5EF4-FFF2-40B4-BE49-F238E27FC236}">
              <a16:creationId xmlns:a16="http://schemas.microsoft.com/office/drawing/2014/main" id="{00000000-0008-0000-0200-000001030000}"/>
            </a:ext>
          </a:extLst>
        </xdr:cNvPr>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70" name="n_3mainValue【消防施設】&#10;一人当たり面積">
          <a:extLst>
            <a:ext uri="{FF2B5EF4-FFF2-40B4-BE49-F238E27FC236}">
              <a16:creationId xmlns:a16="http://schemas.microsoft.com/office/drawing/2014/main" id="{00000000-0008-0000-0200-000002030000}"/>
            </a:ext>
          </a:extLst>
        </xdr:cNvPr>
        <xdr:cNvSpPr txBox="1"/>
      </xdr:nvSpPr>
      <xdr:spPr>
        <a:xfrm>
          <a:off x="1738637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a:extLst>
            <a:ext uri="{FF2B5EF4-FFF2-40B4-BE49-F238E27FC236}">
              <a16:creationId xmlns:a16="http://schemas.microsoft.com/office/drawing/2014/main" id="{00000000-0008-0000-0200-00001803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a:extLst>
            <a:ext uri="{FF2B5EF4-FFF2-40B4-BE49-F238E27FC236}">
              <a16:creationId xmlns:a16="http://schemas.microsoft.com/office/drawing/2014/main" id="{00000000-0008-0000-0200-00001A030000}"/>
            </a:ext>
          </a:extLst>
        </xdr:cNvPr>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a:extLst>
            <a:ext uri="{FF2B5EF4-FFF2-40B4-BE49-F238E27FC236}">
              <a16:creationId xmlns:a16="http://schemas.microsoft.com/office/drawing/2014/main" id="{00000000-0008-0000-0200-00001C030000}"/>
            </a:ext>
          </a:extLst>
        </xdr:cNvPr>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8" name="【庁舎】&#10;有形固定資産減価償却率平均値テキスト">
          <a:extLst>
            <a:ext uri="{FF2B5EF4-FFF2-40B4-BE49-F238E27FC236}">
              <a16:creationId xmlns:a16="http://schemas.microsoft.com/office/drawing/2014/main" id="{00000000-0008-0000-0200-00001E030000}"/>
            </a:ext>
          </a:extLst>
        </xdr:cNvPr>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84837</xdr:rowOff>
    </xdr:from>
    <xdr:to>
      <xdr:col>85</xdr:col>
      <xdr:colOff>177800</xdr:colOff>
      <xdr:row>103</xdr:row>
      <xdr:rowOff>14987</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4649450" y="1700123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107714</xdr:rowOff>
    </xdr:from>
    <xdr:ext cx="405111" cy="259045"/>
    <xdr:sp macro="" textlink="">
      <xdr:nvSpPr>
        <xdr:cNvPr id="809" name="【庁舎】&#10;有形固定資産減価償却率該当値テキスト">
          <a:extLst>
            <a:ext uri="{FF2B5EF4-FFF2-40B4-BE49-F238E27FC236}">
              <a16:creationId xmlns:a16="http://schemas.microsoft.com/office/drawing/2014/main" id="{00000000-0008-0000-0200-000029030000}"/>
            </a:ext>
          </a:extLst>
        </xdr:cNvPr>
        <xdr:cNvSpPr txBox="1"/>
      </xdr:nvSpPr>
      <xdr:spPr>
        <a:xfrm>
          <a:off x="14738350" y="1685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167132</xdr:rowOff>
    </xdr:from>
    <xdr:to>
      <xdr:col>81</xdr:col>
      <xdr:colOff>101600</xdr:colOff>
      <xdr:row>103</xdr:row>
      <xdr:rowOff>97282</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13887450" y="17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135637</xdr:rowOff>
    </xdr:from>
    <xdr:to>
      <xdr:col>85</xdr:col>
      <xdr:colOff>127000</xdr:colOff>
      <xdr:row>103</xdr:row>
      <xdr:rowOff>46482</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13938250" y="17052037"/>
          <a:ext cx="762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162561</xdr:rowOff>
    </xdr:from>
    <xdr:to>
      <xdr:col>76</xdr:col>
      <xdr:colOff>165100</xdr:colOff>
      <xdr:row>103</xdr:row>
      <xdr:rowOff>92711</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13093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41911</xdr:rowOff>
    </xdr:from>
    <xdr:to>
      <xdr:col>81</xdr:col>
      <xdr:colOff>50800</xdr:colOff>
      <xdr:row>103</xdr:row>
      <xdr:rowOff>46482</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3144500" y="17129761"/>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45974</xdr:rowOff>
    </xdr:from>
    <xdr:to>
      <xdr:col>72</xdr:col>
      <xdr:colOff>38100</xdr:colOff>
      <xdr:row>103</xdr:row>
      <xdr:rowOff>147574</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12299950" y="171338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96774</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12344400" y="17129761"/>
          <a:ext cx="8001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6" name="n_1aveValue【庁舎】&#10;有形固定資産減価償却率">
          <a:extLst>
            <a:ext uri="{FF2B5EF4-FFF2-40B4-BE49-F238E27FC236}">
              <a16:creationId xmlns:a16="http://schemas.microsoft.com/office/drawing/2014/main" id="{00000000-0008-0000-0200-000030030000}"/>
            </a:ext>
          </a:extLst>
        </xdr:cNvPr>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7" name="n_2aveValue【庁舎】&#10;有形固定資産減価償却率">
          <a:extLst>
            <a:ext uri="{FF2B5EF4-FFF2-40B4-BE49-F238E27FC236}">
              <a16:creationId xmlns:a16="http://schemas.microsoft.com/office/drawing/2014/main" id="{00000000-0008-0000-0200-000031030000}"/>
            </a:ext>
          </a:extLst>
        </xdr:cNvPr>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8" name="n_3aveValue【庁舎】&#10;有形固定資産減価償却率">
          <a:extLst>
            <a:ext uri="{FF2B5EF4-FFF2-40B4-BE49-F238E27FC236}">
              <a16:creationId xmlns:a16="http://schemas.microsoft.com/office/drawing/2014/main" id="{00000000-0008-0000-0200-000032030000}"/>
            </a:ext>
          </a:extLst>
        </xdr:cNvPr>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113809</xdr:rowOff>
    </xdr:from>
    <xdr:ext cx="405111" cy="259045"/>
    <xdr:sp macro="" textlink="">
      <xdr:nvSpPr>
        <xdr:cNvPr id="819" name="n_1mainValue【庁舎】&#10;有形固定資産減価償却率">
          <a:extLst>
            <a:ext uri="{FF2B5EF4-FFF2-40B4-BE49-F238E27FC236}">
              <a16:creationId xmlns:a16="http://schemas.microsoft.com/office/drawing/2014/main" id="{00000000-0008-0000-0200-000033030000}"/>
            </a:ext>
          </a:extLst>
        </xdr:cNvPr>
        <xdr:cNvSpPr txBox="1"/>
      </xdr:nvSpPr>
      <xdr:spPr>
        <a:xfrm>
          <a:off x="13742044" y="1685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109238</xdr:rowOff>
    </xdr:from>
    <xdr:ext cx="405111" cy="259045"/>
    <xdr:sp macro="" textlink="">
      <xdr:nvSpPr>
        <xdr:cNvPr id="820" name="n_2mainValue【庁舎】&#10;有形固定資産減価償却率">
          <a:extLst>
            <a:ext uri="{FF2B5EF4-FFF2-40B4-BE49-F238E27FC236}">
              <a16:creationId xmlns:a16="http://schemas.microsoft.com/office/drawing/2014/main" id="{00000000-0008-0000-0200-000034030000}"/>
            </a:ext>
          </a:extLst>
        </xdr:cNvPr>
        <xdr:cNvSpPr txBox="1"/>
      </xdr:nvSpPr>
      <xdr:spPr>
        <a:xfrm>
          <a:off x="1296099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138701</xdr:rowOff>
    </xdr:from>
    <xdr:ext cx="405111" cy="259045"/>
    <xdr:sp macro="" textlink="">
      <xdr:nvSpPr>
        <xdr:cNvPr id="821" name="n_3mainValue【庁舎】&#10;有形固定資産減価償却率">
          <a:extLst>
            <a:ext uri="{FF2B5EF4-FFF2-40B4-BE49-F238E27FC236}">
              <a16:creationId xmlns:a16="http://schemas.microsoft.com/office/drawing/2014/main" id="{00000000-0008-0000-0200-000035030000}"/>
            </a:ext>
          </a:extLst>
        </xdr:cNvPr>
        <xdr:cNvSpPr txBox="1"/>
      </xdr:nvSpPr>
      <xdr:spPr>
        <a:xfrm>
          <a:off x="12167244" y="1722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a:extLst>
            <a:ext uri="{FF2B5EF4-FFF2-40B4-BE49-F238E27FC236}">
              <a16:creationId xmlns:a16="http://schemas.microsoft.com/office/drawing/2014/main" id="{00000000-0008-0000-0200-00005103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a:extLst>
            <a:ext uri="{FF2B5EF4-FFF2-40B4-BE49-F238E27FC236}">
              <a16:creationId xmlns:a16="http://schemas.microsoft.com/office/drawing/2014/main" id="{00000000-0008-0000-0200-000053030000}"/>
            </a:ext>
          </a:extLst>
        </xdr:cNvPr>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a:extLst>
            <a:ext uri="{FF2B5EF4-FFF2-40B4-BE49-F238E27FC236}">
              <a16:creationId xmlns:a16="http://schemas.microsoft.com/office/drawing/2014/main" id="{00000000-0008-0000-0200-000055030000}"/>
            </a:ext>
          </a:extLst>
        </xdr:cNvPr>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5" name="【庁舎】&#10;一人当たり面積平均値テキスト">
          <a:extLst>
            <a:ext uri="{FF2B5EF4-FFF2-40B4-BE49-F238E27FC236}">
              <a16:creationId xmlns:a16="http://schemas.microsoft.com/office/drawing/2014/main" id="{00000000-0008-0000-0200-000057030000}"/>
            </a:ext>
          </a:extLst>
        </xdr:cNvPr>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65" name="楕円 864">
          <a:extLst>
            <a:ext uri="{FF2B5EF4-FFF2-40B4-BE49-F238E27FC236}">
              <a16:creationId xmlns:a16="http://schemas.microsoft.com/office/drawing/2014/main" id="{00000000-0008-0000-0200-000061030000}"/>
            </a:ext>
          </a:extLst>
        </xdr:cNvPr>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66" name="【庁舎】&#10;一人当たり面積該当値テキスト">
          <a:extLst>
            <a:ext uri="{FF2B5EF4-FFF2-40B4-BE49-F238E27FC236}">
              <a16:creationId xmlns:a16="http://schemas.microsoft.com/office/drawing/2014/main" id="{00000000-0008-0000-0200-000062030000}"/>
            </a:ext>
          </a:extLst>
        </xdr:cNvPr>
        <xdr:cNvSpPr txBox="1"/>
      </xdr:nvSpPr>
      <xdr:spPr>
        <a:xfrm>
          <a:off x="1998980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915795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9202400" y="1771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130175</xdr:rowOff>
    </xdr:from>
    <xdr:to>
      <xdr:col>107</xdr:col>
      <xdr:colOff>101600</xdr:colOff>
      <xdr:row>107</xdr:row>
      <xdr:rowOff>60325</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834515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107</xdr:row>
      <xdr:rowOff>9525</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8395950" y="17716500"/>
          <a:ext cx="8064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75514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9525</xdr:rowOff>
    </xdr:from>
    <xdr:to>
      <xdr:col>107</xdr:col>
      <xdr:colOff>50800</xdr:colOff>
      <xdr:row>107</xdr:row>
      <xdr:rowOff>9525</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7602200" y="177831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73" name="n_1aveValue【庁舎】&#10;一人当たり面積">
          <a:extLst>
            <a:ext uri="{FF2B5EF4-FFF2-40B4-BE49-F238E27FC236}">
              <a16:creationId xmlns:a16="http://schemas.microsoft.com/office/drawing/2014/main" id="{00000000-0008-0000-0200-000069030000}"/>
            </a:ext>
          </a:extLst>
        </xdr:cNvPr>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74" name="n_2aveValue【庁舎】&#10;一人当たり面積">
          <a:extLst>
            <a:ext uri="{FF2B5EF4-FFF2-40B4-BE49-F238E27FC236}">
              <a16:creationId xmlns:a16="http://schemas.microsoft.com/office/drawing/2014/main" id="{00000000-0008-0000-0200-00006A030000}"/>
            </a:ext>
          </a:extLst>
        </xdr:cNvPr>
        <xdr:cNvSpPr txBox="1"/>
      </xdr:nvSpPr>
      <xdr:spPr>
        <a:xfrm>
          <a:off x="181801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75" name="n_3aveValue【庁舎】&#10;一人当たり面積">
          <a:extLst>
            <a:ext uri="{FF2B5EF4-FFF2-40B4-BE49-F238E27FC236}">
              <a16:creationId xmlns:a16="http://schemas.microsoft.com/office/drawing/2014/main" id="{00000000-0008-0000-0200-00006B030000}"/>
            </a:ext>
          </a:extLst>
        </xdr:cNvPr>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76" name="n_1mainValue【庁舎】&#10;一人当たり面積">
          <a:extLst>
            <a:ext uri="{FF2B5EF4-FFF2-40B4-BE49-F238E27FC236}">
              <a16:creationId xmlns:a16="http://schemas.microsoft.com/office/drawing/2014/main" id="{00000000-0008-0000-0200-00006C030000}"/>
            </a:ext>
          </a:extLst>
        </xdr:cNvPr>
        <xdr:cNvSpPr txBox="1"/>
      </xdr:nvSpPr>
      <xdr:spPr>
        <a:xfrm>
          <a:off x="189802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51452</xdr:rowOff>
    </xdr:from>
    <xdr:ext cx="469744" cy="259045"/>
    <xdr:sp macro="" textlink="">
      <xdr:nvSpPr>
        <xdr:cNvPr id="877" name="n_2mainValue【庁舎】&#10;一人当たり面積">
          <a:extLst>
            <a:ext uri="{FF2B5EF4-FFF2-40B4-BE49-F238E27FC236}">
              <a16:creationId xmlns:a16="http://schemas.microsoft.com/office/drawing/2014/main" id="{00000000-0008-0000-0200-00006D030000}"/>
            </a:ext>
          </a:extLst>
        </xdr:cNvPr>
        <xdr:cNvSpPr txBox="1"/>
      </xdr:nvSpPr>
      <xdr:spPr>
        <a:xfrm>
          <a:off x="18180127" y="1782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878" name="n_3mainValue【庁舎】&#10;一人当たり面積">
          <a:extLst>
            <a:ext uri="{FF2B5EF4-FFF2-40B4-BE49-F238E27FC236}">
              <a16:creationId xmlns:a16="http://schemas.microsoft.com/office/drawing/2014/main" id="{00000000-0008-0000-0200-00006E030000}"/>
            </a:ext>
          </a:extLst>
        </xdr:cNvPr>
        <xdr:cNvSpPr txBox="1"/>
      </xdr:nvSpPr>
      <xdr:spPr>
        <a:xfrm>
          <a:off x="17386377" y="1782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本市では、高度経済成長期及び人口増加が著しかった昭和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を中心に、多くの公共施設を集中的に整備してきた。そのため、これらの時期に整備された施設を多く含む施設分類においては、有形固定資産減価償却率が類似団体の中でも高い水準にあり、特に市民会館は築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年を越えているため最も高い水準となっている。一方で、一般廃棄物処理施設については平成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年度に新しい施設が供用開始となったことから、平成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年度に比べ、有形固定資産減価償却率が大きく下がっている。なお、平成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年度の消防施設の有形固定資産減価償却率の変動については、集計する資産の見直しを行ったことが主な要因である。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次産業人口の割合（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％）は高いが第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次産業人口の割合（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％）は低く、製造品出荷額や事業所数が少ないなど、産業構造上の税収基盤が弱い状況にあり、財政力指数は下位にある。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今後も、企業誘致や地場産業の育成に努めるなど、市税収入の確保に向けた取組を行う。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116840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熊本地震に伴う市税の雑損控除が減少したことによる市民税の増や、普通交付税の増などに伴う分母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の増が、扶助費の増などの分子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経常的経費充当一般財源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の増を上回り、平成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ポイントの改善となった。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59</xdr:row>
      <xdr:rowOff>170039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9990667"/>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8766</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1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170039</xdr:rowOff>
    </xdr:from>
    <xdr:to>
      <xdr:col>19</xdr:col>
      <xdr:colOff>133350</xdr:colOff>
      <xdr:row>60</xdr:row>
      <xdr:rowOff>25400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167217</xdr:rowOff>
    </xdr:from>
    <xdr:to>
      <xdr:col>15</xdr:col>
      <xdr:colOff>82550</xdr:colOff>
      <xdr:row>60</xdr:row>
      <xdr:rowOff>25400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1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127000</xdr:rowOff>
    </xdr:from>
    <xdr:to>
      <xdr:col>11</xdr:col>
      <xdr:colOff>31750</xdr:colOff>
      <xdr:row>58</xdr:row>
      <xdr:rowOff>167217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7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167217</xdr:rowOff>
    </xdr:from>
    <xdr:to>
      <xdr:col>23</xdr:col>
      <xdr:colOff>184150</xdr:colOff>
      <xdr:row>58</xdr:row>
      <xdr:rowOff>97367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88494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119239</xdr:rowOff>
    </xdr:from>
    <xdr:to>
      <xdr:col>19</xdr:col>
      <xdr:colOff>184150</xdr:colOff>
      <xdr:row>60</xdr:row>
      <xdr:rowOff>49389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59566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0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116417</xdr:rowOff>
    </xdr:from>
    <xdr:to>
      <xdr:col>11</xdr:col>
      <xdr:colOff>82550</xdr:colOff>
      <xdr:row>59</xdr:row>
      <xdr:rowOff>46567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56744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76200</xdr:rowOff>
    </xdr:from>
    <xdr:to>
      <xdr:col>7</xdr:col>
      <xdr:colOff>31750</xdr:colOff>
      <xdr:row>59</xdr:row>
      <xdr:rowOff>6350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16527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年熊本地震の影響に伴う時間外勤務や任期付職員の雇用、災害廃棄物処理経費（物件費）や、県費負担教職員の権限委譲に伴う人件費の増加により、平成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人当たり人件費・物件費が増加している。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年度においては、災害廃棄物処理経費（物件費）が昨年度に比べ減少したことから、人口１人当たり人件費・物件費等決算額は減少した。今後についても、係る経費については減少していく見込み。</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159462</xdr:rowOff>
    </xdr:from>
    <xdr:to>
      <xdr:col>23</xdr:col>
      <xdr:colOff>133350</xdr:colOff>
      <xdr:row>86</xdr:row>
      <xdr:rowOff>6724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18362"/>
          <a:ext cx="0" cy="533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150251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7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6724</xdr:rowOff>
    </xdr:from>
    <xdr:to>
      <xdr:col>24</xdr:col>
      <xdr:colOff>12700</xdr:colOff>
      <xdr:row>86</xdr:row>
      <xdr:rowOff>6724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751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74389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6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159462</xdr:rowOff>
    </xdr:from>
    <xdr:to>
      <xdr:col>24</xdr:col>
      <xdr:colOff>12700</xdr:colOff>
      <xdr:row>82</xdr:row>
      <xdr:rowOff>159462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1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35716</xdr:rowOff>
    </xdr:from>
    <xdr:to>
      <xdr:col>23</xdr:col>
      <xdr:colOff>133350</xdr:colOff>
      <xdr:row>89</xdr:row>
      <xdr:rowOff>29990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608966"/>
          <a:ext cx="838200" cy="6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28717</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59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12190</xdr:rowOff>
    </xdr:from>
    <xdr:to>
      <xdr:col>23</xdr:col>
      <xdr:colOff>184150</xdr:colOff>
      <xdr:row>84</xdr:row>
      <xdr:rowOff>113790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13607</xdr:rowOff>
    </xdr:from>
    <xdr:to>
      <xdr:col>19</xdr:col>
      <xdr:colOff>133350</xdr:colOff>
      <xdr:row>89</xdr:row>
      <xdr:rowOff>29990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86857"/>
          <a:ext cx="889000" cy="7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11587</xdr:rowOff>
    </xdr:from>
    <xdr:to>
      <xdr:col>19</xdr:col>
      <xdr:colOff>184150</xdr:colOff>
      <xdr:row>84</xdr:row>
      <xdr:rowOff>113187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123364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2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138044</xdr:rowOff>
    </xdr:from>
    <xdr:to>
      <xdr:col>15</xdr:col>
      <xdr:colOff>82550</xdr:colOff>
      <xdr:row>85</xdr:row>
      <xdr:rowOff>13607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54044"/>
          <a:ext cx="889000" cy="7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124058</xdr:rowOff>
    </xdr:from>
    <xdr:to>
      <xdr:col>15</xdr:col>
      <xdr:colOff>133350</xdr:colOff>
      <xdr:row>81</xdr:row>
      <xdr:rowOff>54208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64385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0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88185</xdr:rowOff>
    </xdr:from>
    <xdr:to>
      <xdr:col>11</xdr:col>
      <xdr:colOff>31750</xdr:colOff>
      <xdr:row>80</xdr:row>
      <xdr:rowOff>138044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4185"/>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101481</xdr:rowOff>
    </xdr:from>
    <xdr:to>
      <xdr:col>11</xdr:col>
      <xdr:colOff>82550</xdr:colOff>
      <xdr:row>81</xdr:row>
      <xdr:rowOff>31631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94980</xdr:rowOff>
    </xdr:from>
    <xdr:to>
      <xdr:col>7</xdr:col>
      <xdr:colOff>31750</xdr:colOff>
      <xdr:row>81</xdr:row>
      <xdr:rowOff>25130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9907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156366</xdr:rowOff>
    </xdr:from>
    <xdr:to>
      <xdr:col>23</xdr:col>
      <xdr:colOff>184150</xdr:colOff>
      <xdr:row>85</xdr:row>
      <xdr:rowOff>86516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128443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150640</xdr:rowOff>
    </xdr:from>
    <xdr:to>
      <xdr:col>19</xdr:col>
      <xdr:colOff>184150</xdr:colOff>
      <xdr:row>89</xdr:row>
      <xdr:rowOff>80790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5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65567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324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134257</xdr:rowOff>
    </xdr:from>
    <xdr:to>
      <xdr:col>15</xdr:col>
      <xdr:colOff>133350</xdr:colOff>
      <xdr:row>85</xdr:row>
      <xdr:rowOff>64407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49184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6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87244</xdr:rowOff>
    </xdr:from>
    <xdr:to>
      <xdr:col>11</xdr:col>
      <xdr:colOff>82550</xdr:colOff>
      <xdr:row>81</xdr:row>
      <xdr:rowOff>17394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27571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37385</xdr:rowOff>
    </xdr:from>
    <xdr:to>
      <xdr:col>7</xdr:col>
      <xdr:colOff>31750</xdr:colOff>
      <xdr:row>80</xdr:row>
      <xdr:rowOff>138985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149162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国の給与を上回る水準であったため、本市独自の給与水準抑制措置（平成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日給料表切替等）を行ったことから、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年度は国と同水準にあり、類似団体平均を下回る水準にあった。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年度は、給与制度の総合的見直しが国に比べ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年遅れたことから、国を上回る水準となったが、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年度は、国とほぼ同水準となっている。　今後も引き続き人事委員会の勧告等を踏まえながら、給与制度を継続的に点検し、必要に応じて見直しを行う。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132291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251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41275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41275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41275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050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組織体制の見直しや民間委託の推進等に取り組み、平成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年度からほぼ横ばいの数値となっていたが、平成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年度は、県費負担教職員の給与負担が指定都市へ移譲されたことにより教職員数が増加している。</a:t>
          </a:r>
          <a:endParaRPr lang="ja-JP" altLang="ja-JP" sz="1300" spc="-100" baseline="0">
            <a:effectLst/>
            <a:latin typeface="ＭＳ Ｐゴシック" panose="020B0600070205080204" pitchFamily="50" charset="-128"/>
            <a:ea typeface="ＭＳ Ｐゴシック" panose="020B0600070205080204" pitchFamily="50" charset="-128"/>
          </a:endParaRPr>
        </a:p>
        <a:p>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年熊本地震発生後は、復旧・復興業務を着実に推進するため、定員抑制を見合わせて人員確保に努めてきたため、職員数がやや増加している。</a:t>
          </a:r>
          <a:endParaRPr lang="ja-JP" altLang="ja-JP" sz="1300" spc="-100" baseline="0">
            <a:effectLst/>
            <a:latin typeface="ＭＳ Ｐゴシック" panose="020B0600070205080204" pitchFamily="50" charset="-128"/>
            <a:ea typeface="ＭＳ Ｐゴシック" panose="020B0600070205080204" pitchFamily="50" charset="-128"/>
          </a:endParaRPr>
        </a:p>
        <a:p>
          <a:r>
            <a:rPr kumimoji="1" lang="ja-JP" altLang="ja-JP" sz="1300" spc="-100" baseline="0">
              <a:solidFill>
                <a:schemeClr val="dk1"/>
              </a:solidFill>
              <a:effectLst/>
              <a:latin typeface="ＭＳ Ｐゴシック" panose="020B0600070205080204" pitchFamily="50" charset="-128"/>
              <a:ea typeface="ＭＳ Ｐゴシック" panose="020B0600070205080204" pitchFamily="50" charset="-128"/>
              <a:cs typeface="+mn-cs"/>
            </a:rPr>
            <a:t>　引き続き、熊本地震の復旧復興業務に必要な人員を確保しながら、事務事業の見直しや民間委託の推進等により職員数の適正化に努める。</a:t>
          </a:r>
          <a:endParaRPr lang="ja-JP" altLang="ja-JP" sz="1300" spc="-100" baseline="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118745</xdr:rowOff>
    </xdr:from>
    <xdr:to>
      <xdr:col>81</xdr:col>
      <xdr:colOff>44450</xdr:colOff>
      <xdr:row>66</xdr:row>
      <xdr:rowOff>140462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43444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72898</xdr:rowOff>
    </xdr:from>
    <xdr:to>
      <xdr:col>77</xdr:col>
      <xdr:colOff>44450</xdr:colOff>
      <xdr:row>66</xdr:row>
      <xdr:rowOff>118745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885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134112</xdr:rowOff>
    </xdr:from>
    <xdr:to>
      <xdr:col>72</xdr:col>
      <xdr:colOff>203200</xdr:colOff>
      <xdr:row>66</xdr:row>
      <xdr:rowOff>72898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9662"/>
          <a:ext cx="8890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59</xdr:row>
      <xdr:rowOff>141351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4966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89662</xdr:rowOff>
    </xdr:from>
    <xdr:to>
      <xdr:col>81</xdr:col>
      <xdr:colOff>95250</xdr:colOff>
      <xdr:row>67</xdr:row>
      <xdr:rowOff>19812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156989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67945</xdr:rowOff>
    </xdr:from>
    <xdr:to>
      <xdr:col>77</xdr:col>
      <xdr:colOff>95250</xdr:colOff>
      <xdr:row>66</xdr:row>
      <xdr:rowOff>169545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154322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22098</xdr:rowOff>
    </xdr:from>
    <xdr:to>
      <xdr:col>73</xdr:col>
      <xdr:colOff>44450</xdr:colOff>
      <xdr:row>66</xdr:row>
      <xdr:rowOff>123698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108475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83312</xdr:rowOff>
    </xdr:from>
    <xdr:to>
      <xdr:col>68</xdr:col>
      <xdr:colOff>203200</xdr:colOff>
      <xdr:row>60</xdr:row>
      <xdr:rowOff>13462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169689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5478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12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年度以降、投資的経費の抑制や繰上償還の推進等に取り組み、臨時財政対策債分を除く元利償還金が減少傾向にあることに加え、</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は、分母となる標準財政規模の増加より、実質公債費比率の低下が続いている。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今後は、震災関連経費の償還が控えているため、引き続き事業の選択と集中を図り、公債費の抑制に努めることで指標の改善を図っていく。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124178</xdr:rowOff>
    </xdr:from>
    <xdr:to>
      <xdr:col>81</xdr:col>
      <xdr:colOff>44450</xdr:colOff>
      <xdr:row>40</xdr:row>
      <xdr:rowOff>100189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1072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100189</xdr:rowOff>
    </xdr:from>
    <xdr:to>
      <xdr:col>77</xdr:col>
      <xdr:colOff>44450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581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73378</xdr:rowOff>
    </xdr:from>
    <xdr:to>
      <xdr:col>81</xdr:col>
      <xdr:colOff>95250</xdr:colOff>
      <xdr:row>40</xdr:row>
      <xdr:rowOff>3528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89905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49389</xdr:rowOff>
    </xdr:from>
    <xdr:to>
      <xdr:col>77</xdr:col>
      <xdr:colOff>95250</xdr:colOff>
      <xdr:row>40</xdr:row>
      <xdr:rowOff>150989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161166</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国県道整備事業等の投資的経費増に伴う地方債残高の増加等により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に増加へ転じて以降、</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まで増加が続いていた。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は分母となる標準財政規模が増加したことと、臨時財政対策債償還費の増に伴う基準財政需要額算入見込額の増等により分子となる将来負担額が減少したことで、</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今後も、引き続き投資的経費の総額管理等による計画的な市債発行により、比率の改善を図っていく。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50969</xdr:rowOff>
    </xdr:from>
    <xdr:to>
      <xdr:col>81</xdr:col>
      <xdr:colOff>44450</xdr:colOff>
      <xdr:row>19</xdr:row>
      <xdr:rowOff>141055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08519"/>
          <a:ext cx="8382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110490</xdr:rowOff>
    </xdr:from>
    <xdr:to>
      <xdr:col>77</xdr:col>
      <xdr:colOff>44450</xdr:colOff>
      <xdr:row>19</xdr:row>
      <xdr:rowOff>141055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3680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110490</xdr:rowOff>
    </xdr:from>
    <xdr:to>
      <xdr:col>72</xdr:col>
      <xdr:colOff>203200</xdr:colOff>
      <xdr:row>19</xdr:row>
      <xdr:rowOff>122555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6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97621</xdr:rowOff>
    </xdr:from>
    <xdr:to>
      <xdr:col>68</xdr:col>
      <xdr:colOff>152400</xdr:colOff>
      <xdr:row>19</xdr:row>
      <xdr:rowOff>122555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55171"/>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169</xdr:rowOff>
    </xdr:from>
    <xdr:to>
      <xdr:col>81</xdr:col>
      <xdr:colOff>95250</xdr:colOff>
      <xdr:row>19</xdr:row>
      <xdr:rowOff>101769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143696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2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90255</xdr:rowOff>
    </xdr:from>
    <xdr:to>
      <xdr:col>77</xdr:col>
      <xdr:colOff>95250</xdr:colOff>
      <xdr:row>20</xdr:row>
      <xdr:rowOff>20405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5182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3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59690</xdr:rowOff>
    </xdr:from>
    <xdr:to>
      <xdr:col>73</xdr:col>
      <xdr:colOff>44450</xdr:colOff>
      <xdr:row>19</xdr:row>
      <xdr:rowOff>161290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146067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71755</xdr:rowOff>
    </xdr:from>
    <xdr:to>
      <xdr:col>68</xdr:col>
      <xdr:colOff>203200</xdr:colOff>
      <xdr:row>20</xdr:row>
      <xdr:rowOff>1905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158132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46821</xdr:rowOff>
    </xdr:from>
    <xdr:to>
      <xdr:col>64</xdr:col>
      <xdr:colOff>152400</xdr:colOff>
      <xdr:row>19</xdr:row>
      <xdr:rowOff>148421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158598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類似団体と比較し、職員数が多いこと等の要因により依然として高い水準で推移している。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年度は退職手当の伸び等により対前年決算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億円となったが、人件費以外の費目が伸びたこと等により▲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今後も、定員管理計画に基づく正職員数の適正化や行財政改革計画に基づく人件費の削減、民間活力の導入等を図る。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8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07100"/>
          <a:ext cx="8890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35</xdr:row>
      <xdr:rowOff>6350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120650</xdr:rowOff>
    </xdr:from>
    <xdr:to>
      <xdr:col>24</xdr:col>
      <xdr:colOff>76200</xdr:colOff>
      <xdr:row>40</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92727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127000</xdr:rowOff>
    </xdr:from>
    <xdr:to>
      <xdr:col>15</xdr:col>
      <xdr:colOff>149225</xdr:colOff>
      <xdr:row>35</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財政改革計画に基づき、民間委託や指定管理者制度の導入等を推進する一方、当初予算編成時における事業のスクラップや見直し等により、分子となる充当一般財源に大幅な変動はなく、類似団体平均を下回り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年度は、庁内ネットワーク整備経費や資源物再資源化推進経費の増などにより、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ポイント上昇したもの。</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4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16</xdr:row>
      <xdr:rowOff>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7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12700</xdr:rowOff>
    </xdr:from>
    <xdr:to>
      <xdr:col>74</xdr:col>
      <xdr:colOff>31750</xdr:colOff>
      <xdr:row>16</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120650</xdr:rowOff>
    </xdr:from>
    <xdr:to>
      <xdr:col>69</xdr:col>
      <xdr:colOff>142875</xdr:colOff>
      <xdr:row>16</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44450</xdr:rowOff>
    </xdr:from>
    <xdr:to>
      <xdr:col>65</xdr:col>
      <xdr:colOff>53975</xdr:colOff>
      <xdr:row>15</xdr:row>
      <xdr:rowOff>146050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生活保護費については、生活保護受給世帯数の減により、平成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年度の一般財源ベースでは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また、施設型・地域型保育給付費については、入所児童数の増加や給付費単価の改定等により、平成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年度の一般財源ベースで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億円の増加となった。</a:t>
          </a:r>
        </a:p>
        <a:p>
          <a:r>
            <a:rPr kumimoji="1" lang="ja-JP" altLang="en-US" sz="1300">
              <a:latin typeface="ＭＳ Ｐゴシック" panose="020B0600070205080204" pitchFamily="50" charset="-128"/>
              <a:ea typeface="ＭＳ Ｐゴシック" panose="020B0600070205080204" pitchFamily="50" charset="-128"/>
            </a:rPr>
            <a:t>　今後も、引き続き単独事業の見直し等に努めていく。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956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85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60</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85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spc="0" baseline="0">
              <a:latin typeface="ＭＳ Ｐゴシック" panose="020B0600070205080204" pitchFamily="50" charset="-128"/>
              <a:ea typeface="ＭＳ Ｐゴシック" panose="020B0600070205080204" pitchFamily="50" charset="-128"/>
            </a:rPr>
            <a:t>　介護保険会計繰出金の増加など、主に繰出金の増加により、分子となる充当一般財源は増加（前年度比＋</a:t>
          </a:r>
          <a:r>
            <a:rPr kumimoji="1" lang="en-US" altLang="ja-JP" sz="1200" spc="0" baseline="0">
              <a:latin typeface="ＭＳ Ｐゴシック" panose="020B0600070205080204" pitchFamily="50" charset="-128"/>
              <a:ea typeface="ＭＳ Ｐゴシック" panose="020B0600070205080204" pitchFamily="50" charset="-128"/>
            </a:rPr>
            <a:t>11</a:t>
          </a:r>
          <a:r>
            <a:rPr kumimoji="1" lang="ja-JP" altLang="en-US" sz="1200" spc="0" baseline="0">
              <a:latin typeface="ＭＳ Ｐゴシック" panose="020B0600070205080204" pitchFamily="50" charset="-128"/>
              <a:ea typeface="ＭＳ Ｐゴシック" panose="020B0600070205080204" pitchFamily="50" charset="-128"/>
            </a:rPr>
            <a:t>億円）したが、市民税や普通交付税の増などにより、分母となる経常一般財源総額が増加したため、平成</a:t>
          </a:r>
          <a:r>
            <a:rPr kumimoji="1" lang="en-US" altLang="ja-JP" sz="1200" spc="0" baseline="0">
              <a:latin typeface="ＭＳ Ｐゴシック" panose="020B0600070205080204" pitchFamily="50" charset="-128"/>
              <a:ea typeface="ＭＳ Ｐゴシック" panose="020B0600070205080204" pitchFamily="50" charset="-128"/>
            </a:rPr>
            <a:t>29</a:t>
          </a:r>
          <a:r>
            <a:rPr kumimoji="1" lang="ja-JP" altLang="en-US" sz="1200" spc="0" baseline="0">
              <a:latin typeface="ＭＳ Ｐゴシック" panose="020B0600070205080204" pitchFamily="50" charset="-128"/>
              <a:ea typeface="ＭＳ Ｐゴシック" panose="020B0600070205080204" pitchFamily="50" charset="-128"/>
            </a:rPr>
            <a:t>年度から横ばいの数値となった。</a:t>
          </a:r>
        </a:p>
        <a:p>
          <a:r>
            <a:rPr kumimoji="1" lang="ja-JP" altLang="en-US" sz="1200" spc="0" baseline="0">
              <a:latin typeface="ＭＳ Ｐゴシック" panose="020B0600070205080204" pitchFamily="50" charset="-128"/>
              <a:ea typeface="ＭＳ Ｐゴシック" panose="020B0600070205080204" pitchFamily="50" charset="-128"/>
            </a:rPr>
            <a:t>　また、累積赤字を抱える国民健康保険会計に対する収支補填の繰出金が多額に上っていること等から類似団体平均を上回っており、今後も保険料収納率の向上や医療費の適正化等に取り組み、繰出金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58</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88900</xdr:rowOff>
    </xdr:from>
    <xdr:to>
      <xdr:col>69</xdr:col>
      <xdr:colOff>92075</xdr:colOff>
      <xdr:row>58</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152400</xdr:rowOff>
    </xdr:from>
    <xdr:to>
      <xdr:col>69</xdr:col>
      <xdr:colOff>142875</xdr:colOff>
      <xdr:row>58</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行財政改革計画に基づき、各種団体等への補助金や事業負担金を定期的に見直していること等から、分子となる充当一般財源に大幅な変動はなく、比率は類似団体平均を下回り推移している。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年度は、下水道事業会計会計に対する補助金の減などにより、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ポイント低下したもの。</a:t>
          </a:r>
        </a:p>
        <a:p>
          <a:r>
            <a:rPr kumimoji="1" lang="ja-JP" altLang="en-US" sz="1300">
              <a:latin typeface="ＭＳ Ｐゴシック" panose="020B0600070205080204" pitchFamily="50" charset="-128"/>
              <a:ea typeface="ＭＳ Ｐゴシック" panose="020B0600070205080204" pitchFamily="50" charset="-128"/>
            </a:rPr>
            <a:t>　今後も必要性や効果等を検証し、継続的な見直しに努める。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127000</xdr:rowOff>
    </xdr:from>
    <xdr:to>
      <xdr:col>82</xdr:col>
      <xdr:colOff>107950</xdr:colOff>
      <xdr:row>34</xdr:row>
      <xdr:rowOff>31750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8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48277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91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31750</xdr:rowOff>
    </xdr:from>
    <xdr:to>
      <xdr:col>78</xdr:col>
      <xdr:colOff>69850</xdr:colOff>
      <xdr:row>35</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86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76200</xdr:rowOff>
    </xdr:from>
    <xdr:to>
      <xdr:col>82</xdr:col>
      <xdr:colOff>158750</xdr:colOff>
      <xdr:row>34</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156227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152400</xdr:rowOff>
    </xdr:from>
    <xdr:to>
      <xdr:col>78</xdr:col>
      <xdr:colOff>120650</xdr:colOff>
      <xdr:row>34</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92727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年度以降、投資的経費の抑制や繰上償還の推進等に取組み、臨時財政対策債分を除く元利償還金が減少傾向（平成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億円）にあることなどにより、近年は横ばいで推移している。平成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年度についても同水準を維持。</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一方、熊本地震に伴う雑損控除が減少したことによる市民税の増や、普通交付税の増などにより、平成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年度は分母となる経常一般財源総額が増加したため、相対的に</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ポイント低下したもの。</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中心市街地整備及び本庁舎整備等に係る市債や臨時財政対策債の発行により公債費は増加すると見込まれるものの、財政の中期見通しに基づく投資的経費の総額管理等による計画的な市債発行により、公債費負担の抑制に努める。</a:t>
          </a: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45357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5857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45357</xdr:rowOff>
    </xdr:from>
    <xdr:to>
      <xdr:col>19</xdr:col>
      <xdr:colOff>187325</xdr:colOff>
      <xdr:row>76</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27326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61686</xdr:rowOff>
    </xdr:from>
    <xdr:to>
      <xdr:col>15</xdr:col>
      <xdr:colOff>98425</xdr:colOff>
      <xdr:row>76</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091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61686</xdr:rowOff>
    </xdr:from>
    <xdr:to>
      <xdr:col>11</xdr:col>
      <xdr:colOff>9525</xdr:colOff>
      <xdr:row>76</xdr:row>
      <xdr:rowOff>127000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0918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99077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166007</xdr:rowOff>
    </xdr:from>
    <xdr:to>
      <xdr:col>20</xdr:col>
      <xdr:colOff>38100</xdr:colOff>
      <xdr:row>74</xdr:row>
      <xdr:rowOff>96157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106334</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45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10886</xdr:rowOff>
    </xdr:from>
    <xdr:to>
      <xdr:col>11</xdr:col>
      <xdr:colOff>60325</xdr:colOff>
      <xdr:row>76</xdr:row>
      <xdr:rowOff>112486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122662</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市民税や、普通交付税の増に伴う経常経費充当一般財源の減により、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ポイントの低下となった。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今後も行財政改革に取り組み、比率の改善に努める。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99786</xdr:rowOff>
    </xdr:from>
    <xdr:to>
      <xdr:col>82</xdr:col>
      <xdr:colOff>107950</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129986"/>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165298</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66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010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151493</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890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31750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1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100693</xdr:rowOff>
    </xdr:from>
    <xdr:to>
      <xdr:col>74</xdr:col>
      <xdr:colOff>31750</xdr:colOff>
      <xdr:row>76</xdr:row>
      <xdr:rowOff>30843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108925</xdr:rowOff>
    </xdr:from>
    <xdr:to>
      <xdr:col>29</xdr:col>
      <xdr:colOff>127000</xdr:colOff>
      <xdr:row>13</xdr:row>
      <xdr:rowOff>130139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85400"/>
          <a:ext cx="6477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130139</xdr:rowOff>
    </xdr:from>
    <xdr:to>
      <xdr:col>26</xdr:col>
      <xdr:colOff>50800</xdr:colOff>
      <xdr:row>18</xdr:row>
      <xdr:rowOff>162578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06614"/>
          <a:ext cx="698500" cy="88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162578</xdr:rowOff>
    </xdr:from>
    <xdr:to>
      <xdr:col>22</xdr:col>
      <xdr:colOff>114300</xdr:colOff>
      <xdr:row>19</xdr:row>
      <xdr:rowOff>13325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6303"/>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13325</xdr:rowOff>
    </xdr:from>
    <xdr:to>
      <xdr:col>18</xdr:col>
      <xdr:colOff>177800</xdr:colOff>
      <xdr:row>19</xdr:row>
      <xdr:rowOff>29647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18500"/>
          <a:ext cx="698500" cy="1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58125</xdr:rowOff>
    </xdr:from>
    <xdr:to>
      <xdr:col>29</xdr:col>
      <xdr:colOff>177800</xdr:colOff>
      <xdr:row>13</xdr:row>
      <xdr:rowOff>159725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74652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79339</xdr:rowOff>
    </xdr:from>
    <xdr:to>
      <xdr:col>26</xdr:col>
      <xdr:colOff>101600</xdr:colOff>
      <xdr:row>14</xdr:row>
      <xdr:rowOff>9489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19666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24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111778</xdr:rowOff>
    </xdr:from>
    <xdr:to>
      <xdr:col>22</xdr:col>
      <xdr:colOff>165100</xdr:colOff>
      <xdr:row>19</xdr:row>
      <xdr:rowOff>41928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52105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133975</xdr:rowOff>
    </xdr:from>
    <xdr:to>
      <xdr:col>19</xdr:col>
      <xdr:colOff>38100</xdr:colOff>
      <xdr:row>19</xdr:row>
      <xdr:rowOff>64125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6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74302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150297</xdr:rowOff>
    </xdr:from>
    <xdr:to>
      <xdr:col>15</xdr:col>
      <xdr:colOff>101600</xdr:colOff>
      <xdr:row>19</xdr:row>
      <xdr:rowOff>80447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84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90624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60295</xdr:rowOff>
    </xdr:from>
    <xdr:to>
      <xdr:col>29</xdr:col>
      <xdr:colOff>127000</xdr:colOff>
      <xdr:row>35</xdr:row>
      <xdr:rowOff>179532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70645"/>
          <a:ext cx="647700" cy="11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60295</xdr:rowOff>
    </xdr:from>
    <xdr:to>
      <xdr:col>26</xdr:col>
      <xdr:colOff>50800</xdr:colOff>
      <xdr:row>35</xdr:row>
      <xdr:rowOff>66101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70645"/>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39584</xdr:rowOff>
    </xdr:from>
    <xdr:to>
      <xdr:col>22</xdr:col>
      <xdr:colOff>114300</xdr:colOff>
      <xdr:row>35</xdr:row>
      <xdr:rowOff>66101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49934"/>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39584</xdr:rowOff>
    </xdr:from>
    <xdr:to>
      <xdr:col>18</xdr:col>
      <xdr:colOff>177800</xdr:colOff>
      <xdr:row>35</xdr:row>
      <xdr:rowOff>53711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49934"/>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128732</xdr:rowOff>
    </xdr:from>
    <xdr:to>
      <xdr:col>29</xdr:col>
      <xdr:colOff>177800</xdr:colOff>
      <xdr:row>35</xdr:row>
      <xdr:rowOff>230332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100809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1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9495</xdr:rowOff>
    </xdr:from>
    <xdr:to>
      <xdr:col>26</xdr:col>
      <xdr:colOff>101600</xdr:colOff>
      <xdr:row>35</xdr:row>
      <xdr:rowOff>111095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121271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8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15301</xdr:rowOff>
    </xdr:from>
    <xdr:to>
      <xdr:col>22</xdr:col>
      <xdr:colOff>165100</xdr:colOff>
      <xdr:row>35</xdr:row>
      <xdr:rowOff>116901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101678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331684</xdr:rowOff>
    </xdr:from>
    <xdr:to>
      <xdr:col>19</xdr:col>
      <xdr:colOff>38100</xdr:colOff>
      <xdr:row>35</xdr:row>
      <xdr:rowOff>90384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75161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2911</xdr:rowOff>
    </xdr:from>
    <xdr:to>
      <xdr:col>15</xdr:col>
      <xdr:colOff>101600</xdr:colOff>
      <xdr:row>35</xdr:row>
      <xdr:rowOff>104511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1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89288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9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35070</xdr:rowOff>
    </xdr:from>
    <xdr:to>
      <xdr:col>24</xdr:col>
      <xdr:colOff>63500</xdr:colOff>
      <xdr:row>32</xdr:row>
      <xdr:rowOff>61085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21470"/>
          <a:ext cx="8382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61085</xdr:rowOff>
    </xdr:from>
    <xdr:to>
      <xdr:col>19</xdr:col>
      <xdr:colOff>177800</xdr:colOff>
      <xdr:row>37</xdr:row>
      <xdr:rowOff>119309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47485"/>
          <a:ext cx="889000" cy="9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119309</xdr:rowOff>
    </xdr:from>
    <xdr:to>
      <xdr:col>15</xdr:col>
      <xdr:colOff>50800</xdr:colOff>
      <xdr:row>37</xdr:row>
      <xdr:rowOff>137894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6295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137894</xdr:rowOff>
    </xdr:from>
    <xdr:to>
      <xdr:col>10</xdr:col>
      <xdr:colOff>114300</xdr:colOff>
      <xdr:row>38</xdr:row>
      <xdr:rowOff>3089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81544"/>
          <a:ext cx="889000" cy="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155720</xdr:rowOff>
    </xdr:from>
    <xdr:to>
      <xdr:col>24</xdr:col>
      <xdr:colOff>114300</xdr:colOff>
      <xdr:row>32</xdr:row>
      <xdr:rowOff>85870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7147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2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10285</xdr:rowOff>
    </xdr:from>
    <xdr:to>
      <xdr:col>20</xdr:col>
      <xdr:colOff>38100</xdr:colOff>
      <xdr:row>32</xdr:row>
      <xdr:rowOff>111885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128412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68509</xdr:rowOff>
    </xdr:from>
    <xdr:to>
      <xdr:col>15</xdr:col>
      <xdr:colOff>101600</xdr:colOff>
      <xdr:row>37</xdr:row>
      <xdr:rowOff>170109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87094</xdr:rowOff>
    </xdr:from>
    <xdr:to>
      <xdr:col>10</xdr:col>
      <xdr:colOff>165100</xdr:colOff>
      <xdr:row>38</xdr:row>
      <xdr:rowOff>17244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33771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123739</xdr:rowOff>
    </xdr:from>
    <xdr:to>
      <xdr:col>6</xdr:col>
      <xdr:colOff>38100</xdr:colOff>
      <xdr:row>38</xdr:row>
      <xdr:rowOff>53888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7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70416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4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58387</xdr:rowOff>
    </xdr:from>
    <xdr:to>
      <xdr:col>24</xdr:col>
      <xdr:colOff>62865</xdr:colOff>
      <xdr:row>59</xdr:row>
      <xdr:rowOff>32281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9659587"/>
          <a:ext cx="1270" cy="4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36108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1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32281</xdr:rowOff>
    </xdr:from>
    <xdr:to>
      <xdr:col>24</xdr:col>
      <xdr:colOff>152400</xdr:colOff>
      <xdr:row>59</xdr:row>
      <xdr:rowOff>32281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14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5064</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943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58387</xdr:rowOff>
    </xdr:from>
    <xdr:to>
      <xdr:col>24</xdr:col>
      <xdr:colOff>152400</xdr:colOff>
      <xdr:row>56</xdr:row>
      <xdr:rowOff>58387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65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112040</xdr:rowOff>
    </xdr:from>
    <xdr:to>
      <xdr:col>24</xdr:col>
      <xdr:colOff>63500</xdr:colOff>
      <xdr:row>56</xdr:row>
      <xdr:rowOff>131265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8684540"/>
          <a:ext cx="838200" cy="104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75740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48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97313</xdr:rowOff>
    </xdr:from>
    <xdr:to>
      <xdr:col>24</xdr:col>
      <xdr:colOff>114300</xdr:colOff>
      <xdr:row>58</xdr:row>
      <xdr:rowOff>27463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6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112040</xdr:rowOff>
    </xdr:from>
    <xdr:to>
      <xdr:col>19</xdr:col>
      <xdr:colOff>177800</xdr:colOff>
      <xdr:row>51</xdr:row>
      <xdr:rowOff>156068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8684540"/>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83505</xdr:rowOff>
    </xdr:from>
    <xdr:to>
      <xdr:col>20</xdr:col>
      <xdr:colOff>38100</xdr:colOff>
      <xdr:row>58</xdr:row>
      <xdr:rowOff>13655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4782</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9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156068</xdr:rowOff>
    </xdr:from>
    <xdr:to>
      <xdr:col>15</xdr:col>
      <xdr:colOff>50800</xdr:colOff>
      <xdr:row>58</xdr:row>
      <xdr:rowOff>52809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8900018"/>
          <a:ext cx="8890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89883</xdr:rowOff>
    </xdr:from>
    <xdr:to>
      <xdr:col>15</xdr:col>
      <xdr:colOff>101600</xdr:colOff>
      <xdr:row>58</xdr:row>
      <xdr:rowOff>20033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11160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52809</xdr:rowOff>
    </xdr:from>
    <xdr:to>
      <xdr:col>10</xdr:col>
      <xdr:colOff>114300</xdr:colOff>
      <xdr:row>58</xdr:row>
      <xdr:rowOff>97775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9690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127602</xdr:rowOff>
    </xdr:from>
    <xdr:to>
      <xdr:col>10</xdr:col>
      <xdr:colOff>165100</xdr:colOff>
      <xdr:row>58</xdr:row>
      <xdr:rowOff>57752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74279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139238</xdr:rowOff>
    </xdr:from>
    <xdr:to>
      <xdr:col>6</xdr:col>
      <xdr:colOff>38100</xdr:colOff>
      <xdr:row>58</xdr:row>
      <xdr:rowOff>69388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85915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80465</xdr:rowOff>
    </xdr:from>
    <xdr:to>
      <xdr:col>24</xdr:col>
      <xdr:colOff>114300</xdr:colOff>
      <xdr:row>57</xdr:row>
      <xdr:rowOff>10615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166842</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61240</xdr:rowOff>
    </xdr:from>
    <xdr:to>
      <xdr:col>20</xdr:col>
      <xdr:colOff>38100</xdr:colOff>
      <xdr:row>50</xdr:row>
      <xdr:rowOff>162840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8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7917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84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105268</xdr:rowOff>
    </xdr:from>
    <xdr:to>
      <xdr:col>15</xdr:col>
      <xdr:colOff>101600</xdr:colOff>
      <xdr:row>52</xdr:row>
      <xdr:rowOff>35418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51945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86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2009</xdr:rowOff>
    </xdr:from>
    <xdr:to>
      <xdr:col>10</xdr:col>
      <xdr:colOff>165100</xdr:colOff>
      <xdr:row>58</xdr:row>
      <xdr:rowOff>103609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94736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46975</xdr:rowOff>
    </xdr:from>
    <xdr:to>
      <xdr:col>6</xdr:col>
      <xdr:colOff>38100</xdr:colOff>
      <xdr:row>58</xdr:row>
      <xdr:rowOff>148575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139702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116622</xdr:rowOff>
    </xdr:from>
    <xdr:to>
      <xdr:col>24</xdr:col>
      <xdr:colOff>63500</xdr:colOff>
      <xdr:row>78</xdr:row>
      <xdr:rowOff>129141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89722"/>
          <a:ext cx="8382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140733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9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116622</xdr:rowOff>
    </xdr:from>
    <xdr:to>
      <xdr:col>19</xdr:col>
      <xdr:colOff>177800</xdr:colOff>
      <xdr:row>79</xdr:row>
      <xdr:rowOff>58165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89722"/>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104919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108894</xdr:rowOff>
    </xdr:from>
    <xdr:to>
      <xdr:col>15</xdr:col>
      <xdr:colOff>50800</xdr:colOff>
      <xdr:row>79</xdr:row>
      <xdr:rowOff>58165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1994"/>
          <a:ext cx="889000" cy="12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134746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108894</xdr:rowOff>
    </xdr:from>
    <xdr:to>
      <xdr:col>10</xdr:col>
      <xdr:colOff>114300</xdr:colOff>
      <xdr:row>78</xdr:row>
      <xdr:rowOff>149932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1994"/>
          <a:ext cx="889000" cy="4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150530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120812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97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78341</xdr:rowOff>
    </xdr:from>
    <xdr:to>
      <xdr:col>24</xdr:col>
      <xdr:colOff>114300</xdr:colOff>
      <xdr:row>79</xdr:row>
      <xdr:rowOff>8491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56768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65822</xdr:rowOff>
    </xdr:from>
    <xdr:to>
      <xdr:col>20</xdr:col>
      <xdr:colOff>38100</xdr:colOff>
      <xdr:row>78</xdr:row>
      <xdr:rowOff>167422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158549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7365</xdr:rowOff>
    </xdr:from>
    <xdr:to>
      <xdr:col>15</xdr:col>
      <xdr:colOff>101600</xdr:colOff>
      <xdr:row>79</xdr:row>
      <xdr:rowOff>108965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100092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58094</xdr:rowOff>
    </xdr:from>
    <xdr:to>
      <xdr:col>10</xdr:col>
      <xdr:colOff>165100</xdr:colOff>
      <xdr:row>78</xdr:row>
      <xdr:rowOff>159694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150821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99132</xdr:rowOff>
    </xdr:from>
    <xdr:to>
      <xdr:col>6</xdr:col>
      <xdr:colOff>38100</xdr:colOff>
      <xdr:row>79</xdr:row>
      <xdr:rowOff>29282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20409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28142</xdr:rowOff>
    </xdr:from>
    <xdr:to>
      <xdr:col>24</xdr:col>
      <xdr:colOff>63500</xdr:colOff>
      <xdr:row>96</xdr:row>
      <xdr:rowOff>39891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87342"/>
          <a:ext cx="8382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39891</xdr:rowOff>
    </xdr:from>
    <xdr:to>
      <xdr:col>19</xdr:col>
      <xdr:colOff>177800</xdr:colOff>
      <xdr:row>96</xdr:row>
      <xdr:rowOff>52794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9909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52794</xdr:rowOff>
    </xdr:from>
    <xdr:to>
      <xdr:col>15</xdr:col>
      <xdr:colOff>50800</xdr:colOff>
      <xdr:row>96</xdr:row>
      <xdr:rowOff>151118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11994"/>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151118</xdr:rowOff>
    </xdr:from>
    <xdr:to>
      <xdr:col>10</xdr:col>
      <xdr:colOff>114300</xdr:colOff>
      <xdr:row>97</xdr:row>
      <xdr:rowOff>37909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10318"/>
          <a:ext cx="889000" cy="5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77347</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148792</xdr:rowOff>
    </xdr:from>
    <xdr:to>
      <xdr:col>24</xdr:col>
      <xdr:colOff>114300</xdr:colOff>
      <xdr:row>96</xdr:row>
      <xdr:rowOff>78942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127219</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160541</xdr:rowOff>
    </xdr:from>
    <xdr:to>
      <xdr:col>20</xdr:col>
      <xdr:colOff>38100</xdr:colOff>
      <xdr:row>96</xdr:row>
      <xdr:rowOff>90691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81818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5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1994</xdr:rowOff>
    </xdr:from>
    <xdr:to>
      <xdr:col>15</xdr:col>
      <xdr:colOff>101600</xdr:colOff>
      <xdr:row>96</xdr:row>
      <xdr:rowOff>103594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120121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100318</xdr:rowOff>
    </xdr:from>
    <xdr:to>
      <xdr:col>10</xdr:col>
      <xdr:colOff>165100</xdr:colOff>
      <xdr:row>97</xdr:row>
      <xdr:rowOff>30468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21595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6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158559</xdr:rowOff>
    </xdr:from>
    <xdr:to>
      <xdr:col>6</xdr:col>
      <xdr:colOff>38100</xdr:colOff>
      <xdr:row>97</xdr:row>
      <xdr:rowOff>88709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79836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71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60604</xdr:rowOff>
    </xdr:from>
    <xdr:to>
      <xdr:col>55</xdr:col>
      <xdr:colOff>0</xdr:colOff>
      <xdr:row>35</xdr:row>
      <xdr:rowOff>145986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061354"/>
          <a:ext cx="8382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5169</xdr:rowOff>
    </xdr:from>
    <xdr:to>
      <xdr:col>50</xdr:col>
      <xdr:colOff>114300</xdr:colOff>
      <xdr:row>35</xdr:row>
      <xdr:rowOff>60604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34469"/>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17632</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5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5169</xdr:rowOff>
    </xdr:from>
    <xdr:to>
      <xdr:col>45</xdr:col>
      <xdr:colOff>177800</xdr:colOff>
      <xdr:row>35</xdr:row>
      <xdr:rowOff>128003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34469"/>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66739</xdr:rowOff>
    </xdr:from>
    <xdr:to>
      <xdr:col>41</xdr:col>
      <xdr:colOff>50800</xdr:colOff>
      <xdr:row>35</xdr:row>
      <xdr:rowOff>128003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67489"/>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95186</xdr:rowOff>
    </xdr:from>
    <xdr:to>
      <xdr:col>55</xdr:col>
      <xdr:colOff>50800</xdr:colOff>
      <xdr:row>36</xdr:row>
      <xdr:rowOff>25336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73613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9804</xdr:rowOff>
    </xdr:from>
    <xdr:to>
      <xdr:col>50</xdr:col>
      <xdr:colOff>165100</xdr:colOff>
      <xdr:row>35</xdr:row>
      <xdr:rowOff>111404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102531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125819</xdr:rowOff>
    </xdr:from>
    <xdr:to>
      <xdr:col>46</xdr:col>
      <xdr:colOff>38100</xdr:colOff>
      <xdr:row>34</xdr:row>
      <xdr:rowOff>55969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8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47096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7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77203</xdr:rowOff>
    </xdr:from>
    <xdr:to>
      <xdr:col>41</xdr:col>
      <xdr:colOff>101600</xdr:colOff>
      <xdr:row>36</xdr:row>
      <xdr:rowOff>7353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169930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15939</xdr:rowOff>
    </xdr:from>
    <xdr:to>
      <xdr:col>36</xdr:col>
      <xdr:colOff>165100</xdr:colOff>
      <xdr:row>35</xdr:row>
      <xdr:rowOff>117539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108666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86371</xdr:rowOff>
    </xdr:from>
    <xdr:to>
      <xdr:col>55</xdr:col>
      <xdr:colOff>0</xdr:colOff>
      <xdr:row>53</xdr:row>
      <xdr:rowOff>30788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8658871"/>
          <a:ext cx="838200" cy="4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30788</xdr:rowOff>
    </xdr:from>
    <xdr:to>
      <xdr:col>50</xdr:col>
      <xdr:colOff>114300</xdr:colOff>
      <xdr:row>56</xdr:row>
      <xdr:rowOff>25759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117638"/>
          <a:ext cx="889000" cy="50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124547</xdr:rowOff>
    </xdr:from>
    <xdr:to>
      <xdr:col>45</xdr:col>
      <xdr:colOff>177800</xdr:colOff>
      <xdr:row>56</xdr:row>
      <xdr:rowOff>25759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039947"/>
          <a:ext cx="889000" cy="58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124547</xdr:rowOff>
    </xdr:from>
    <xdr:to>
      <xdr:col>41</xdr:col>
      <xdr:colOff>50800</xdr:colOff>
      <xdr:row>53</xdr:row>
      <xdr:rowOff>161090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039947"/>
          <a:ext cx="889000" cy="20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35571</xdr:rowOff>
    </xdr:from>
    <xdr:to>
      <xdr:col>55</xdr:col>
      <xdr:colOff>50800</xdr:colOff>
      <xdr:row>50</xdr:row>
      <xdr:rowOff>137171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8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160048</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856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151438</xdr:rowOff>
    </xdr:from>
    <xdr:to>
      <xdr:col>50</xdr:col>
      <xdr:colOff>165100</xdr:colOff>
      <xdr:row>53</xdr:row>
      <xdr:rowOff>81588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98115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88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146409</xdr:rowOff>
    </xdr:from>
    <xdr:to>
      <xdr:col>46</xdr:col>
      <xdr:colOff>38100</xdr:colOff>
      <xdr:row>56</xdr:row>
      <xdr:rowOff>76559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67686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6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73747</xdr:rowOff>
    </xdr:from>
    <xdr:to>
      <xdr:col>41</xdr:col>
      <xdr:colOff>101600</xdr:colOff>
      <xdr:row>53</xdr:row>
      <xdr:rowOff>3897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89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20424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87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110290</xdr:rowOff>
    </xdr:from>
    <xdr:to>
      <xdr:col>36</xdr:col>
      <xdr:colOff>165100</xdr:colOff>
      <xdr:row>54</xdr:row>
      <xdr:rowOff>40440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1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56967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89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156007</xdr:rowOff>
    </xdr:from>
    <xdr:to>
      <xdr:col>55</xdr:col>
      <xdr:colOff>0</xdr:colOff>
      <xdr:row>74</xdr:row>
      <xdr:rowOff>38049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157507"/>
          <a:ext cx="838200" cy="5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132325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8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38049</xdr:rowOff>
    </xdr:from>
    <xdr:to>
      <xdr:col>50</xdr:col>
      <xdr:colOff>114300</xdr:colOff>
      <xdr:row>75</xdr:row>
      <xdr:rowOff>1854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725349"/>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65519</xdr:rowOff>
    </xdr:from>
    <xdr:to>
      <xdr:col>45</xdr:col>
      <xdr:colOff>177800</xdr:colOff>
      <xdr:row>75</xdr:row>
      <xdr:rowOff>1854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238469"/>
          <a:ext cx="889000" cy="6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6138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65519</xdr:rowOff>
    </xdr:from>
    <xdr:to>
      <xdr:col>41</xdr:col>
      <xdr:colOff>50800</xdr:colOff>
      <xdr:row>73</xdr:row>
      <xdr:rowOff>124460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238469"/>
          <a:ext cx="889000" cy="4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151871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120667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105207</xdr:rowOff>
    </xdr:from>
    <xdr:to>
      <xdr:col>55</xdr:col>
      <xdr:colOff>50800</xdr:colOff>
      <xdr:row>71</xdr:row>
      <xdr:rowOff>35357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1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58234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0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158699</xdr:rowOff>
    </xdr:from>
    <xdr:to>
      <xdr:col>50</xdr:col>
      <xdr:colOff>165100</xdr:colOff>
      <xdr:row>74</xdr:row>
      <xdr:rowOff>88849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6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105376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4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122504</xdr:rowOff>
    </xdr:from>
    <xdr:to>
      <xdr:col>46</xdr:col>
      <xdr:colOff>38100</xdr:colOff>
      <xdr:row>75</xdr:row>
      <xdr:rowOff>52654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69181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14719</xdr:rowOff>
    </xdr:from>
    <xdr:to>
      <xdr:col>41</xdr:col>
      <xdr:colOff>101600</xdr:colOff>
      <xdr:row>71</xdr:row>
      <xdr:rowOff>116319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18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132846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196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73660</xdr:rowOff>
    </xdr:from>
    <xdr:to>
      <xdr:col>36</xdr:col>
      <xdr:colOff>165100</xdr:colOff>
      <xdr:row>74</xdr:row>
      <xdr:rowOff>3810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5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20337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48580</xdr:rowOff>
    </xdr:from>
    <xdr:to>
      <xdr:col>55</xdr:col>
      <xdr:colOff>0</xdr:colOff>
      <xdr:row>96</xdr:row>
      <xdr:rowOff>78253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07780"/>
          <a:ext cx="8382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101170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046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48580</xdr:rowOff>
    </xdr:from>
    <xdr:to>
      <xdr:col>50</xdr:col>
      <xdr:colOff>114300</xdr:colOff>
      <xdr:row>98</xdr:row>
      <xdr:rowOff>85248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07780"/>
          <a:ext cx="889000" cy="3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88996</xdr:rowOff>
    </xdr:from>
    <xdr:to>
      <xdr:col>45</xdr:col>
      <xdr:colOff>177800</xdr:colOff>
      <xdr:row>98</xdr:row>
      <xdr:rowOff>85248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48196"/>
          <a:ext cx="889000" cy="3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1031</xdr:rowOff>
    </xdr:from>
    <xdr:to>
      <xdr:col>41</xdr:col>
      <xdr:colOff>50800</xdr:colOff>
      <xdr:row>96</xdr:row>
      <xdr:rowOff>88996</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460231"/>
          <a:ext cx="889000" cy="8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27453</xdr:rowOff>
    </xdr:from>
    <xdr:to>
      <xdr:col>55</xdr:col>
      <xdr:colOff>50800</xdr:colOff>
      <xdr:row>96</xdr:row>
      <xdr:rowOff>129053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5880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169230</xdr:rowOff>
    </xdr:from>
    <xdr:to>
      <xdr:col>50</xdr:col>
      <xdr:colOff>165100</xdr:colOff>
      <xdr:row>96</xdr:row>
      <xdr:rowOff>99380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4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90507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5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34448</xdr:rowOff>
    </xdr:from>
    <xdr:to>
      <xdr:col>46</xdr:col>
      <xdr:colOff>38100</xdr:colOff>
      <xdr:row>98</xdr:row>
      <xdr:rowOff>136048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127175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2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38196</xdr:rowOff>
    </xdr:from>
    <xdr:to>
      <xdr:col>41</xdr:col>
      <xdr:colOff>101600</xdr:colOff>
      <xdr:row>96</xdr:row>
      <xdr:rowOff>139796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4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156323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121681</xdr:rowOff>
    </xdr:from>
    <xdr:to>
      <xdr:col>36</xdr:col>
      <xdr:colOff>165100</xdr:colOff>
      <xdr:row>96</xdr:row>
      <xdr:rowOff>51831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68358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18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34658</xdr:rowOff>
    </xdr:from>
    <xdr:to>
      <xdr:col>85</xdr:col>
      <xdr:colOff>126364</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5210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152785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34658</xdr:rowOff>
    </xdr:from>
    <xdr:to>
      <xdr:col>86</xdr:col>
      <xdr:colOff>25400</xdr:colOff>
      <xdr:row>32</xdr:row>
      <xdr:rowOff>34658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5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19514</xdr:rowOff>
    </xdr:from>
    <xdr:to>
      <xdr:col>85</xdr:col>
      <xdr:colOff>127000</xdr:colOff>
      <xdr:row>32</xdr:row>
      <xdr:rowOff>34658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334464"/>
          <a:ext cx="8382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41724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85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63297</xdr:rowOff>
    </xdr:from>
    <xdr:to>
      <xdr:col>85</xdr:col>
      <xdr:colOff>177800</xdr:colOff>
      <xdr:row>37</xdr:row>
      <xdr:rowOff>164897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0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19514</xdr:rowOff>
    </xdr:from>
    <xdr:to>
      <xdr:col>81</xdr:col>
      <xdr:colOff>50800</xdr:colOff>
      <xdr:row>32</xdr:row>
      <xdr:rowOff>16770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5334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99587</xdr:rowOff>
    </xdr:from>
    <xdr:to>
      <xdr:col>81</xdr:col>
      <xdr:colOff>101600</xdr:colOff>
      <xdr:row>38</xdr:row>
      <xdr:rowOff>29737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20864</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53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16770</xdr:rowOff>
    </xdr:from>
    <xdr:to>
      <xdr:col>76</xdr:col>
      <xdr:colOff>114300</xdr:colOff>
      <xdr:row>37</xdr:row>
      <xdr:rowOff>159588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503170"/>
          <a:ext cx="889000" cy="10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99816</xdr:rowOff>
    </xdr:from>
    <xdr:to>
      <xdr:col>76</xdr:col>
      <xdr:colOff>165100</xdr:colOff>
      <xdr:row>38</xdr:row>
      <xdr:rowOff>29966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21093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159588</xdr:rowOff>
    </xdr:from>
    <xdr:to>
      <xdr:col>71</xdr:col>
      <xdr:colOff>177800</xdr:colOff>
      <xdr:row>38</xdr:row>
      <xdr:rowOff>19400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03238"/>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112388</xdr:rowOff>
    </xdr:from>
    <xdr:to>
      <xdr:col>72</xdr:col>
      <xdr:colOff>38100</xdr:colOff>
      <xdr:row>38</xdr:row>
      <xdr:rowOff>42538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33665</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106045</xdr:rowOff>
    </xdr:from>
    <xdr:to>
      <xdr:col>67</xdr:col>
      <xdr:colOff>101600</xdr:colOff>
      <xdr:row>38</xdr:row>
      <xdr:rowOff>36195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52722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155308</xdr:rowOff>
    </xdr:from>
    <xdr:to>
      <xdr:col>85</xdr:col>
      <xdr:colOff>177800</xdr:colOff>
      <xdr:row>32</xdr:row>
      <xdr:rowOff>85458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4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108335</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4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140164</xdr:rowOff>
    </xdr:from>
    <xdr:to>
      <xdr:col>81</xdr:col>
      <xdr:colOff>101600</xdr:colOff>
      <xdr:row>31</xdr:row>
      <xdr:rowOff>70314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86841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137420</xdr:rowOff>
    </xdr:from>
    <xdr:to>
      <xdr:col>76</xdr:col>
      <xdr:colOff>165100</xdr:colOff>
      <xdr:row>32</xdr:row>
      <xdr:rowOff>67570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4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84097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2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108788</xdr:rowOff>
    </xdr:from>
    <xdr:to>
      <xdr:col>72</xdr:col>
      <xdr:colOff>38100</xdr:colOff>
      <xdr:row>38</xdr:row>
      <xdr:rowOff>38939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55465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140049</xdr:rowOff>
    </xdr:from>
    <xdr:to>
      <xdr:col>67</xdr:col>
      <xdr:colOff>101600</xdr:colOff>
      <xdr:row>38</xdr:row>
      <xdr:rowOff>70199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61327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5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150349</xdr:rowOff>
    </xdr:from>
    <xdr:to>
      <xdr:col>85</xdr:col>
      <xdr:colOff>127000</xdr:colOff>
      <xdr:row>78</xdr:row>
      <xdr:rowOff>156026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523449"/>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151321</xdr:rowOff>
    </xdr:from>
    <xdr:to>
      <xdr:col>81</xdr:col>
      <xdr:colOff>50800</xdr:colOff>
      <xdr:row>78</xdr:row>
      <xdr:rowOff>156026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524421"/>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112005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151321</xdr:rowOff>
    </xdr:from>
    <xdr:to>
      <xdr:col>76</xdr:col>
      <xdr:colOff>114300</xdr:colOff>
      <xdr:row>78</xdr:row>
      <xdr:rowOff>157321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524421"/>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99757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145396</xdr:rowOff>
    </xdr:from>
    <xdr:to>
      <xdr:col>71</xdr:col>
      <xdr:colOff>177800</xdr:colOff>
      <xdr:row>78</xdr:row>
      <xdr:rowOff>157321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518496"/>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89241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95775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99549</xdr:rowOff>
    </xdr:from>
    <xdr:to>
      <xdr:col>85</xdr:col>
      <xdr:colOff>177800</xdr:colOff>
      <xdr:row>79</xdr:row>
      <xdr:rowOff>29699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77976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4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105226</xdr:rowOff>
    </xdr:from>
    <xdr:to>
      <xdr:col>81</xdr:col>
      <xdr:colOff>101600</xdr:colOff>
      <xdr:row>79</xdr:row>
      <xdr:rowOff>35376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26503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5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100521</xdr:rowOff>
    </xdr:from>
    <xdr:to>
      <xdr:col>76</xdr:col>
      <xdr:colOff>165100</xdr:colOff>
      <xdr:row>79</xdr:row>
      <xdr:rowOff>30671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21798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106521</xdr:rowOff>
    </xdr:from>
    <xdr:to>
      <xdr:col>72</xdr:col>
      <xdr:colOff>38100</xdr:colOff>
      <xdr:row>79</xdr:row>
      <xdr:rowOff>36671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27798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94596</xdr:rowOff>
    </xdr:from>
    <xdr:to>
      <xdr:col>67</xdr:col>
      <xdr:colOff>101600</xdr:colOff>
      <xdr:row>79</xdr:row>
      <xdr:rowOff>24746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15873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92202</xdr:rowOff>
    </xdr:from>
    <xdr:to>
      <xdr:col>85</xdr:col>
      <xdr:colOff>127000</xdr:colOff>
      <xdr:row>92</xdr:row>
      <xdr:rowOff>21971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5694152"/>
          <a:ext cx="8382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122937</xdr:rowOff>
    </xdr:from>
    <xdr:to>
      <xdr:col>81</xdr:col>
      <xdr:colOff>50800</xdr:colOff>
      <xdr:row>92</xdr:row>
      <xdr:rowOff>21971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5553437"/>
          <a:ext cx="889000" cy="2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41039</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46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122937</xdr:rowOff>
    </xdr:from>
    <xdr:to>
      <xdr:col>76</xdr:col>
      <xdr:colOff>114300</xdr:colOff>
      <xdr:row>97</xdr:row>
      <xdr:rowOff>80263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5553437"/>
          <a:ext cx="889000" cy="11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98569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80263</xdr:rowOff>
    </xdr:from>
    <xdr:to>
      <xdr:col>71</xdr:col>
      <xdr:colOff>177800</xdr:colOff>
      <xdr:row>97</xdr:row>
      <xdr:rowOff>126492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10913"/>
          <a:ext cx="889000" cy="4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41402</xdr:rowOff>
    </xdr:from>
    <xdr:to>
      <xdr:col>85</xdr:col>
      <xdr:colOff>177800</xdr:colOff>
      <xdr:row>91</xdr:row>
      <xdr:rowOff>143002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56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127779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55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142621</xdr:rowOff>
    </xdr:from>
    <xdr:to>
      <xdr:col>81</xdr:col>
      <xdr:colOff>101600</xdr:colOff>
      <xdr:row>92</xdr:row>
      <xdr:rowOff>72771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57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89298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428" y="1551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72137</xdr:rowOff>
    </xdr:from>
    <xdr:to>
      <xdr:col>76</xdr:col>
      <xdr:colOff>165100</xdr:colOff>
      <xdr:row>91</xdr:row>
      <xdr:rowOff>2287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5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18814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52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29463</xdr:rowOff>
    </xdr:from>
    <xdr:to>
      <xdr:col>72</xdr:col>
      <xdr:colOff>38100</xdr:colOff>
      <xdr:row>97</xdr:row>
      <xdr:rowOff>131063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122190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75692</xdr:rowOff>
    </xdr:from>
    <xdr:to>
      <xdr:col>67</xdr:col>
      <xdr:colOff>101600</xdr:colOff>
      <xdr:row>98</xdr:row>
      <xdr:rowOff>5842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0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168419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9072</xdr:rowOff>
    </xdr:from>
    <xdr:to>
      <xdr:col>116</xdr:col>
      <xdr:colOff>63500</xdr:colOff>
      <xdr:row>35</xdr:row>
      <xdr:rowOff>12337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0982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51978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05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12337</xdr:rowOff>
    </xdr:from>
    <xdr:to>
      <xdr:col>111</xdr:col>
      <xdr:colOff>177800</xdr:colOff>
      <xdr:row>35</xdr:row>
      <xdr:rowOff>23767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0130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98678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23767</xdr:rowOff>
    </xdr:from>
    <xdr:to>
      <xdr:col>107</xdr:col>
      <xdr:colOff>50800</xdr:colOff>
      <xdr:row>35</xdr:row>
      <xdr:rowOff>72426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24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24420</xdr:rowOff>
    </xdr:from>
    <xdr:to>
      <xdr:col>102</xdr:col>
      <xdr:colOff>114300</xdr:colOff>
      <xdr:row>35</xdr:row>
      <xdr:rowOff>72426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0251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129722</xdr:rowOff>
    </xdr:from>
    <xdr:to>
      <xdr:col>116</xdr:col>
      <xdr:colOff>114300</xdr:colOff>
      <xdr:row>35</xdr:row>
      <xdr:rowOff>59872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152599</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1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132987</xdr:rowOff>
    </xdr:from>
    <xdr:to>
      <xdr:col>112</xdr:col>
      <xdr:colOff>38100</xdr:colOff>
      <xdr:row>35</xdr:row>
      <xdr:rowOff>63137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79664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7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144417</xdr:rowOff>
    </xdr:from>
    <xdr:to>
      <xdr:col>107</xdr:col>
      <xdr:colOff>101600</xdr:colOff>
      <xdr:row>35</xdr:row>
      <xdr:rowOff>74567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65694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21626</xdr:rowOff>
    </xdr:from>
    <xdr:to>
      <xdr:col>102</xdr:col>
      <xdr:colOff>165100</xdr:colOff>
      <xdr:row>35</xdr:row>
      <xdr:rowOff>123226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114353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1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145070</xdr:rowOff>
    </xdr:from>
    <xdr:to>
      <xdr:col>98</xdr:col>
      <xdr:colOff>38100</xdr:colOff>
      <xdr:row>35</xdr:row>
      <xdr:rowOff>75220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66347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0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101067</xdr:rowOff>
    </xdr:from>
    <xdr:to>
      <xdr:col>116</xdr:col>
      <xdr:colOff>63500</xdr:colOff>
      <xdr:row>58</xdr:row>
      <xdr:rowOff>26406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873717"/>
          <a:ext cx="8382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77772</xdr:rowOff>
    </xdr:from>
    <xdr:to>
      <xdr:col>111</xdr:col>
      <xdr:colOff>177800</xdr:colOff>
      <xdr:row>57</xdr:row>
      <xdr:rowOff>101067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850422"/>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77772</xdr:rowOff>
    </xdr:from>
    <xdr:to>
      <xdr:col>107</xdr:col>
      <xdr:colOff>50800</xdr:colOff>
      <xdr:row>58</xdr:row>
      <xdr:rowOff>5306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50422"/>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5306</xdr:rowOff>
    </xdr:from>
    <xdr:to>
      <xdr:col>102</xdr:col>
      <xdr:colOff>114300</xdr:colOff>
      <xdr:row>58</xdr:row>
      <xdr:rowOff>22451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94940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147056</xdr:rowOff>
    </xdr:from>
    <xdr:to>
      <xdr:col>116</xdr:col>
      <xdr:colOff>114300</xdr:colOff>
      <xdr:row>58</xdr:row>
      <xdr:rowOff>77206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1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61983</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3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50267</xdr:rowOff>
    </xdr:from>
    <xdr:to>
      <xdr:col>112</xdr:col>
      <xdr:colOff>38100</xdr:colOff>
      <xdr:row>57</xdr:row>
      <xdr:rowOff>151867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142994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91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26972</xdr:rowOff>
    </xdr:from>
    <xdr:to>
      <xdr:col>107</xdr:col>
      <xdr:colOff>101600</xdr:colOff>
      <xdr:row>57</xdr:row>
      <xdr:rowOff>128572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119699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8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125956</xdr:rowOff>
    </xdr:from>
    <xdr:to>
      <xdr:col>102</xdr:col>
      <xdr:colOff>165100</xdr:colOff>
      <xdr:row>58</xdr:row>
      <xdr:rowOff>56106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47233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9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143101</xdr:rowOff>
    </xdr:from>
    <xdr:to>
      <xdr:col>98</xdr:col>
      <xdr:colOff>38100</xdr:colOff>
      <xdr:row>58</xdr:row>
      <xdr:rowOff>73251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64378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0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149209</xdr:rowOff>
    </xdr:from>
    <xdr:to>
      <xdr:col>116</xdr:col>
      <xdr:colOff>63500</xdr:colOff>
      <xdr:row>74</xdr:row>
      <xdr:rowOff>50546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65059"/>
          <a:ext cx="838200" cy="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63715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5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50546</xdr:rowOff>
    </xdr:from>
    <xdr:to>
      <xdr:col>111</xdr:col>
      <xdr:colOff>177800</xdr:colOff>
      <xdr:row>74</xdr:row>
      <xdr:rowOff>65908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37846"/>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65908</xdr:rowOff>
    </xdr:from>
    <xdr:to>
      <xdr:col>107</xdr:col>
      <xdr:colOff>50800</xdr:colOff>
      <xdr:row>74</xdr:row>
      <xdr:rowOff>130784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53208"/>
          <a:ext cx="889000" cy="6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130784</xdr:rowOff>
    </xdr:from>
    <xdr:to>
      <xdr:col>102</xdr:col>
      <xdr:colOff>114300</xdr:colOff>
      <xdr:row>74</xdr:row>
      <xdr:rowOff>144683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18084"/>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98409</xdr:rowOff>
    </xdr:from>
    <xdr:to>
      <xdr:col>116</xdr:col>
      <xdr:colOff>114300</xdr:colOff>
      <xdr:row>74</xdr:row>
      <xdr:rowOff>28559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121286</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171196</xdr:rowOff>
    </xdr:from>
    <xdr:to>
      <xdr:col>112</xdr:col>
      <xdr:colOff>38100</xdr:colOff>
      <xdr:row>74</xdr:row>
      <xdr:rowOff>101346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6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117873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15108</xdr:rowOff>
    </xdr:from>
    <xdr:to>
      <xdr:col>107</xdr:col>
      <xdr:colOff>101600</xdr:colOff>
      <xdr:row>74</xdr:row>
      <xdr:rowOff>116708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133235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7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79984</xdr:rowOff>
    </xdr:from>
    <xdr:to>
      <xdr:col>102</xdr:col>
      <xdr:colOff>165100</xdr:colOff>
      <xdr:row>75</xdr:row>
      <xdr:rowOff>10134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1261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93883</xdr:rowOff>
    </xdr:from>
    <xdr:to>
      <xdr:col>98</xdr:col>
      <xdr:colOff>38100</xdr:colOff>
      <xdr:row>75</xdr:row>
      <xdr:rowOff>24033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40560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521,572</a:t>
          </a:r>
          <a:r>
            <a:rPr kumimoji="1" lang="ja-JP" altLang="en-US" sz="12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109,577</a:t>
          </a:r>
          <a:r>
            <a:rPr kumimoji="1" lang="ja-JP" altLang="en-US" sz="1200">
              <a:latin typeface="ＭＳ Ｐゴシック" panose="020B0600070205080204" pitchFamily="50" charset="-128"/>
              <a:ea typeface="ＭＳ Ｐゴシック" panose="020B0600070205080204" pitchFamily="50" charset="-128"/>
            </a:rPr>
            <a:t>円となっており、類似団体平均と比べて高い水準にある。これは、職員数が類似団体平均と比較して多いことや、震災対応に係る時間外手当の増加などが主な要因である。</a:t>
          </a:r>
        </a:p>
        <a:p>
          <a:r>
            <a:rPr kumimoji="1" lang="ja-JP" altLang="en-US" sz="1200">
              <a:latin typeface="ＭＳ Ｐゴシック" panose="020B0600070205080204" pitchFamily="50" charset="-128"/>
              <a:ea typeface="ＭＳ Ｐゴシック" panose="020B0600070205080204" pitchFamily="50" charset="-128"/>
            </a:rPr>
            <a:t>・物件費は住民一人当たり</a:t>
          </a:r>
          <a:r>
            <a:rPr kumimoji="1" lang="en-US" altLang="ja-JP" sz="1200">
              <a:latin typeface="ＭＳ Ｐゴシック" panose="020B0600070205080204" pitchFamily="50" charset="-128"/>
              <a:ea typeface="ＭＳ Ｐゴシック" panose="020B0600070205080204" pitchFamily="50" charset="-128"/>
            </a:rPr>
            <a:t>55,369</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45,841</a:t>
          </a:r>
          <a:r>
            <a:rPr kumimoji="1" lang="ja-JP" altLang="en-US" sz="1200">
              <a:latin typeface="ＭＳ Ｐゴシック" panose="020B0600070205080204" pitchFamily="50" charset="-128"/>
              <a:ea typeface="ＭＳ Ｐゴシック" panose="020B0600070205080204" pitchFamily="50" charset="-128"/>
            </a:rPr>
            <a:t>円となっており、これは、災害廃棄物処理経費（熊本地震に伴うがれき処理経費）の減が主な要因である。 </a:t>
          </a:r>
        </a:p>
        <a:p>
          <a:r>
            <a:rPr kumimoji="1" lang="ja-JP" altLang="en-US" sz="1200">
              <a:latin typeface="ＭＳ Ｐゴシック" panose="020B0600070205080204" pitchFamily="50" charset="-128"/>
              <a:ea typeface="ＭＳ Ｐゴシック" panose="020B0600070205080204" pitchFamily="50" charset="-128"/>
            </a:rPr>
            <a:t>・補助費等は住民一人当たり</a:t>
          </a:r>
          <a:r>
            <a:rPr kumimoji="1" lang="en-US" altLang="ja-JP" sz="1200">
              <a:latin typeface="ＭＳ Ｐゴシック" panose="020B0600070205080204" pitchFamily="50" charset="-128"/>
              <a:ea typeface="ＭＳ Ｐゴシック" panose="020B0600070205080204" pitchFamily="50" charset="-128"/>
            </a:rPr>
            <a:t>25,335</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2,241</a:t>
          </a:r>
          <a:r>
            <a:rPr kumimoji="1" lang="ja-JP" altLang="en-US" sz="1200">
              <a:latin typeface="ＭＳ Ｐゴシック" panose="020B0600070205080204" pitchFamily="50" charset="-128"/>
              <a:ea typeface="ＭＳ Ｐゴシック" panose="020B0600070205080204" pitchFamily="50" charset="-128"/>
            </a:rPr>
            <a:t>円となっており、これは、災害廃棄物処理経費（熊本地震に伴う自費解体に対する助成）約</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億円の減などが主な要因である。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77,633</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円となっており、類似団体と比較して一人当たりコストが高い状況となっている。また、前年度比で、住民一人当たり＋</a:t>
          </a:r>
          <a:r>
            <a:rPr kumimoji="1" lang="en-US" altLang="ja-JP" sz="1200">
              <a:latin typeface="ＭＳ Ｐゴシック" panose="020B0600070205080204" pitchFamily="50" charset="-128"/>
              <a:ea typeface="ＭＳ Ｐゴシック" panose="020B0600070205080204" pitchFamily="50" charset="-128"/>
            </a:rPr>
            <a:t>14,048</a:t>
          </a:r>
          <a:r>
            <a:rPr kumimoji="1" lang="ja-JP" altLang="en-US" sz="1200">
              <a:latin typeface="ＭＳ Ｐゴシック" panose="020B0600070205080204" pitchFamily="50" charset="-128"/>
              <a:ea typeface="ＭＳ Ｐゴシック" panose="020B0600070205080204" pitchFamily="50" charset="-128"/>
            </a:rPr>
            <a:t>円となっており、これは、熊本城ホール整備事業（＋</a:t>
          </a:r>
          <a:r>
            <a:rPr kumimoji="1" lang="en-US" altLang="ja-JP" sz="1200">
              <a:latin typeface="ＭＳ Ｐゴシック" panose="020B0600070205080204" pitchFamily="50" charset="-128"/>
              <a:ea typeface="ＭＳ Ｐゴシック" panose="020B0600070205080204" pitchFamily="50" charset="-128"/>
            </a:rPr>
            <a:t>53.7</a:t>
          </a:r>
          <a:r>
            <a:rPr kumimoji="1" lang="ja-JP" altLang="en-US" sz="1200">
              <a:latin typeface="ＭＳ Ｐゴシック" panose="020B0600070205080204" pitchFamily="50" charset="-128"/>
              <a:ea typeface="ＭＳ Ｐゴシック" panose="020B0600070205080204" pitchFamily="50" charset="-128"/>
            </a:rPr>
            <a:t>億円）や、桜町地区再開発事業（＋</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億円）の増などが主な要因である。</a:t>
          </a:r>
        </a:p>
        <a:p>
          <a:r>
            <a:rPr kumimoji="1" lang="ja-JP" altLang="en-US" sz="12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200">
              <a:latin typeface="ＭＳ Ｐゴシック" panose="020B0600070205080204" pitchFamily="50" charset="-128"/>
              <a:ea typeface="ＭＳ Ｐゴシック" panose="020B0600070205080204" pitchFamily="50" charset="-128"/>
            </a:rPr>
            <a:t>17,838</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円となっており、類似団体と比較して一人当たりコストが高い状況となっている。これは、熊本地震災害復旧に係る経費の発生が要因である。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734,105
728,178
390.32
393,708,361
382,888,282
6,421,192
191,297,285
454,325,134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167458</xdr:rowOff>
    </xdr:from>
    <xdr:to>
      <xdr:col>24</xdr:col>
      <xdr:colOff>63500</xdr:colOff>
      <xdr:row>33</xdr:row>
      <xdr:rowOff>56424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53858"/>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56424</xdr:rowOff>
    </xdr:from>
    <xdr:to>
      <xdr:col>19</xdr:col>
      <xdr:colOff>177800</xdr:colOff>
      <xdr:row>33</xdr:row>
      <xdr:rowOff>123372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142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64589</xdr:rowOff>
    </xdr:from>
    <xdr:to>
      <xdr:col>15</xdr:col>
      <xdr:colOff>50800</xdr:colOff>
      <xdr:row>33</xdr:row>
      <xdr:rowOff>123372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55098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64589</xdr:rowOff>
    </xdr:from>
    <xdr:to>
      <xdr:col>10</xdr:col>
      <xdr:colOff>114300</xdr:colOff>
      <xdr:row>33</xdr:row>
      <xdr:rowOff>4173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55098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116658</xdr:rowOff>
    </xdr:from>
    <xdr:to>
      <xdr:col>24</xdr:col>
      <xdr:colOff>114300</xdr:colOff>
      <xdr:row>33</xdr:row>
      <xdr:rowOff>46808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139535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5624</xdr:rowOff>
    </xdr:from>
    <xdr:to>
      <xdr:col>20</xdr:col>
      <xdr:colOff>38100</xdr:colOff>
      <xdr:row>33</xdr:row>
      <xdr:rowOff>107224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123751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72572</xdr:rowOff>
    </xdr:from>
    <xdr:to>
      <xdr:col>15</xdr:col>
      <xdr:colOff>101600</xdr:colOff>
      <xdr:row>34</xdr:row>
      <xdr:rowOff>2722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19249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13789</xdr:rowOff>
    </xdr:from>
    <xdr:to>
      <xdr:col>10</xdr:col>
      <xdr:colOff>165100</xdr:colOff>
      <xdr:row>32</xdr:row>
      <xdr:rowOff>115389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131916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124823</xdr:rowOff>
    </xdr:from>
    <xdr:to>
      <xdr:col>6</xdr:col>
      <xdr:colOff>38100</xdr:colOff>
      <xdr:row>33</xdr:row>
      <xdr:rowOff>54973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71500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12416</xdr:rowOff>
    </xdr:from>
    <xdr:to>
      <xdr:col>24</xdr:col>
      <xdr:colOff>63500</xdr:colOff>
      <xdr:row>53</xdr:row>
      <xdr:rowOff>121824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099266"/>
          <a:ext cx="8382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150995</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0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32121</xdr:rowOff>
    </xdr:from>
    <xdr:to>
      <xdr:col>19</xdr:col>
      <xdr:colOff>177800</xdr:colOff>
      <xdr:row>53</xdr:row>
      <xdr:rowOff>121824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118971"/>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11366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61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32121</xdr:rowOff>
    </xdr:from>
    <xdr:to>
      <xdr:col>15</xdr:col>
      <xdr:colOff>50800</xdr:colOff>
      <xdr:row>55</xdr:row>
      <xdr:rowOff>18771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18971"/>
          <a:ext cx="889000" cy="3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9032</xdr:rowOff>
    </xdr:from>
    <xdr:to>
      <xdr:col>10</xdr:col>
      <xdr:colOff>114300</xdr:colOff>
      <xdr:row>55</xdr:row>
      <xdr:rowOff>18771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43878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133066</xdr:rowOff>
    </xdr:from>
    <xdr:to>
      <xdr:col>24</xdr:col>
      <xdr:colOff>114300</xdr:colOff>
      <xdr:row>53</xdr:row>
      <xdr:rowOff>63216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4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155943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8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71024</xdr:rowOff>
    </xdr:from>
    <xdr:to>
      <xdr:col>20</xdr:col>
      <xdr:colOff>38100</xdr:colOff>
      <xdr:row>54</xdr:row>
      <xdr:rowOff>1174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17701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152771</xdr:rowOff>
    </xdr:from>
    <xdr:to>
      <xdr:col>15</xdr:col>
      <xdr:colOff>101600</xdr:colOff>
      <xdr:row>53</xdr:row>
      <xdr:rowOff>82921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99448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8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139421</xdr:rowOff>
    </xdr:from>
    <xdr:to>
      <xdr:col>10</xdr:col>
      <xdr:colOff>165100</xdr:colOff>
      <xdr:row>55</xdr:row>
      <xdr:rowOff>69571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9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86098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7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129682</xdr:rowOff>
    </xdr:from>
    <xdr:to>
      <xdr:col>6</xdr:col>
      <xdr:colOff>38100</xdr:colOff>
      <xdr:row>55</xdr:row>
      <xdr:rowOff>59832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76359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6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53572</xdr:rowOff>
    </xdr:from>
    <xdr:to>
      <xdr:col>24</xdr:col>
      <xdr:colOff>63500</xdr:colOff>
      <xdr:row>75</xdr:row>
      <xdr:rowOff>14787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740872"/>
          <a:ext cx="8382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3215</xdr:rowOff>
    </xdr:from>
    <xdr:to>
      <xdr:col>19</xdr:col>
      <xdr:colOff>177800</xdr:colOff>
      <xdr:row>74</xdr:row>
      <xdr:rowOff>53572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690515"/>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3215</xdr:rowOff>
    </xdr:from>
    <xdr:to>
      <xdr:col>15</xdr:col>
      <xdr:colOff>50800</xdr:colOff>
      <xdr:row>76</xdr:row>
      <xdr:rowOff>37156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90515"/>
          <a:ext cx="8890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37156</xdr:rowOff>
    </xdr:from>
    <xdr:to>
      <xdr:col>10</xdr:col>
      <xdr:colOff>114300</xdr:colOff>
      <xdr:row>76</xdr:row>
      <xdr:rowOff>66580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67356"/>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135437</xdr:rowOff>
    </xdr:from>
    <xdr:to>
      <xdr:col>24</xdr:col>
      <xdr:colOff>114300</xdr:colOff>
      <xdr:row>75</xdr:row>
      <xdr:rowOff>65587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158314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2772</xdr:rowOff>
    </xdr:from>
    <xdr:to>
      <xdr:col>20</xdr:col>
      <xdr:colOff>38100</xdr:colOff>
      <xdr:row>74</xdr:row>
      <xdr:rowOff>104372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120899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6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123865</xdr:rowOff>
    </xdr:from>
    <xdr:to>
      <xdr:col>15</xdr:col>
      <xdr:colOff>101600</xdr:colOff>
      <xdr:row>74</xdr:row>
      <xdr:rowOff>54015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70542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157806</xdr:rowOff>
    </xdr:from>
    <xdr:to>
      <xdr:col>10</xdr:col>
      <xdr:colOff>165100</xdr:colOff>
      <xdr:row>76</xdr:row>
      <xdr:rowOff>87956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79083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15780</xdr:rowOff>
    </xdr:from>
    <xdr:to>
      <xdr:col>6</xdr:col>
      <xdr:colOff>38100</xdr:colOff>
      <xdr:row>76</xdr:row>
      <xdr:rowOff>117380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108507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86926</xdr:rowOff>
    </xdr:from>
    <xdr:to>
      <xdr:col>24</xdr:col>
      <xdr:colOff>62865</xdr:colOff>
      <xdr:row>98</xdr:row>
      <xdr:rowOff>61323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60326"/>
          <a:ext cx="1270" cy="100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65150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61323</xdr:rowOff>
    </xdr:from>
    <xdr:to>
      <xdr:col>24</xdr:col>
      <xdr:colOff>152400</xdr:colOff>
      <xdr:row>98</xdr:row>
      <xdr:rowOff>61323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63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33603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63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86926</xdr:rowOff>
    </xdr:from>
    <xdr:to>
      <xdr:col>24</xdr:col>
      <xdr:colOff>152400</xdr:colOff>
      <xdr:row>92</xdr:row>
      <xdr:rowOff>86926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6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60082</xdr:rowOff>
    </xdr:from>
    <xdr:to>
      <xdr:col>24</xdr:col>
      <xdr:colOff>63500</xdr:colOff>
      <xdr:row>98</xdr:row>
      <xdr:rowOff>36111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662032"/>
          <a:ext cx="838200" cy="1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107956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95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85079</xdr:rowOff>
    </xdr:from>
    <xdr:to>
      <xdr:col>24</xdr:col>
      <xdr:colOff>114300</xdr:colOff>
      <xdr:row>97</xdr:row>
      <xdr:rowOff>15229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60082</xdr:rowOff>
    </xdr:from>
    <xdr:to>
      <xdr:col>19</xdr:col>
      <xdr:colOff>177800</xdr:colOff>
      <xdr:row>92</xdr:row>
      <xdr:rowOff>7308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662032"/>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117670</xdr:rowOff>
    </xdr:from>
    <xdr:to>
      <xdr:col>20</xdr:col>
      <xdr:colOff>38100</xdr:colOff>
      <xdr:row>97</xdr:row>
      <xdr:rowOff>47820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38947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7308</xdr:rowOff>
    </xdr:from>
    <xdr:to>
      <xdr:col>15</xdr:col>
      <xdr:colOff>50800</xdr:colOff>
      <xdr:row>96</xdr:row>
      <xdr:rowOff>111582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780708"/>
          <a:ext cx="889000" cy="7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146638</xdr:rowOff>
    </xdr:from>
    <xdr:to>
      <xdr:col>15</xdr:col>
      <xdr:colOff>101600</xdr:colOff>
      <xdr:row>97</xdr:row>
      <xdr:rowOff>76788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67915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111582</xdr:rowOff>
    </xdr:from>
    <xdr:to>
      <xdr:col>10</xdr:col>
      <xdr:colOff>114300</xdr:colOff>
      <xdr:row>98</xdr:row>
      <xdr:rowOff>29482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70782"/>
          <a:ext cx="889000" cy="2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151732</xdr:rowOff>
    </xdr:from>
    <xdr:to>
      <xdr:col>10</xdr:col>
      <xdr:colOff>165100</xdr:colOff>
      <xdr:row>97</xdr:row>
      <xdr:rowOff>81882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73009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123811</xdr:rowOff>
    </xdr:from>
    <xdr:to>
      <xdr:col>6</xdr:col>
      <xdr:colOff>38100</xdr:colOff>
      <xdr:row>97</xdr:row>
      <xdr:rowOff>53961</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70488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156761</xdr:rowOff>
    </xdr:from>
    <xdr:to>
      <xdr:col>24</xdr:col>
      <xdr:colOff>114300</xdr:colOff>
      <xdr:row>98</xdr:row>
      <xdr:rowOff>86911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71688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0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9282</xdr:rowOff>
    </xdr:from>
    <xdr:to>
      <xdr:col>20</xdr:col>
      <xdr:colOff>38100</xdr:colOff>
      <xdr:row>91</xdr:row>
      <xdr:rowOff>110882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6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127409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3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127958</xdr:rowOff>
    </xdr:from>
    <xdr:to>
      <xdr:col>15</xdr:col>
      <xdr:colOff>101600</xdr:colOff>
      <xdr:row>92</xdr:row>
      <xdr:rowOff>58108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74635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60782</xdr:rowOff>
    </xdr:from>
    <xdr:to>
      <xdr:col>10</xdr:col>
      <xdr:colOff>165100</xdr:colOff>
      <xdr:row>96</xdr:row>
      <xdr:rowOff>162382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7459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150132</xdr:rowOff>
    </xdr:from>
    <xdr:to>
      <xdr:col>6</xdr:col>
      <xdr:colOff>38100</xdr:colOff>
      <xdr:row>98</xdr:row>
      <xdr:rowOff>80282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71409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4826</xdr:rowOff>
    </xdr:from>
    <xdr:to>
      <xdr:col>55</xdr:col>
      <xdr:colOff>0</xdr:colOff>
      <xdr:row>37</xdr:row>
      <xdr:rowOff>40640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34847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41419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5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4826</xdr:rowOff>
    </xdr:from>
    <xdr:to>
      <xdr:col>50</xdr:col>
      <xdr:colOff>114300</xdr:colOff>
      <xdr:row>38</xdr:row>
      <xdr:rowOff>1016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48476"/>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79502</xdr:rowOff>
    </xdr:from>
    <xdr:to>
      <xdr:col>45</xdr:col>
      <xdr:colOff>177800</xdr:colOff>
      <xdr:row>38</xdr:row>
      <xdr:rowOff>1016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23152"/>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20828</xdr:rowOff>
    </xdr:from>
    <xdr:to>
      <xdr:col>41</xdr:col>
      <xdr:colOff>50800</xdr:colOff>
      <xdr:row>37</xdr:row>
      <xdr:rowOff>79502</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021578"/>
          <a:ext cx="889000" cy="40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161290</xdr:rowOff>
    </xdr:from>
    <xdr:to>
      <xdr:col>55</xdr:col>
      <xdr:colOff>50800</xdr:colOff>
      <xdr:row>37</xdr:row>
      <xdr:rowOff>91440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12717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125476</xdr:rowOff>
    </xdr:from>
    <xdr:to>
      <xdr:col>50</xdr:col>
      <xdr:colOff>165100</xdr:colOff>
      <xdr:row>37</xdr:row>
      <xdr:rowOff>55626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72153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072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121666</xdr:rowOff>
    </xdr:from>
    <xdr:to>
      <xdr:col>46</xdr:col>
      <xdr:colOff>38100</xdr:colOff>
      <xdr:row>38</xdr:row>
      <xdr:rowOff>51815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42943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58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28702</xdr:rowOff>
    </xdr:from>
    <xdr:to>
      <xdr:col>41</xdr:col>
      <xdr:colOff>101600</xdr:colOff>
      <xdr:row>37</xdr:row>
      <xdr:rowOff>130302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141478</xdr:rowOff>
    </xdr:from>
    <xdr:to>
      <xdr:col>36</xdr:col>
      <xdr:colOff>165100</xdr:colOff>
      <xdr:row>35</xdr:row>
      <xdr:rowOff>71628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9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88155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74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11557</xdr:rowOff>
    </xdr:from>
    <xdr:to>
      <xdr:col>54</xdr:col>
      <xdr:colOff>189865</xdr:colOff>
      <xdr:row>59</xdr:row>
      <xdr:rowOff>39751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926957"/>
          <a:ext cx="1270" cy="1228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43578</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39751</xdr:rowOff>
    </xdr:from>
    <xdr:to>
      <xdr:col>55</xdr:col>
      <xdr:colOff>88900</xdr:colOff>
      <xdr:row>59</xdr:row>
      <xdr:rowOff>39751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129684</xdr:rowOff>
    </xdr:from>
    <xdr:ext cx="469744"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7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11557</xdr:rowOff>
    </xdr:from>
    <xdr:to>
      <xdr:col>55</xdr:col>
      <xdr:colOff>88900</xdr:colOff>
      <xdr:row>52</xdr:row>
      <xdr:rowOff>11557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9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128270</xdr:rowOff>
    </xdr:from>
    <xdr:to>
      <xdr:col>55</xdr:col>
      <xdr:colOff>0</xdr:colOff>
      <xdr:row>52</xdr:row>
      <xdr:rowOff>31496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529320"/>
          <a:ext cx="8382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50055</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22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71628</xdr:rowOff>
    </xdr:from>
    <xdr:to>
      <xdr:col>55</xdr:col>
      <xdr:colOff>50800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128270</xdr:rowOff>
    </xdr:from>
    <xdr:to>
      <xdr:col>50</xdr:col>
      <xdr:colOff>114300</xdr:colOff>
      <xdr:row>53</xdr:row>
      <xdr:rowOff>96266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8529320"/>
          <a:ext cx="8890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49657</xdr:rowOff>
    </xdr:from>
    <xdr:to>
      <xdr:col>50</xdr:col>
      <xdr:colOff>165100</xdr:colOff>
      <xdr:row>57</xdr:row>
      <xdr:rowOff>151257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142384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72136</xdr:rowOff>
    </xdr:from>
    <xdr:to>
      <xdr:col>45</xdr:col>
      <xdr:colOff>177800</xdr:colOff>
      <xdr:row>53</xdr:row>
      <xdr:rowOff>96266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1589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46736</xdr:rowOff>
    </xdr:from>
    <xdr:to>
      <xdr:col>46</xdr:col>
      <xdr:colOff>38100</xdr:colOff>
      <xdr:row>57</xdr:row>
      <xdr:rowOff>148336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139463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72136</xdr:rowOff>
    </xdr:from>
    <xdr:to>
      <xdr:col>41</xdr:col>
      <xdr:colOff>50800</xdr:colOff>
      <xdr:row>53</xdr:row>
      <xdr:rowOff>130302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158986"/>
          <a:ext cx="8890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59944</xdr:rowOff>
    </xdr:from>
    <xdr:to>
      <xdr:col>41</xdr:col>
      <xdr:colOff>101600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43307</xdr:rowOff>
    </xdr:from>
    <xdr:to>
      <xdr:col>36</xdr:col>
      <xdr:colOff>165100</xdr:colOff>
      <xdr:row>57</xdr:row>
      <xdr:rowOff>144907</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136034</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152146</xdr:rowOff>
    </xdr:from>
    <xdr:to>
      <xdr:col>55</xdr:col>
      <xdr:colOff>50800</xdr:colOff>
      <xdr:row>52</xdr:row>
      <xdr:rowOff>82296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88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85234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8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77470</xdr:rowOff>
    </xdr:from>
    <xdr:to>
      <xdr:col>50</xdr:col>
      <xdr:colOff>165100</xdr:colOff>
      <xdr:row>50</xdr:row>
      <xdr:rowOff>7620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4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24147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82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45466</xdr:rowOff>
    </xdr:from>
    <xdr:to>
      <xdr:col>46</xdr:col>
      <xdr:colOff>38100</xdr:colOff>
      <xdr:row>53</xdr:row>
      <xdr:rowOff>147066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1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51</xdr:row>
      <xdr:rowOff>163593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890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21336</xdr:rowOff>
    </xdr:from>
    <xdr:to>
      <xdr:col>41</xdr:col>
      <xdr:colOff>101600</xdr:colOff>
      <xdr:row>53</xdr:row>
      <xdr:rowOff>122936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1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139463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88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79502</xdr:rowOff>
    </xdr:from>
    <xdr:to>
      <xdr:col>36</xdr:col>
      <xdr:colOff>165100</xdr:colOff>
      <xdr:row>54</xdr:row>
      <xdr:rowOff>9652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1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26179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94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118146</xdr:rowOff>
    </xdr:from>
    <xdr:to>
      <xdr:col>55</xdr:col>
      <xdr:colOff>0</xdr:colOff>
      <xdr:row>77</xdr:row>
      <xdr:rowOff>1560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2976896"/>
          <a:ext cx="8382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166315</xdr:rowOff>
    </xdr:from>
    <xdr:to>
      <xdr:col>50</xdr:col>
      <xdr:colOff>114300</xdr:colOff>
      <xdr:row>77</xdr:row>
      <xdr:rowOff>1560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19651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166315</xdr:rowOff>
    </xdr:from>
    <xdr:to>
      <xdr:col>45</xdr:col>
      <xdr:colOff>177800</xdr:colOff>
      <xdr:row>77</xdr:row>
      <xdr:rowOff>102471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196515"/>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102471</xdr:rowOff>
    </xdr:from>
    <xdr:to>
      <xdr:col>41</xdr:col>
      <xdr:colOff>50800</xdr:colOff>
      <xdr:row>77</xdr:row>
      <xdr:rowOff>150411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04121"/>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67346</xdr:rowOff>
    </xdr:from>
    <xdr:to>
      <xdr:col>55</xdr:col>
      <xdr:colOff>50800</xdr:colOff>
      <xdr:row>75</xdr:row>
      <xdr:rowOff>168946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29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45773</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0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122210</xdr:rowOff>
    </xdr:from>
    <xdr:to>
      <xdr:col>50</xdr:col>
      <xdr:colOff>165100</xdr:colOff>
      <xdr:row>77</xdr:row>
      <xdr:rowOff>52360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5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43487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115515</xdr:rowOff>
    </xdr:from>
    <xdr:to>
      <xdr:col>46</xdr:col>
      <xdr:colOff>38100</xdr:colOff>
      <xdr:row>77</xdr:row>
      <xdr:rowOff>45665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36792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51671</xdr:rowOff>
    </xdr:from>
    <xdr:to>
      <xdr:col>41</xdr:col>
      <xdr:colOff>101600</xdr:colOff>
      <xdr:row>77</xdr:row>
      <xdr:rowOff>153271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144398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3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99611</xdr:rowOff>
    </xdr:from>
    <xdr:to>
      <xdr:col>36</xdr:col>
      <xdr:colOff>165100</xdr:colOff>
      <xdr:row>78</xdr:row>
      <xdr:rowOff>29761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20888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3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47509</xdr:rowOff>
    </xdr:from>
    <xdr:to>
      <xdr:col>55</xdr:col>
      <xdr:colOff>0</xdr:colOff>
      <xdr:row>93</xdr:row>
      <xdr:rowOff>165368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20909"/>
          <a:ext cx="838200" cy="28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165368</xdr:rowOff>
    </xdr:from>
    <xdr:to>
      <xdr:col>50</xdr:col>
      <xdr:colOff>114300</xdr:colOff>
      <xdr:row>94</xdr:row>
      <xdr:rowOff>94503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8750300" y="1611021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139015</xdr:rowOff>
    </xdr:from>
    <xdr:to>
      <xdr:col>45</xdr:col>
      <xdr:colOff>177800</xdr:colOff>
      <xdr:row>94</xdr:row>
      <xdr:rowOff>94503</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7861300" y="16083865"/>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139015</xdr:rowOff>
    </xdr:from>
    <xdr:to>
      <xdr:col>41</xdr:col>
      <xdr:colOff>50800</xdr:colOff>
      <xdr:row>93</xdr:row>
      <xdr:rowOff>165826</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8386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168159</xdr:rowOff>
    </xdr:from>
    <xdr:to>
      <xdr:col>55</xdr:col>
      <xdr:colOff>50800</xdr:colOff>
      <xdr:row>92</xdr:row>
      <xdr:rowOff>98309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19586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114568</xdr:rowOff>
    </xdr:from>
    <xdr:to>
      <xdr:col>50</xdr:col>
      <xdr:colOff>165100</xdr:colOff>
      <xdr:row>94</xdr:row>
      <xdr:rowOff>44718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0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35845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43703</xdr:rowOff>
    </xdr:from>
    <xdr:to>
      <xdr:col>46</xdr:col>
      <xdr:colOff>38100</xdr:colOff>
      <xdr:row>94</xdr:row>
      <xdr:rowOff>145303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136430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88215</xdr:rowOff>
    </xdr:from>
    <xdr:to>
      <xdr:col>41</xdr:col>
      <xdr:colOff>101600</xdr:colOff>
      <xdr:row>94</xdr:row>
      <xdr:rowOff>18365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0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9492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1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115026</xdr:rowOff>
    </xdr:from>
    <xdr:to>
      <xdr:col>36</xdr:col>
      <xdr:colOff>165100</xdr:colOff>
      <xdr:row>94</xdr:row>
      <xdr:rowOff>45176</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36303</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61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148027</xdr:rowOff>
    </xdr:from>
    <xdr:to>
      <xdr:col>85</xdr:col>
      <xdr:colOff>127000</xdr:colOff>
      <xdr:row>37</xdr:row>
      <xdr:rowOff>6132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6148777"/>
          <a:ext cx="838200" cy="20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116513</xdr:rowOff>
    </xdr:from>
    <xdr:to>
      <xdr:col>81</xdr:col>
      <xdr:colOff>50800</xdr:colOff>
      <xdr:row>37</xdr:row>
      <xdr:rowOff>6132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288713"/>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13153</xdr:rowOff>
    </xdr:from>
    <xdr:to>
      <xdr:col>76</xdr:col>
      <xdr:colOff>114300</xdr:colOff>
      <xdr:row>36</xdr:row>
      <xdr:rowOff>116513</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6013903"/>
          <a:ext cx="889000" cy="27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13153</xdr:rowOff>
    </xdr:from>
    <xdr:to>
      <xdr:col>71</xdr:col>
      <xdr:colOff>177800</xdr:colOff>
      <xdr:row>35</xdr:row>
      <xdr:rowOff>148191</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flipV="1">
          <a:off x="12814300" y="6013903"/>
          <a:ext cx="889000" cy="1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97227</xdr:rowOff>
    </xdr:from>
    <xdr:to>
      <xdr:col>85</xdr:col>
      <xdr:colOff>177800</xdr:colOff>
      <xdr:row>36</xdr:row>
      <xdr:rowOff>27377</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75654</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60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126782</xdr:rowOff>
    </xdr:from>
    <xdr:to>
      <xdr:col>81</xdr:col>
      <xdr:colOff>101600</xdr:colOff>
      <xdr:row>37</xdr:row>
      <xdr:rowOff>56932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48059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3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65713</xdr:rowOff>
    </xdr:from>
    <xdr:to>
      <xdr:col>76</xdr:col>
      <xdr:colOff>165100</xdr:colOff>
      <xdr:row>36</xdr:row>
      <xdr:rowOff>167313</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2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158440</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3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133803</xdr:rowOff>
    </xdr:from>
    <xdr:to>
      <xdr:col>72</xdr:col>
      <xdr:colOff>38100</xdr:colOff>
      <xdr:row>35</xdr:row>
      <xdr:rowOff>63953</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96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55080</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05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97391</xdr:rowOff>
    </xdr:from>
    <xdr:to>
      <xdr:col>67</xdr:col>
      <xdr:colOff>101600</xdr:colOff>
      <xdr:row>36</xdr:row>
      <xdr:rowOff>27541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609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18668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61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27709</xdr:rowOff>
    </xdr:from>
    <xdr:to>
      <xdr:col>85</xdr:col>
      <xdr:colOff>127000</xdr:colOff>
      <xdr:row>52</xdr:row>
      <xdr:rowOff>72400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8943109"/>
          <a:ext cx="8382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27709</xdr:rowOff>
    </xdr:from>
    <xdr:to>
      <xdr:col>81</xdr:col>
      <xdr:colOff>50800</xdr:colOff>
      <xdr:row>59</xdr:row>
      <xdr:rowOff>53495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8943109"/>
          <a:ext cx="889000" cy="12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3523</xdr:rowOff>
    </xdr:from>
    <xdr:to>
      <xdr:col>76</xdr:col>
      <xdr:colOff>114300</xdr:colOff>
      <xdr:row>59</xdr:row>
      <xdr:rowOff>53495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10119073"/>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3523</xdr:rowOff>
    </xdr:from>
    <xdr:to>
      <xdr:col>71</xdr:col>
      <xdr:colOff>177800</xdr:colOff>
      <xdr:row>59</xdr:row>
      <xdr:rowOff>34772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119073"/>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46435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21600</xdr:rowOff>
    </xdr:from>
    <xdr:to>
      <xdr:col>85</xdr:col>
      <xdr:colOff>177800</xdr:colOff>
      <xdr:row>52</xdr:row>
      <xdr:rowOff>123200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107977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8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148359</xdr:rowOff>
    </xdr:from>
    <xdr:to>
      <xdr:col>81</xdr:col>
      <xdr:colOff>101600</xdr:colOff>
      <xdr:row>52</xdr:row>
      <xdr:rowOff>78509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8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95036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6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2695</xdr:rowOff>
    </xdr:from>
    <xdr:to>
      <xdr:col>76</xdr:col>
      <xdr:colOff>165100</xdr:colOff>
      <xdr:row>59</xdr:row>
      <xdr:rowOff>104295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101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95422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124173</xdr:rowOff>
    </xdr:from>
    <xdr:to>
      <xdr:col>72</xdr:col>
      <xdr:colOff>38100</xdr:colOff>
      <xdr:row>59</xdr:row>
      <xdr:rowOff>54323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45450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155422</xdr:rowOff>
    </xdr:from>
    <xdr:to>
      <xdr:col>67</xdr:col>
      <xdr:colOff>101600</xdr:colOff>
      <xdr:row>59</xdr:row>
      <xdr:rowOff>85572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76699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34658</xdr:rowOff>
    </xdr:from>
    <xdr:to>
      <xdr:col>85</xdr:col>
      <xdr:colOff>126364</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379058"/>
          <a:ext cx="1269" cy="1019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152785</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1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34658</xdr:rowOff>
    </xdr:from>
    <xdr:to>
      <xdr:col>86</xdr:col>
      <xdr:colOff>25400</xdr:colOff>
      <xdr:row>72</xdr:row>
      <xdr:rowOff>34658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379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19514</xdr:rowOff>
    </xdr:from>
    <xdr:to>
      <xdr:col>85</xdr:col>
      <xdr:colOff>127000</xdr:colOff>
      <xdr:row>72</xdr:row>
      <xdr:rowOff>34658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192464"/>
          <a:ext cx="8382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41724</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4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63297</xdr:rowOff>
    </xdr:from>
    <xdr:to>
      <xdr:col>85</xdr:col>
      <xdr:colOff>177800</xdr:colOff>
      <xdr:row>77</xdr:row>
      <xdr:rowOff>164897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19514</xdr:rowOff>
    </xdr:from>
    <xdr:to>
      <xdr:col>81</xdr:col>
      <xdr:colOff>50800</xdr:colOff>
      <xdr:row>72</xdr:row>
      <xdr:rowOff>16770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2192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99588</xdr:rowOff>
    </xdr:from>
    <xdr:to>
      <xdr:col>81</xdr:col>
      <xdr:colOff>101600</xdr:colOff>
      <xdr:row>78</xdr:row>
      <xdr:rowOff>29738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20865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39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16770</xdr:rowOff>
    </xdr:from>
    <xdr:to>
      <xdr:col>76</xdr:col>
      <xdr:colOff>114300</xdr:colOff>
      <xdr:row>77</xdr:row>
      <xdr:rowOff>159589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2361170"/>
          <a:ext cx="889000" cy="10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99816</xdr:rowOff>
    </xdr:from>
    <xdr:to>
      <xdr:col>76</xdr:col>
      <xdr:colOff>165100</xdr:colOff>
      <xdr:row>78</xdr:row>
      <xdr:rowOff>29966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21093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159589</xdr:rowOff>
    </xdr:from>
    <xdr:to>
      <xdr:col>71</xdr:col>
      <xdr:colOff>177800</xdr:colOff>
      <xdr:row>78</xdr:row>
      <xdr:rowOff>19399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361239"/>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112388</xdr:rowOff>
    </xdr:from>
    <xdr:to>
      <xdr:col>72</xdr:col>
      <xdr:colOff>38100</xdr:colOff>
      <xdr:row>78</xdr:row>
      <xdr:rowOff>42538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33665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102445</xdr:rowOff>
    </xdr:from>
    <xdr:to>
      <xdr:col>67</xdr:col>
      <xdr:colOff>101600</xdr:colOff>
      <xdr:row>78</xdr:row>
      <xdr:rowOff>32595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49122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155308</xdr:rowOff>
    </xdr:from>
    <xdr:to>
      <xdr:col>85</xdr:col>
      <xdr:colOff>177800</xdr:colOff>
      <xdr:row>72</xdr:row>
      <xdr:rowOff>85458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3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108335</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2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140164</xdr:rowOff>
    </xdr:from>
    <xdr:to>
      <xdr:col>81</xdr:col>
      <xdr:colOff>101600</xdr:colOff>
      <xdr:row>71</xdr:row>
      <xdr:rowOff>70314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1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86841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19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137420</xdr:rowOff>
    </xdr:from>
    <xdr:to>
      <xdr:col>76</xdr:col>
      <xdr:colOff>165100</xdr:colOff>
      <xdr:row>72</xdr:row>
      <xdr:rowOff>67570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84097</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2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108789</xdr:rowOff>
    </xdr:from>
    <xdr:to>
      <xdr:col>72</xdr:col>
      <xdr:colOff>38100</xdr:colOff>
      <xdr:row>78</xdr:row>
      <xdr:rowOff>38939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55466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0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140049</xdr:rowOff>
    </xdr:from>
    <xdr:to>
      <xdr:col>67</xdr:col>
      <xdr:colOff>101600</xdr:colOff>
      <xdr:row>78</xdr:row>
      <xdr:rowOff>70199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61326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43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149358</xdr:rowOff>
    </xdr:from>
    <xdr:to>
      <xdr:col>85</xdr:col>
      <xdr:colOff>127000</xdr:colOff>
      <xdr:row>98</xdr:row>
      <xdr:rowOff>155054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951458"/>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150349</xdr:rowOff>
    </xdr:from>
    <xdr:to>
      <xdr:col>81</xdr:col>
      <xdr:colOff>50800</xdr:colOff>
      <xdr:row>98</xdr:row>
      <xdr:rowOff>155054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952449"/>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107987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150349</xdr:rowOff>
    </xdr:from>
    <xdr:to>
      <xdr:col>76</xdr:col>
      <xdr:colOff>114300</xdr:colOff>
      <xdr:row>98</xdr:row>
      <xdr:rowOff>156350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952449"/>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95966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144424</xdr:rowOff>
    </xdr:from>
    <xdr:to>
      <xdr:col>71</xdr:col>
      <xdr:colOff>177800</xdr:colOff>
      <xdr:row>98</xdr:row>
      <xdr:rowOff>156350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946524"/>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85259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91870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98558</xdr:rowOff>
    </xdr:from>
    <xdr:to>
      <xdr:col>85</xdr:col>
      <xdr:colOff>177800</xdr:colOff>
      <xdr:row>99</xdr:row>
      <xdr:rowOff>28708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9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76985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87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104254</xdr:rowOff>
    </xdr:from>
    <xdr:to>
      <xdr:col>81</xdr:col>
      <xdr:colOff>101600</xdr:colOff>
      <xdr:row>99</xdr:row>
      <xdr:rowOff>34404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9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25531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99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99549</xdr:rowOff>
    </xdr:from>
    <xdr:to>
      <xdr:col>76</xdr:col>
      <xdr:colOff>165100</xdr:colOff>
      <xdr:row>99</xdr:row>
      <xdr:rowOff>29699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9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99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105550</xdr:rowOff>
    </xdr:from>
    <xdr:to>
      <xdr:col>72</xdr:col>
      <xdr:colOff>38100</xdr:colOff>
      <xdr:row>99</xdr:row>
      <xdr:rowOff>35700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9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26827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70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93624</xdr:rowOff>
    </xdr:from>
    <xdr:to>
      <xdr:col>67</xdr:col>
      <xdr:colOff>101600</xdr:colOff>
      <xdr:row>99</xdr:row>
      <xdr:rowOff>23774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14901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98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18977</xdr:rowOff>
    </xdr:from>
    <xdr:to>
      <xdr:col>116</xdr:col>
      <xdr:colOff>63500</xdr:colOff>
      <xdr:row>39</xdr:row>
      <xdr:rowOff>32367</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6705527"/>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28719</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200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32367</xdr:rowOff>
    </xdr:from>
    <xdr:to>
      <xdr:col>111</xdr:col>
      <xdr:colOff>177800</xdr:colOff>
      <xdr:row>39</xdr:row>
      <xdr:rowOff>35523</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6718917"/>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99367</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10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107369</xdr:rowOff>
    </xdr:from>
    <xdr:to>
      <xdr:col>107</xdr:col>
      <xdr:colOff>50800</xdr:colOff>
      <xdr:row>39</xdr:row>
      <xdr:rowOff>35523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62246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76072</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64915</xdr:rowOff>
    </xdr:from>
    <xdr:to>
      <xdr:col>102</xdr:col>
      <xdr:colOff>114300</xdr:colOff>
      <xdr:row>38</xdr:row>
      <xdr:rowOff>107369</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58001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16309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139627</xdr:rowOff>
    </xdr:from>
    <xdr:to>
      <xdr:col>116</xdr:col>
      <xdr:colOff>114300</xdr:colOff>
      <xdr:row>39</xdr:row>
      <xdr:rowOff>69777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5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54554</xdr:rowOff>
    </xdr:from>
    <xdr:ext cx="378565"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6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153017</xdr:rowOff>
    </xdr:from>
    <xdr:to>
      <xdr:col>112</xdr:col>
      <xdr:colOff>38100</xdr:colOff>
      <xdr:row>39</xdr:row>
      <xdr:rowOff>83167</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74294</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4017" y="676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156173</xdr:rowOff>
    </xdr:from>
    <xdr:to>
      <xdr:col>107</xdr:col>
      <xdr:colOff>101600</xdr:colOff>
      <xdr:row>39</xdr:row>
      <xdr:rowOff>86323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77450</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5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56569</xdr:rowOff>
    </xdr:from>
    <xdr:to>
      <xdr:col>102</xdr:col>
      <xdr:colOff>165100</xdr:colOff>
      <xdr:row>38</xdr:row>
      <xdr:rowOff>158169</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149296</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10428" y="666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14115</xdr:rowOff>
    </xdr:from>
    <xdr:to>
      <xdr:col>98</xdr:col>
      <xdr:colOff>38100</xdr:colOff>
      <xdr:row>38</xdr:row>
      <xdr:rowOff>115715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106842</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66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27,172</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円となっている。決算全体で見ると、前年度と比べ</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5,314</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4,693</a:t>
          </a:r>
          <a:r>
            <a:rPr kumimoji="1" lang="ja-JP" altLang="en-US" sz="1300">
              <a:latin typeface="ＭＳ Ｐゴシック" panose="020B0600070205080204" pitchFamily="50" charset="-128"/>
              <a:ea typeface="ＭＳ Ｐゴシック" panose="020B0600070205080204" pitchFamily="50" charset="-128"/>
            </a:rPr>
            <a:t>万円となっており、災害廃棄物処理経費が</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9,630</a:t>
          </a:r>
          <a:r>
            <a:rPr kumimoji="1" lang="ja-JP" altLang="en-US" sz="1300">
              <a:latin typeface="ＭＳ Ｐゴシック" panose="020B0600070205080204" pitchFamily="50" charset="-128"/>
              <a:ea typeface="ＭＳ Ｐゴシック" panose="020B0600070205080204" pitchFamily="50" charset="-128"/>
            </a:rPr>
            <a:t>万円減少したことが主な要因である。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9,552</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円となっている。決算全体で見ると、前年度と比べ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8,402</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1,602</a:t>
          </a:r>
          <a:r>
            <a:rPr kumimoji="1" lang="ja-JP" altLang="en-US" sz="1300">
              <a:latin typeface="ＭＳ Ｐゴシック" panose="020B0600070205080204" pitchFamily="50" charset="-128"/>
              <a:ea typeface="ＭＳ Ｐゴシック" panose="020B0600070205080204" pitchFamily="50" charset="-128"/>
            </a:rPr>
            <a:t>万円となっており、熊本地震に係る農業用施設の復旧経費が</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3,289</a:t>
          </a:r>
          <a:r>
            <a:rPr kumimoji="1" lang="ja-JP" altLang="en-US" sz="1300">
              <a:latin typeface="ＭＳ Ｐゴシック" panose="020B0600070205080204" pitchFamily="50" charset="-128"/>
              <a:ea typeface="ＭＳ Ｐゴシック" panose="020B0600070205080204" pitchFamily="50" charset="-128"/>
            </a:rPr>
            <a:t>万円増加したことなどによる。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20,410</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8,405</a:t>
          </a:r>
          <a:r>
            <a:rPr kumimoji="1" lang="ja-JP" altLang="en-US" sz="1300">
              <a:latin typeface="ＭＳ Ｐゴシック" panose="020B0600070205080204" pitchFamily="50" charset="-128"/>
              <a:ea typeface="ＭＳ Ｐゴシック" panose="020B0600070205080204" pitchFamily="50" charset="-128"/>
            </a:rPr>
            <a:t>万円増の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9,868</a:t>
          </a:r>
          <a:r>
            <a:rPr kumimoji="1" lang="ja-JP" altLang="en-US" sz="1300">
              <a:latin typeface="ＭＳ Ｐゴシック" panose="020B0600070205080204" pitchFamily="50" charset="-128"/>
              <a:ea typeface="ＭＳ Ｐゴシック" panose="020B0600070205080204" pitchFamily="50" charset="-128"/>
            </a:rPr>
            <a:t>万円となっており、熊本城ホール整備事業が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9,010</a:t>
          </a:r>
          <a:r>
            <a:rPr kumimoji="1" lang="ja-JP" altLang="en-US" sz="1300">
              <a:latin typeface="ＭＳ Ｐゴシック" panose="020B0600070205080204" pitchFamily="50" charset="-128"/>
              <a:ea typeface="ＭＳ Ｐゴシック" panose="020B0600070205080204" pitchFamily="50" charset="-128"/>
            </a:rPr>
            <a:t>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・教育費は、住民一当たり</a:t>
          </a:r>
          <a:r>
            <a:rPr kumimoji="1" lang="en-US" altLang="ja-JP" sz="1300">
              <a:latin typeface="ＭＳ Ｐゴシック" panose="020B0600070205080204" pitchFamily="50" charset="-128"/>
              <a:ea typeface="ＭＳ Ｐゴシック" panose="020B0600070205080204" pitchFamily="50" charset="-128"/>
            </a:rPr>
            <a:t>87,944</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において権限移譲に伴う県費負担教職員の増等により人件費が増加したものの、決算全体で見ると、前年度と比べ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5,389</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645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6,047</a:t>
          </a:r>
          <a:r>
            <a:rPr kumimoji="1" lang="ja-JP" altLang="en-US" sz="1300">
              <a:latin typeface="ＭＳ Ｐゴシック" panose="020B0600070205080204" pitchFamily="50" charset="-128"/>
              <a:ea typeface="ＭＳ Ｐゴシック" panose="020B0600070205080204" pitchFamily="50" charset="-128"/>
            </a:rPr>
            <a:t>万円となっており、博物館展示整備経費が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287</a:t>
          </a:r>
          <a:r>
            <a:rPr kumimoji="1" lang="ja-JP" altLang="en-US" sz="1300">
              <a:latin typeface="ＭＳ Ｐゴシック" panose="020B0600070205080204" pitchFamily="50" charset="-128"/>
              <a:ea typeface="ＭＳ Ｐゴシック" panose="020B0600070205080204" pitchFamily="50" charset="-128"/>
            </a:rPr>
            <a:t>万円減少したことなどによる。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17,838</a:t>
          </a:r>
          <a:r>
            <a:rPr kumimoji="1" lang="ja-JP" altLang="en-US" sz="1300">
              <a:latin typeface="ＭＳ Ｐゴシック" panose="020B0600070205080204" pitchFamily="50" charset="-128"/>
              <a:ea typeface="ＭＳ Ｐゴシック" panose="020B0600070205080204" pitchFamily="50" charset="-128"/>
            </a:rPr>
            <a:t>円となっている。決算全体で見ると、前年度に比べ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万円減の</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9,476</a:t>
          </a:r>
          <a:r>
            <a:rPr kumimoji="1" lang="ja-JP" altLang="en-US" sz="1300">
              <a:latin typeface="ＭＳ Ｐゴシック" panose="020B0600070205080204" pitchFamily="50" charset="-128"/>
              <a:ea typeface="ＭＳ Ｐゴシック" panose="020B0600070205080204" pitchFamily="50" charset="-128"/>
            </a:rPr>
            <a:t>万円となっており、復旧の進捗に伴い、熊本地震災害復旧に係る事業費が減少したことが主な要因である。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年度において、熊本地震に係る災害復旧等の臨時の財政需要があり、財政調整基金を取崩して対応したため、実質単年度収支は赤字となっていた。しかし、平成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年度においては、財政調整基金の実質的な取崩しは行わず、また、実質収支は前年と同程度で推移したため、実質単年度収支は黒字となった。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年度に受け入</a:t>
          </a:r>
        </a:p>
        <a:p>
          <a:r>
            <a:rPr kumimoji="1" lang="ja-JP" altLang="en-US" sz="1400">
              <a:latin typeface="ＭＳ ゴシック" pitchFamily="49" charset="-128"/>
              <a:ea typeface="ＭＳ ゴシック" pitchFamily="49" charset="-128"/>
            </a:rPr>
            <a:t>　れた国庫負担金等の一部について約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億円の返還が発生したもの</a:t>
          </a:r>
        </a:p>
        <a:p>
          <a:r>
            <a:rPr kumimoji="1" lang="ja-JP" altLang="en-US" sz="1400">
              <a:latin typeface="ＭＳ ゴシック" pitchFamily="49" charset="-128"/>
              <a:ea typeface="ＭＳ ゴシック" pitchFamily="49" charset="-128"/>
            </a:rPr>
            <a:t>　の、保険料収納率の向上に伴う保険料収入の増や、県の特別交付</a:t>
          </a:r>
        </a:p>
        <a:p>
          <a:r>
            <a:rPr kumimoji="1" lang="ja-JP" altLang="en-US" sz="1400">
              <a:latin typeface="ＭＳ ゴシック" pitchFamily="49" charset="-128"/>
              <a:ea typeface="ＭＳ ゴシック" pitchFamily="49" charset="-128"/>
            </a:rPr>
            <a:t>　金の増等により、単年度収支は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億円の赤字となったもの。</a:t>
          </a:r>
        </a:p>
        <a:p>
          <a:r>
            <a:rPr kumimoji="1" lang="ja-JP" altLang="en-US" sz="1400">
              <a:latin typeface="ＭＳ ゴシック" pitchFamily="49" charset="-128"/>
              <a:ea typeface="ＭＳ ゴシック" pitchFamily="49" charset="-128"/>
            </a:rPr>
            <a:t>・しかしながら、国民健康保険会計においては、依然として累積赤</a:t>
          </a:r>
        </a:p>
        <a:p>
          <a:r>
            <a:rPr kumimoji="1" lang="ja-JP" altLang="en-US" sz="1400">
              <a:latin typeface="ＭＳ ゴシック" pitchFamily="49" charset="-128"/>
              <a:ea typeface="ＭＳ ゴシック" pitchFamily="49" charset="-128"/>
            </a:rPr>
            <a:t>　字を抱えていることから、今後も引き続き保険料収納率の向上対</a:t>
          </a:r>
        </a:p>
        <a:p>
          <a:r>
            <a:rPr kumimoji="1" lang="ja-JP" altLang="en-US" sz="1400">
              <a:latin typeface="ＭＳ ゴシック" pitchFamily="49" charset="-128"/>
              <a:ea typeface="ＭＳ ゴシック" pitchFamily="49" charset="-128"/>
            </a:rPr>
            <a:t>　策や医療費の適正化等に積極的に取り組み、単年度収支の黒字化</a:t>
          </a:r>
        </a:p>
        <a:p>
          <a:r>
            <a:rPr kumimoji="1" lang="ja-JP" altLang="en-US" sz="1400">
              <a:latin typeface="ＭＳ ゴシック" pitchFamily="49" charset="-128"/>
              <a:ea typeface="ＭＳ ゴシック" pitchFamily="49" charset="-128"/>
            </a:rPr>
            <a:t>　及び累積赤字の解消に努める。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431001_&#29066;&#26412;&#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125.5</v>
          </cell>
          <cell r="CF51">
            <v>124</v>
          </cell>
          <cell r="CN51">
            <v>127.8</v>
          </cell>
          <cell r="CV51">
            <v>116.6</v>
          </cell>
        </row>
        <row r="53">
          <cell r="BX53">
            <v>56.4</v>
          </cell>
          <cell r="CF53">
            <v>56.8</v>
          </cell>
          <cell r="CN53">
            <v>59.9</v>
          </cell>
          <cell r="CV53">
            <v>59.2</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122.4</v>
          </cell>
          <cell r="BX73">
            <v>125.5</v>
          </cell>
          <cell r="CF73">
            <v>124</v>
          </cell>
          <cell r="CN73">
            <v>127.8</v>
          </cell>
          <cell r="CV73">
            <v>116.6</v>
          </cell>
        </row>
        <row r="75">
          <cell r="BP75">
            <v>9.9</v>
          </cell>
          <cell r="BX75">
            <v>9.6</v>
          </cell>
          <cell r="CF75">
            <v>9.3000000000000007</v>
          </cell>
          <cell r="CN75">
            <v>8.8000000000000007</v>
          </cell>
          <cell r="CV75">
            <v>7.7</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393708361</v>
      </c>
      <c r="BO4" s="392"/>
      <c r="BP4" s="392"/>
      <c r="BQ4" s="392"/>
      <c r="BR4" s="392"/>
      <c r="BS4" s="392"/>
      <c r="BT4" s="392"/>
      <c r="BU4" s="393"/>
      <c r="BV4" s="391">
        <v>422782942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3.4</v>
      </c>
      <c r="CU4" s="398"/>
      <c r="CV4" s="398"/>
      <c r="CW4" s="398"/>
      <c r="CX4" s="398"/>
      <c r="CY4" s="398"/>
      <c r="CZ4" s="398"/>
      <c r="DA4" s="399"/>
      <c r="DB4" s="397">
        <v>3.3</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382888282</v>
      </c>
      <c r="BO5" s="429"/>
      <c r="BP5" s="429"/>
      <c r="BQ5" s="429"/>
      <c r="BR5" s="429"/>
      <c r="BS5" s="429"/>
      <c r="BT5" s="429"/>
      <c r="BU5" s="430"/>
      <c r="BV5" s="428">
        <v>410085959</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90</v>
      </c>
      <c r="CU5" s="426"/>
      <c r="CV5" s="426"/>
      <c r="CW5" s="426"/>
      <c r="CX5" s="426"/>
      <c r="CY5" s="426"/>
      <c r="CZ5" s="426"/>
      <c r="DA5" s="427"/>
      <c r="DB5" s="425">
        <v>92.2</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10820079</v>
      </c>
      <c r="BO6" s="429"/>
      <c r="BP6" s="429"/>
      <c r="BQ6" s="429"/>
      <c r="BR6" s="429"/>
      <c r="BS6" s="429"/>
      <c r="BT6" s="429"/>
      <c r="BU6" s="430"/>
      <c r="BV6" s="428">
        <v>12696983</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101.8</v>
      </c>
      <c r="CU6" s="466"/>
      <c r="CV6" s="466"/>
      <c r="CW6" s="466"/>
      <c r="CX6" s="466"/>
      <c r="CY6" s="466"/>
      <c r="CZ6" s="466"/>
      <c r="DA6" s="467"/>
      <c r="DB6" s="465">
        <v>104.5</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106</v>
      </c>
      <c r="AV7" s="461"/>
      <c r="AW7" s="461"/>
      <c r="AX7" s="461"/>
      <c r="AY7" s="462" t="s">
        <v>107</v>
      </c>
      <c r="AZ7" s="463"/>
      <c r="BA7" s="463"/>
      <c r="BB7" s="463"/>
      <c r="BC7" s="463"/>
      <c r="BD7" s="463"/>
      <c r="BE7" s="463"/>
      <c r="BF7" s="463"/>
      <c r="BG7" s="463"/>
      <c r="BH7" s="463"/>
      <c r="BI7" s="463"/>
      <c r="BJ7" s="463"/>
      <c r="BK7" s="463"/>
      <c r="BL7" s="463"/>
      <c r="BM7" s="464"/>
      <c r="BN7" s="428">
        <v>4398887</v>
      </c>
      <c r="BO7" s="429"/>
      <c r="BP7" s="429"/>
      <c r="BQ7" s="429"/>
      <c r="BR7" s="429"/>
      <c r="BS7" s="429"/>
      <c r="BT7" s="429"/>
      <c r="BU7" s="430"/>
      <c r="BV7" s="428">
        <v>6439458</v>
      </c>
      <c r="BW7" s="429"/>
      <c r="BX7" s="429"/>
      <c r="BY7" s="429"/>
      <c r="BZ7" s="429"/>
      <c r="CA7" s="429"/>
      <c r="CB7" s="429"/>
      <c r="CC7" s="430"/>
      <c r="CD7" s="431" t="s">
        <v>108</v>
      </c>
      <c r="CE7" s="432"/>
      <c r="CF7" s="432"/>
      <c r="CG7" s="432"/>
      <c r="CH7" s="432"/>
      <c r="CI7" s="432"/>
      <c r="CJ7" s="432"/>
      <c r="CK7" s="432"/>
      <c r="CL7" s="432"/>
      <c r="CM7" s="432"/>
      <c r="CN7" s="432"/>
      <c r="CO7" s="432"/>
      <c r="CP7" s="432"/>
      <c r="CQ7" s="432"/>
      <c r="CR7" s="432"/>
      <c r="CS7" s="433"/>
      <c r="CT7" s="428">
        <v>191297285</v>
      </c>
      <c r="CU7" s="429"/>
      <c r="CV7" s="429"/>
      <c r="CW7" s="429"/>
      <c r="CX7" s="429"/>
      <c r="CY7" s="429"/>
      <c r="CZ7" s="429"/>
      <c r="DA7" s="430"/>
      <c r="DB7" s="428">
        <v>189204712</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109</v>
      </c>
      <c r="AN8" s="458"/>
      <c r="AO8" s="458"/>
      <c r="AP8" s="458"/>
      <c r="AQ8" s="458"/>
      <c r="AR8" s="458"/>
      <c r="AS8" s="458"/>
      <c r="AT8" s="459"/>
      <c r="AU8" s="460" t="s">
        <v>110</v>
      </c>
      <c r="AV8" s="461"/>
      <c r="AW8" s="461"/>
      <c r="AX8" s="461"/>
      <c r="AY8" s="462" t="s">
        <v>111</v>
      </c>
      <c r="AZ8" s="463"/>
      <c r="BA8" s="463"/>
      <c r="BB8" s="463"/>
      <c r="BC8" s="463"/>
      <c r="BD8" s="463"/>
      <c r="BE8" s="463"/>
      <c r="BF8" s="463"/>
      <c r="BG8" s="463"/>
      <c r="BH8" s="463"/>
      <c r="BI8" s="463"/>
      <c r="BJ8" s="463"/>
      <c r="BK8" s="463"/>
      <c r="BL8" s="463"/>
      <c r="BM8" s="464"/>
      <c r="BN8" s="428">
        <v>6421192</v>
      </c>
      <c r="BO8" s="429"/>
      <c r="BP8" s="429"/>
      <c r="BQ8" s="429"/>
      <c r="BR8" s="429"/>
      <c r="BS8" s="429"/>
      <c r="BT8" s="429"/>
      <c r="BU8" s="430"/>
      <c r="BV8" s="428">
        <v>6257525</v>
      </c>
      <c r="BW8" s="429"/>
      <c r="BX8" s="429"/>
      <c r="BY8" s="429"/>
      <c r="BZ8" s="429"/>
      <c r="CA8" s="429"/>
      <c r="CB8" s="429"/>
      <c r="CC8" s="430"/>
      <c r="CD8" s="431" t="s">
        <v>112</v>
      </c>
      <c r="CE8" s="432"/>
      <c r="CF8" s="432"/>
      <c r="CG8" s="432"/>
      <c r="CH8" s="432"/>
      <c r="CI8" s="432"/>
      <c r="CJ8" s="432"/>
      <c r="CK8" s="432"/>
      <c r="CL8" s="432"/>
      <c r="CM8" s="432"/>
      <c r="CN8" s="432"/>
      <c r="CO8" s="432"/>
      <c r="CP8" s="432"/>
      <c r="CQ8" s="432"/>
      <c r="CR8" s="432"/>
      <c r="CS8" s="433"/>
      <c r="CT8" s="468">
        <v>0.71</v>
      </c>
      <c r="CU8" s="469"/>
      <c r="CV8" s="469"/>
      <c r="CW8" s="469"/>
      <c r="CX8" s="469"/>
      <c r="CY8" s="469"/>
      <c r="CZ8" s="469"/>
      <c r="DA8" s="470"/>
      <c r="DB8" s="468">
        <v>0.72</v>
      </c>
      <c r="DC8" s="469"/>
      <c r="DD8" s="469"/>
      <c r="DE8" s="469"/>
      <c r="DF8" s="469"/>
      <c r="DG8" s="469"/>
      <c r="DH8" s="469"/>
      <c r="DI8" s="470"/>
      <c r="DJ8" s="185"/>
      <c r="DK8" s="185"/>
      <c r="DL8" s="185"/>
      <c r="DM8" s="185"/>
      <c r="DN8" s="185"/>
      <c r="DO8" s="185"/>
    </row>
    <row r="9" spans="1:119" ht="18.75" customHeight="1" thickBot="1" x14ac:dyDescent="0.25">
      <c r="A9" s="186"/>
      <c r="B9" s="422" t="s">
        <v>113</v>
      </c>
      <c r="C9" s="423"/>
      <c r="D9" s="423"/>
      <c r="E9" s="423"/>
      <c r="F9" s="423"/>
      <c r="G9" s="423"/>
      <c r="H9" s="423"/>
      <c r="I9" s="423"/>
      <c r="J9" s="423"/>
      <c r="K9" s="471"/>
      <c r="L9" s="472" t="s">
        <v>114</v>
      </c>
      <c r="M9" s="473"/>
      <c r="N9" s="473"/>
      <c r="O9" s="473"/>
      <c r="P9" s="473"/>
      <c r="Q9" s="474"/>
      <c r="R9" s="475">
        <v>740822</v>
      </c>
      <c r="S9" s="476"/>
      <c r="T9" s="476"/>
      <c r="U9" s="476"/>
      <c r="V9" s="477"/>
      <c r="W9" s="385" t="s">
        <v>115</v>
      </c>
      <c r="X9" s="386"/>
      <c r="Y9" s="386"/>
      <c r="Z9" s="386"/>
      <c r="AA9" s="386"/>
      <c r="AB9" s="386"/>
      <c r="AC9" s="386"/>
      <c r="AD9" s="386"/>
      <c r="AE9" s="386"/>
      <c r="AF9" s="386"/>
      <c r="AG9" s="386"/>
      <c r="AH9" s="386"/>
      <c r="AI9" s="386"/>
      <c r="AJ9" s="386"/>
      <c r="AK9" s="386"/>
      <c r="AL9" s="387"/>
      <c r="AM9" s="457" t="s">
        <v>116</v>
      </c>
      <c r="AN9" s="458"/>
      <c r="AO9" s="458"/>
      <c r="AP9" s="458"/>
      <c r="AQ9" s="458"/>
      <c r="AR9" s="458"/>
      <c r="AS9" s="458"/>
      <c r="AT9" s="459"/>
      <c r="AU9" s="460" t="s">
        <v>94</v>
      </c>
      <c r="AV9" s="461"/>
      <c r="AW9" s="461"/>
      <c r="AX9" s="461"/>
      <c r="AY9" s="462" t="s">
        <v>117</v>
      </c>
      <c r="AZ9" s="463"/>
      <c r="BA9" s="463"/>
      <c r="BB9" s="463"/>
      <c r="BC9" s="463"/>
      <c r="BD9" s="463"/>
      <c r="BE9" s="463"/>
      <c r="BF9" s="463"/>
      <c r="BG9" s="463"/>
      <c r="BH9" s="463"/>
      <c r="BI9" s="463"/>
      <c r="BJ9" s="463"/>
      <c r="BK9" s="463"/>
      <c r="BL9" s="463"/>
      <c r="BM9" s="464"/>
      <c r="BN9" s="428">
        <v>163667</v>
      </c>
      <c r="BO9" s="429"/>
      <c r="BP9" s="429"/>
      <c r="BQ9" s="429"/>
      <c r="BR9" s="429"/>
      <c r="BS9" s="429"/>
      <c r="BT9" s="429"/>
      <c r="BU9" s="430"/>
      <c r="BV9" s="428">
        <v>1170943</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13.2</v>
      </c>
      <c r="CU9" s="426"/>
      <c r="CV9" s="426"/>
      <c r="CW9" s="426"/>
      <c r="CX9" s="426"/>
      <c r="CY9" s="426"/>
      <c r="CZ9" s="426"/>
      <c r="DA9" s="427"/>
      <c r="DB9" s="425">
        <v>13.6</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119</v>
      </c>
      <c r="M10" s="458"/>
      <c r="N10" s="458"/>
      <c r="O10" s="458"/>
      <c r="P10" s="458"/>
      <c r="Q10" s="459"/>
      <c r="R10" s="479">
        <v>734474</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2554833</v>
      </c>
      <c r="BO10" s="429"/>
      <c r="BP10" s="429"/>
      <c r="BQ10" s="429"/>
      <c r="BR10" s="429"/>
      <c r="BS10" s="429"/>
      <c r="BT10" s="429"/>
      <c r="BU10" s="430"/>
      <c r="BV10" s="428">
        <v>2055189</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94</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2">
      <c r="A12" s="186"/>
      <c r="B12" s="488" t="s">
        <v>130</v>
      </c>
      <c r="C12" s="489"/>
      <c r="D12" s="489"/>
      <c r="E12" s="489"/>
      <c r="F12" s="489"/>
      <c r="G12" s="489"/>
      <c r="H12" s="489"/>
      <c r="I12" s="489"/>
      <c r="J12" s="489"/>
      <c r="K12" s="490"/>
      <c r="L12" s="497" t="s">
        <v>131</v>
      </c>
      <c r="M12" s="498"/>
      <c r="N12" s="498"/>
      <c r="O12" s="498"/>
      <c r="P12" s="498"/>
      <c r="Q12" s="499"/>
      <c r="R12" s="500">
        <v>734105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2550000</v>
      </c>
      <c r="BO12" s="429"/>
      <c r="BP12" s="429"/>
      <c r="BQ12" s="429"/>
      <c r="BR12" s="429"/>
      <c r="BS12" s="429"/>
      <c r="BT12" s="429"/>
      <c r="BU12" s="430"/>
      <c r="BV12" s="428">
        <v>4370000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138</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139</v>
      </c>
      <c r="N13" s="517"/>
      <c r="O13" s="517"/>
      <c r="P13" s="517"/>
      <c r="Q13" s="518"/>
      <c r="R13" s="509">
        <v>728178</v>
      </c>
      <c r="S13" s="510"/>
      <c r="T13" s="510"/>
      <c r="U13" s="510"/>
      <c r="V13" s="511"/>
      <c r="W13" s="444" t="s">
        <v>140</v>
      </c>
      <c r="X13" s="445"/>
      <c r="Y13" s="445"/>
      <c r="Z13" s="445"/>
      <c r="AA13" s="445"/>
      <c r="AB13" s="435"/>
      <c r="AC13" s="479">
        <v>12472</v>
      </c>
      <c r="AD13" s="480"/>
      <c r="AE13" s="480"/>
      <c r="AF13" s="480"/>
      <c r="AG13" s="519"/>
      <c r="AH13" s="479">
        <v>12280</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168500</v>
      </c>
      <c r="BO13" s="429"/>
      <c r="BP13" s="429"/>
      <c r="BQ13" s="429"/>
      <c r="BR13" s="429"/>
      <c r="BS13" s="429"/>
      <c r="BT13" s="429"/>
      <c r="BU13" s="430"/>
      <c r="BV13" s="428">
        <v>-1143868</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7.7</v>
      </c>
      <c r="CU13" s="426"/>
      <c r="CV13" s="426"/>
      <c r="CW13" s="426"/>
      <c r="CX13" s="426"/>
      <c r="CY13" s="426"/>
      <c r="CZ13" s="426"/>
      <c r="DA13" s="427"/>
      <c r="DB13" s="425">
        <v>8.8000000000000007</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145</v>
      </c>
      <c r="M14" s="507"/>
      <c r="N14" s="507"/>
      <c r="O14" s="507"/>
      <c r="P14" s="507"/>
      <c r="Q14" s="508"/>
      <c r="R14" s="509">
        <v>734317</v>
      </c>
      <c r="S14" s="510"/>
      <c r="T14" s="510"/>
      <c r="U14" s="510"/>
      <c r="V14" s="511"/>
      <c r="W14" s="418"/>
      <c r="X14" s="419"/>
      <c r="Y14" s="419"/>
      <c r="Z14" s="419"/>
      <c r="AA14" s="419"/>
      <c r="AB14" s="408"/>
      <c r="AC14" s="512">
        <v>3.8</v>
      </c>
      <c r="AD14" s="513"/>
      <c r="AE14" s="513"/>
      <c r="AF14" s="513"/>
      <c r="AG14" s="514"/>
      <c r="AH14" s="512">
        <v>3.9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116.6</v>
      </c>
      <c r="CU14" s="524"/>
      <c r="CV14" s="524"/>
      <c r="CW14" s="524"/>
      <c r="CX14" s="524"/>
      <c r="CY14" s="524"/>
      <c r="CZ14" s="524"/>
      <c r="DA14" s="525"/>
      <c r="DB14" s="523">
        <v>127.8</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139</v>
      </c>
      <c r="N15" s="517"/>
      <c r="O15" s="517"/>
      <c r="P15" s="517"/>
      <c r="Q15" s="518"/>
      <c r="R15" s="509">
        <v>729013</v>
      </c>
      <c r="S15" s="510"/>
      <c r="T15" s="510"/>
      <c r="U15" s="510"/>
      <c r="V15" s="511"/>
      <c r="W15" s="444" t="s">
        <v>147</v>
      </c>
      <c r="X15" s="445"/>
      <c r="Y15" s="445"/>
      <c r="Z15" s="445"/>
      <c r="AA15" s="445"/>
      <c r="AB15" s="435"/>
      <c r="AC15" s="479">
        <v>55443</v>
      </c>
      <c r="AD15" s="480"/>
      <c r="AE15" s="480"/>
      <c r="AF15" s="480"/>
      <c r="AG15" s="519"/>
      <c r="AH15" s="479">
        <v>53403</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100277950</v>
      </c>
      <c r="BO15" s="392"/>
      <c r="BP15" s="392"/>
      <c r="BQ15" s="392"/>
      <c r="BR15" s="392"/>
      <c r="BS15" s="392"/>
      <c r="BT15" s="392"/>
      <c r="BU15" s="393"/>
      <c r="BV15" s="391">
        <v>99591190</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17</v>
      </c>
      <c r="AD16" s="513"/>
      <c r="AE16" s="513"/>
      <c r="AF16" s="513"/>
      <c r="AG16" s="514"/>
      <c r="AH16" s="512">
        <v>16.8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143060127</v>
      </c>
      <c r="BO16" s="429"/>
      <c r="BP16" s="429"/>
      <c r="BQ16" s="429"/>
      <c r="BR16" s="429"/>
      <c r="BS16" s="429"/>
      <c r="BT16" s="429"/>
      <c r="BU16" s="430"/>
      <c r="BV16" s="428">
        <v>141686550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257637</v>
      </c>
      <c r="AD17" s="480"/>
      <c r="AE17" s="480"/>
      <c r="AF17" s="480"/>
      <c r="AG17" s="519"/>
      <c r="AH17" s="479">
        <v>251965</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125452996</v>
      </c>
      <c r="BO17" s="429"/>
      <c r="BP17" s="429"/>
      <c r="BQ17" s="429"/>
      <c r="BR17" s="429"/>
      <c r="BS17" s="429"/>
      <c r="BT17" s="429"/>
      <c r="BU17" s="430"/>
      <c r="BV17" s="428">
        <v>124746109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390.32</v>
      </c>
      <c r="M18" s="541"/>
      <c r="N18" s="541"/>
      <c r="O18" s="541"/>
      <c r="P18" s="541"/>
      <c r="Q18" s="541"/>
      <c r="R18" s="542"/>
      <c r="S18" s="542"/>
      <c r="T18" s="542"/>
      <c r="U18" s="542"/>
      <c r="V18" s="543"/>
      <c r="W18" s="446"/>
      <c r="X18" s="447"/>
      <c r="Y18" s="447"/>
      <c r="Z18" s="447"/>
      <c r="AA18" s="447"/>
      <c r="AB18" s="438"/>
      <c r="AC18" s="544">
        <v>79.099999999999994</v>
      </c>
      <c r="AD18" s="545"/>
      <c r="AE18" s="545"/>
      <c r="AF18" s="545"/>
      <c r="AG18" s="546"/>
      <c r="AH18" s="544">
        <v>79.3</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178320647</v>
      </c>
      <c r="BO18" s="429"/>
      <c r="BP18" s="429"/>
      <c r="BQ18" s="429"/>
      <c r="BR18" s="429"/>
      <c r="BS18" s="429"/>
      <c r="BT18" s="429"/>
      <c r="BU18" s="430"/>
      <c r="BV18" s="428">
        <v>176408615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1898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222699593</v>
      </c>
      <c r="BO19" s="429"/>
      <c r="BP19" s="429"/>
      <c r="BQ19" s="429"/>
      <c r="BR19" s="429"/>
      <c r="BS19" s="429"/>
      <c r="BT19" s="429"/>
      <c r="BU19" s="430"/>
      <c r="BV19" s="428">
        <v>220132406</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315456</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454325134</v>
      </c>
      <c r="BO23" s="429"/>
      <c r="BP23" s="429"/>
      <c r="BQ23" s="429"/>
      <c r="BR23" s="429"/>
      <c r="BS23" s="429"/>
      <c r="BT23" s="429"/>
      <c r="BU23" s="430"/>
      <c r="BV23" s="428">
        <v>432065153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11900</v>
      </c>
      <c r="R24" s="480"/>
      <c r="S24" s="480"/>
      <c r="T24" s="480"/>
      <c r="U24" s="480"/>
      <c r="V24" s="519"/>
      <c r="W24" s="578"/>
      <c r="X24" s="566"/>
      <c r="Y24" s="567"/>
      <c r="Z24" s="478" t="s">
        <v>171</v>
      </c>
      <c r="AA24" s="458"/>
      <c r="AB24" s="458"/>
      <c r="AC24" s="458"/>
      <c r="AD24" s="458"/>
      <c r="AE24" s="458"/>
      <c r="AF24" s="458"/>
      <c r="AG24" s="459"/>
      <c r="AH24" s="479">
        <v>5031</v>
      </c>
      <c r="AI24" s="480"/>
      <c r="AJ24" s="480"/>
      <c r="AK24" s="480"/>
      <c r="AL24" s="519"/>
      <c r="AM24" s="479">
        <v>16310502</v>
      </c>
      <c r="AN24" s="480"/>
      <c r="AO24" s="480"/>
      <c r="AP24" s="480"/>
      <c r="AQ24" s="480"/>
      <c r="AR24" s="519"/>
      <c r="AS24" s="479">
        <v>3242</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256981490</v>
      </c>
      <c r="BO24" s="429"/>
      <c r="BP24" s="429"/>
      <c r="BQ24" s="429"/>
      <c r="BR24" s="429"/>
      <c r="BS24" s="429"/>
      <c r="BT24" s="429"/>
      <c r="BU24" s="430"/>
      <c r="BV24" s="428">
        <v>262682710</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2</v>
      </c>
      <c r="M25" s="480"/>
      <c r="N25" s="480"/>
      <c r="O25" s="480"/>
      <c r="P25" s="519"/>
      <c r="Q25" s="479">
        <v>9470</v>
      </c>
      <c r="R25" s="480"/>
      <c r="S25" s="480"/>
      <c r="T25" s="480"/>
      <c r="U25" s="480"/>
      <c r="V25" s="519"/>
      <c r="W25" s="578"/>
      <c r="X25" s="566"/>
      <c r="Y25" s="567"/>
      <c r="Z25" s="478" t="s">
        <v>174</v>
      </c>
      <c r="AA25" s="458"/>
      <c r="AB25" s="458"/>
      <c r="AC25" s="458"/>
      <c r="AD25" s="458"/>
      <c r="AE25" s="458"/>
      <c r="AF25" s="458"/>
      <c r="AG25" s="459"/>
      <c r="AH25" s="479">
        <v>803</v>
      </c>
      <c r="AI25" s="480"/>
      <c r="AJ25" s="480"/>
      <c r="AK25" s="480"/>
      <c r="AL25" s="519"/>
      <c r="AM25" s="479">
        <v>2503754</v>
      </c>
      <c r="AN25" s="480"/>
      <c r="AO25" s="480"/>
      <c r="AP25" s="480"/>
      <c r="AQ25" s="480"/>
      <c r="AR25" s="519"/>
      <c r="AS25" s="479">
        <v>3118</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88297016</v>
      </c>
      <c r="BO25" s="392"/>
      <c r="BP25" s="392"/>
      <c r="BQ25" s="392"/>
      <c r="BR25" s="392"/>
      <c r="BS25" s="392"/>
      <c r="BT25" s="392"/>
      <c r="BU25" s="393"/>
      <c r="BV25" s="391">
        <v>71122186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176</v>
      </c>
      <c r="F26" s="458"/>
      <c r="G26" s="458"/>
      <c r="H26" s="458"/>
      <c r="I26" s="458"/>
      <c r="J26" s="458"/>
      <c r="K26" s="459"/>
      <c r="L26" s="479">
        <v>1</v>
      </c>
      <c r="M26" s="480"/>
      <c r="N26" s="480"/>
      <c r="O26" s="480"/>
      <c r="P26" s="519"/>
      <c r="Q26" s="479">
        <v>7050</v>
      </c>
      <c r="R26" s="480"/>
      <c r="S26" s="480"/>
      <c r="T26" s="480"/>
      <c r="U26" s="480"/>
      <c r="V26" s="519"/>
      <c r="W26" s="578"/>
      <c r="X26" s="566"/>
      <c r="Y26" s="567"/>
      <c r="Z26" s="478" t="s">
        <v>177</v>
      </c>
      <c r="AA26" s="588"/>
      <c r="AB26" s="588"/>
      <c r="AC26" s="588"/>
      <c r="AD26" s="588"/>
      <c r="AE26" s="588"/>
      <c r="AF26" s="588"/>
      <c r="AG26" s="589"/>
      <c r="AH26" s="479">
        <v>475</v>
      </c>
      <c r="AI26" s="480"/>
      <c r="AJ26" s="480"/>
      <c r="AK26" s="480"/>
      <c r="AL26" s="519"/>
      <c r="AM26" s="479">
        <v>1725200</v>
      </c>
      <c r="AN26" s="480"/>
      <c r="AO26" s="480"/>
      <c r="AP26" s="480"/>
      <c r="AQ26" s="480"/>
      <c r="AR26" s="519"/>
      <c r="AS26" s="479">
        <v>3632</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v>2016657</v>
      </c>
      <c r="BO26" s="429"/>
      <c r="BP26" s="429"/>
      <c r="BQ26" s="429"/>
      <c r="BR26" s="429"/>
      <c r="BS26" s="429"/>
      <c r="BT26" s="429"/>
      <c r="BU26" s="430"/>
      <c r="BV26" s="428">
        <v>2204345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179</v>
      </c>
      <c r="F27" s="458"/>
      <c r="G27" s="458"/>
      <c r="H27" s="458"/>
      <c r="I27" s="458"/>
      <c r="J27" s="458"/>
      <c r="K27" s="459"/>
      <c r="L27" s="479">
        <v>1</v>
      </c>
      <c r="M27" s="480"/>
      <c r="N27" s="480"/>
      <c r="O27" s="480"/>
      <c r="P27" s="519"/>
      <c r="Q27" s="479">
        <v>8200</v>
      </c>
      <c r="R27" s="480"/>
      <c r="S27" s="480"/>
      <c r="T27" s="480"/>
      <c r="U27" s="480"/>
      <c r="V27" s="519"/>
      <c r="W27" s="578"/>
      <c r="X27" s="566"/>
      <c r="Y27" s="567"/>
      <c r="Z27" s="478" t="s">
        <v>180</v>
      </c>
      <c r="AA27" s="458"/>
      <c r="AB27" s="458"/>
      <c r="AC27" s="458"/>
      <c r="AD27" s="458"/>
      <c r="AE27" s="458"/>
      <c r="AF27" s="458"/>
      <c r="AG27" s="459"/>
      <c r="AH27" s="479">
        <v>3584</v>
      </c>
      <c r="AI27" s="480"/>
      <c r="AJ27" s="480"/>
      <c r="AK27" s="480"/>
      <c r="AL27" s="519"/>
      <c r="AM27" s="479">
        <v>13472402</v>
      </c>
      <c r="AN27" s="480"/>
      <c r="AO27" s="480"/>
      <c r="AP27" s="480"/>
      <c r="AQ27" s="480"/>
      <c r="AR27" s="519"/>
      <c r="AS27" s="479">
        <v>3759</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t="s">
        <v>182</v>
      </c>
      <c r="BO27" s="602"/>
      <c r="BP27" s="602"/>
      <c r="BQ27" s="602"/>
      <c r="BR27" s="602"/>
      <c r="BS27" s="602"/>
      <c r="BT27" s="602"/>
      <c r="BU27" s="603"/>
      <c r="BV27" s="601" t="s">
        <v>182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183</v>
      </c>
      <c r="F28" s="458"/>
      <c r="G28" s="458"/>
      <c r="H28" s="458"/>
      <c r="I28" s="458"/>
      <c r="J28" s="458"/>
      <c r="K28" s="459"/>
      <c r="L28" s="479">
        <v>1</v>
      </c>
      <c r="M28" s="480"/>
      <c r="N28" s="480"/>
      <c r="O28" s="480"/>
      <c r="P28" s="519"/>
      <c r="Q28" s="479">
        <v>7460</v>
      </c>
      <c r="R28" s="480"/>
      <c r="S28" s="480"/>
      <c r="T28" s="480"/>
      <c r="U28" s="480"/>
      <c r="V28" s="519"/>
      <c r="W28" s="578"/>
      <c r="X28" s="566"/>
      <c r="Y28" s="567"/>
      <c r="Z28" s="478" t="s">
        <v>184</v>
      </c>
      <c r="AA28" s="458"/>
      <c r="AB28" s="458"/>
      <c r="AC28" s="458"/>
      <c r="AD28" s="458"/>
      <c r="AE28" s="458"/>
      <c r="AF28" s="458"/>
      <c r="AG28" s="459"/>
      <c r="AH28" s="479" t="s">
        <v>182</v>
      </c>
      <c r="AI28" s="480"/>
      <c r="AJ28" s="480"/>
      <c r="AK28" s="480"/>
      <c r="AL28" s="519"/>
      <c r="AM28" s="479" t="s">
        <v>182</v>
      </c>
      <c r="AN28" s="480"/>
      <c r="AO28" s="480"/>
      <c r="AP28" s="480"/>
      <c r="AQ28" s="480"/>
      <c r="AR28" s="519"/>
      <c r="AS28" s="479" t="s">
        <v>182</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4779590</v>
      </c>
      <c r="BO28" s="392"/>
      <c r="BP28" s="392"/>
      <c r="BQ28" s="392"/>
      <c r="BR28" s="392"/>
      <c r="BS28" s="392"/>
      <c r="BT28" s="392"/>
      <c r="BU28" s="393"/>
      <c r="BV28" s="391">
        <v>4774757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186</v>
      </c>
      <c r="F29" s="458"/>
      <c r="G29" s="458"/>
      <c r="H29" s="458"/>
      <c r="I29" s="458"/>
      <c r="J29" s="458"/>
      <c r="K29" s="459"/>
      <c r="L29" s="479">
        <v>46</v>
      </c>
      <c r="M29" s="480"/>
      <c r="N29" s="480"/>
      <c r="O29" s="480"/>
      <c r="P29" s="519"/>
      <c r="Q29" s="479">
        <v>6760</v>
      </c>
      <c r="R29" s="480"/>
      <c r="S29" s="480"/>
      <c r="T29" s="480"/>
      <c r="U29" s="480"/>
      <c r="V29" s="519"/>
      <c r="W29" s="579"/>
      <c r="X29" s="580"/>
      <c r="Y29" s="581"/>
      <c r="Z29" s="478" t="s">
        <v>187</v>
      </c>
      <c r="AA29" s="458"/>
      <c r="AB29" s="458"/>
      <c r="AC29" s="458"/>
      <c r="AD29" s="458"/>
      <c r="AE29" s="458"/>
      <c r="AF29" s="458"/>
      <c r="AG29" s="459"/>
      <c r="AH29" s="479">
        <v>8615</v>
      </c>
      <c r="AI29" s="480"/>
      <c r="AJ29" s="480"/>
      <c r="AK29" s="480"/>
      <c r="AL29" s="519"/>
      <c r="AM29" s="479">
        <v>29782904</v>
      </c>
      <c r="AN29" s="480"/>
      <c r="AO29" s="480"/>
      <c r="AP29" s="480"/>
      <c r="AQ29" s="480"/>
      <c r="AR29" s="519"/>
      <c r="AS29" s="479">
        <v>3457</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5387197</v>
      </c>
      <c r="BO29" s="429"/>
      <c r="BP29" s="429"/>
      <c r="BQ29" s="429"/>
      <c r="BR29" s="429"/>
      <c r="BS29" s="429"/>
      <c r="BT29" s="429"/>
      <c r="BU29" s="430"/>
      <c r="BV29" s="428">
        <v>5387197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100.1</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12381847</v>
      </c>
      <c r="BO30" s="602"/>
      <c r="BP30" s="602"/>
      <c r="BQ30" s="602"/>
      <c r="BR30" s="602"/>
      <c r="BS30" s="602"/>
      <c r="BT30" s="602"/>
      <c r="BU30" s="603"/>
      <c r="BV30" s="601">
        <v>8637503</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199</v>
      </c>
      <c r="AN33" s="452"/>
      <c r="AO33" s="417" t="s">
        <v>200</v>
      </c>
      <c r="AP33" s="417"/>
      <c r="AQ33" s="417"/>
      <c r="AR33" s="417"/>
      <c r="AS33" s="417"/>
      <c r="AT33" s="417"/>
      <c r="AU33" s="417"/>
      <c r="AV33" s="417"/>
      <c r="AW33" s="417"/>
      <c r="AX33" s="417"/>
      <c r="AY33" s="417"/>
      <c r="AZ33" s="417"/>
      <c r="BA33" s="417"/>
      <c r="BB33" s="417"/>
      <c r="BC33" s="417"/>
      <c r="BD33" s="216"/>
      <c r="BE33" s="417" t="s">
        <v>201</v>
      </c>
      <c r="BF33" s="417"/>
      <c r="BG33" s="417" t="s">
        <v>202</v>
      </c>
      <c r="BH33" s="417"/>
      <c r="BI33" s="417"/>
      <c r="BJ33" s="417"/>
      <c r="BK33" s="417"/>
      <c r="BL33" s="417"/>
      <c r="BM33" s="417"/>
      <c r="BN33" s="417"/>
      <c r="BO33" s="417"/>
      <c r="BP33" s="417"/>
      <c r="BQ33" s="417"/>
      <c r="BR33" s="417"/>
      <c r="BS33" s="417"/>
      <c r="BT33" s="417"/>
      <c r="BU33" s="417"/>
      <c r="BV33" s="216"/>
      <c r="BW33" s="452" t="s">
        <v>201</v>
      </c>
      <c r="BX33" s="452"/>
      <c r="BY33" s="417" t="s">
        <v>203</v>
      </c>
      <c r="BZ33" s="417"/>
      <c r="CA33" s="417"/>
      <c r="CB33" s="417"/>
      <c r="CC33" s="417"/>
      <c r="CD33" s="417"/>
      <c r="CE33" s="417"/>
      <c r="CF33" s="417"/>
      <c r="CG33" s="417"/>
      <c r="CH33" s="417"/>
      <c r="CI33" s="417"/>
      <c r="CJ33" s="417"/>
      <c r="CK33" s="417"/>
      <c r="CL33" s="417"/>
      <c r="CM33" s="417"/>
      <c r="CN33" s="215"/>
      <c r="CO33" s="452" t="s">
        <v>196</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10</v>
      </c>
      <c r="V34" s="614"/>
      <c r="W34" s="615" t="str">
        <f>IF('各会計、関係団体の財政状況及び健全化判断比率'!B28="","",'各会計、関係団体の財政状況及び健全化判断比率'!B28)</f>
        <v>国民健康保険会計</v>
      </c>
      <c r="X34" s="615"/>
      <c r="Y34" s="615"/>
      <c r="Z34" s="615"/>
      <c r="AA34" s="615"/>
      <c r="AB34" s="615"/>
      <c r="AC34" s="615"/>
      <c r="AD34" s="615"/>
      <c r="AE34" s="615"/>
      <c r="AF34" s="615"/>
      <c r="AG34" s="615"/>
      <c r="AH34" s="615"/>
      <c r="AI34" s="615"/>
      <c r="AJ34" s="615"/>
      <c r="AK34" s="615"/>
      <c r="AL34" s="213"/>
      <c r="AM34" s="614">
        <f>IF(AO34="","",MAX(C34:D43,U34:V43)+1)</f>
        <v>15</v>
      </c>
      <c r="AN34" s="614"/>
      <c r="AO34" s="615" t="str">
        <f>IF('各会計、関係団体の財政状況及び健全化判断比率'!B33="","",'各会計、関係団体の財政状況及び健全化判断比率'!B33)</f>
        <v>病院事業会計</v>
      </c>
      <c r="AP34" s="615"/>
      <c r="AQ34" s="615"/>
      <c r="AR34" s="615"/>
      <c r="AS34" s="615"/>
      <c r="AT34" s="615"/>
      <c r="AU34" s="615"/>
      <c r="AV34" s="615"/>
      <c r="AW34" s="615"/>
      <c r="AX34" s="615"/>
      <c r="AY34" s="615"/>
      <c r="AZ34" s="615"/>
      <c r="BA34" s="615"/>
      <c r="BB34" s="615"/>
      <c r="BC34" s="615"/>
      <c r="BD34" s="213"/>
      <c r="BE34" s="614">
        <f>IF(BG34="","",MAX(C34:D43,U34:V43,AM34:AN43)+1)</f>
        <v>20</v>
      </c>
      <c r="BF34" s="614"/>
      <c r="BG34" s="615" t="str">
        <f>IF('各会計、関係団体の財政状況及び健全化判断比率'!B38="","",'各会計、関係団体の財政状況及び健全化判断比率'!B38)</f>
        <v>農業集落排水事業会計</v>
      </c>
      <c r="BH34" s="615"/>
      <c r="BI34" s="615"/>
      <c r="BJ34" s="615"/>
      <c r="BK34" s="615"/>
      <c r="BL34" s="615"/>
      <c r="BM34" s="615"/>
      <c r="BN34" s="615"/>
      <c r="BO34" s="615"/>
      <c r="BP34" s="615"/>
      <c r="BQ34" s="615"/>
      <c r="BR34" s="615"/>
      <c r="BS34" s="615"/>
      <c r="BT34" s="615"/>
      <c r="BU34" s="615"/>
      <c r="BV34" s="213"/>
      <c r="BW34" s="614">
        <f>IF(BY34="","",MAX(C34:D43,U34:V43,AM34:AN43,BE34:BF43)+1)</f>
        <v>22</v>
      </c>
      <c r="BX34" s="614"/>
      <c r="BY34" s="615" t="str">
        <f>IF('各会計、関係団体の財政状況及び健全化判断比率'!B68="","",'各会計、関係団体の財政状況及び健全化判断比率'!B68)</f>
        <v>山鹿植木広域行政事務組合</v>
      </c>
      <c r="BZ34" s="615"/>
      <c r="CA34" s="615"/>
      <c r="CB34" s="615"/>
      <c r="CC34" s="615"/>
      <c r="CD34" s="615"/>
      <c r="CE34" s="615"/>
      <c r="CF34" s="615"/>
      <c r="CG34" s="615"/>
      <c r="CH34" s="615"/>
      <c r="CI34" s="615"/>
      <c r="CJ34" s="615"/>
      <c r="CK34" s="615"/>
      <c r="CL34" s="615"/>
      <c r="CM34" s="615"/>
      <c r="CN34" s="213"/>
      <c r="CO34" s="614">
        <f>IF(CQ34="","",MAX(C34:D43,U34:V43,AM34:AN43,BE34:BF43,BW34:BX43)+1)</f>
        <v>25</v>
      </c>
      <c r="CP34" s="614"/>
      <c r="CQ34" s="615" t="str">
        <f>IF('各会計、関係団体の財政状況及び健全化判断比率'!BS7="","",'各会計、関係団体の財政状況及び健全化判断比率'!BS7)</f>
        <v>熊本市勤労者福祉センター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母子父子寡婦福祉資金貸付事業会計</v>
      </c>
      <c r="F35" s="615"/>
      <c r="G35" s="615"/>
      <c r="H35" s="615"/>
      <c r="I35" s="615"/>
      <c r="J35" s="615"/>
      <c r="K35" s="615"/>
      <c r="L35" s="615"/>
      <c r="M35" s="615"/>
      <c r="N35" s="615"/>
      <c r="O35" s="615"/>
      <c r="P35" s="615"/>
      <c r="Q35" s="615"/>
      <c r="R35" s="615"/>
      <c r="S35" s="615"/>
      <c r="T35" s="213"/>
      <c r="U35" s="614">
        <f>IF(W35="","",U34+1)</f>
        <v>11</v>
      </c>
      <c r="V35" s="614"/>
      <c r="W35" s="615" t="str">
        <f>IF('各会計、関係団体の財政状況及び健全化判断比率'!B29="","",'各会計、関係団体の財政状況及び健全化判断比率'!B29)</f>
        <v>介護保険会計</v>
      </c>
      <c r="X35" s="615"/>
      <c r="Y35" s="615"/>
      <c r="Z35" s="615"/>
      <c r="AA35" s="615"/>
      <c r="AB35" s="615"/>
      <c r="AC35" s="615"/>
      <c r="AD35" s="615"/>
      <c r="AE35" s="615"/>
      <c r="AF35" s="615"/>
      <c r="AG35" s="615"/>
      <c r="AH35" s="615"/>
      <c r="AI35" s="615"/>
      <c r="AJ35" s="615"/>
      <c r="AK35" s="615"/>
      <c r="AL35" s="213"/>
      <c r="AM35" s="614">
        <f t="shared" ref="AM35:AM43" si="0">IF(AO35="","",AM34+1)</f>
        <v>16</v>
      </c>
      <c r="AN35" s="614"/>
      <c r="AO35" s="615" t="str">
        <f>IF('各会計、関係団体の財政状況及び健全化判断比率'!B34="","",'各会計、関係団体の財政状況及び健全化判断比率'!B34)</f>
        <v>水道事業会計</v>
      </c>
      <c r="AP35" s="615"/>
      <c r="AQ35" s="615"/>
      <c r="AR35" s="615"/>
      <c r="AS35" s="615"/>
      <c r="AT35" s="615"/>
      <c r="AU35" s="615"/>
      <c r="AV35" s="615"/>
      <c r="AW35" s="615"/>
      <c r="AX35" s="615"/>
      <c r="AY35" s="615"/>
      <c r="AZ35" s="615"/>
      <c r="BA35" s="615"/>
      <c r="BB35" s="615"/>
      <c r="BC35" s="615"/>
      <c r="BD35" s="213"/>
      <c r="BE35" s="614">
        <f t="shared" ref="BE35:BE43" si="1">IF(BG35="","",BE34+1)</f>
        <v>21</v>
      </c>
      <c r="BF35" s="614"/>
      <c r="BG35" s="615" t="str">
        <f>IF('各会計、関係団体の財政状況及び健全化判断比率'!B39="","",'各会計、関係団体の財政状況及び健全化判断比率'!B39)</f>
        <v>食品工業団地用地会計</v>
      </c>
      <c r="BH35" s="615"/>
      <c r="BI35" s="615"/>
      <c r="BJ35" s="615"/>
      <c r="BK35" s="615"/>
      <c r="BL35" s="615"/>
      <c r="BM35" s="615"/>
      <c r="BN35" s="615"/>
      <c r="BO35" s="615"/>
      <c r="BP35" s="615"/>
      <c r="BQ35" s="615"/>
      <c r="BR35" s="615"/>
      <c r="BS35" s="615"/>
      <c r="BT35" s="615"/>
      <c r="BU35" s="615"/>
      <c r="BV35" s="213"/>
      <c r="BW35" s="614">
        <f t="shared" ref="BW35:BW43" si="2">IF(BY35="","",BW34+1)</f>
        <v>23</v>
      </c>
      <c r="BX35" s="614"/>
      <c r="BY35" s="615" t="str">
        <f>IF('各会計、関係団体の財政状況及び健全化判断比率'!B69="","",'各会計、関係団体の財政状況及び健全化判断比率'!B69)</f>
        <v>熊本県後期高齢者医療広域連合（一般会計）</v>
      </c>
      <c r="BZ35" s="615"/>
      <c r="CA35" s="615"/>
      <c r="CB35" s="615"/>
      <c r="CC35" s="615"/>
      <c r="CD35" s="615"/>
      <c r="CE35" s="615"/>
      <c r="CF35" s="615"/>
      <c r="CG35" s="615"/>
      <c r="CH35" s="615"/>
      <c r="CI35" s="615"/>
      <c r="CJ35" s="615"/>
      <c r="CK35" s="615"/>
      <c r="CL35" s="615"/>
      <c r="CM35" s="615"/>
      <c r="CN35" s="213"/>
      <c r="CO35" s="614">
        <f t="shared" ref="CO35:CO43" si="3">IF(CQ35="","",CO34+1)</f>
        <v>26</v>
      </c>
      <c r="CP35" s="614"/>
      <c r="CQ35" s="615" t="str">
        <f>IF('各会計、関係団体の財政状況及び健全化判断比率'!BS8="","",'各会計、関係団体の財政状況及び健全化判断比率'!BS8)</f>
        <v>熊本市上下水道サービス公社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産業振興資金会計</v>
      </c>
      <c r="F36" s="615"/>
      <c r="G36" s="615"/>
      <c r="H36" s="615"/>
      <c r="I36" s="615"/>
      <c r="J36" s="615"/>
      <c r="K36" s="615"/>
      <c r="L36" s="615"/>
      <c r="M36" s="615"/>
      <c r="N36" s="615"/>
      <c r="O36" s="615"/>
      <c r="P36" s="615"/>
      <c r="Q36" s="615"/>
      <c r="R36" s="615"/>
      <c r="S36" s="615"/>
      <c r="T36" s="213"/>
      <c r="U36" s="614">
        <f t="shared" ref="U36:U43" si="4">IF(W36="","",U35+1)</f>
        <v>12</v>
      </c>
      <c r="V36" s="614"/>
      <c r="W36" s="615" t="str">
        <f>IF('各会計、関係団体の財政状況及び健全化判断比率'!B30="","",'各会計、関係団体の財政状況及び健全化判断比率'!B30)</f>
        <v>後期高齢者医療会計</v>
      </c>
      <c r="X36" s="615"/>
      <c r="Y36" s="615"/>
      <c r="Z36" s="615"/>
      <c r="AA36" s="615"/>
      <c r="AB36" s="615"/>
      <c r="AC36" s="615"/>
      <c r="AD36" s="615"/>
      <c r="AE36" s="615"/>
      <c r="AF36" s="615"/>
      <c r="AG36" s="615"/>
      <c r="AH36" s="615"/>
      <c r="AI36" s="615"/>
      <c r="AJ36" s="615"/>
      <c r="AK36" s="615"/>
      <c r="AL36" s="213"/>
      <c r="AM36" s="614">
        <f t="shared" si="0"/>
        <v>17</v>
      </c>
      <c r="AN36" s="614"/>
      <c r="AO36" s="615" t="str">
        <f>IF('各会計、関係団体の財政状況及び健全化判断比率'!B35="","",'各会計、関係団体の財政状況及び健全化判断比率'!B35)</f>
        <v>工業用水道事業会計</v>
      </c>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24</v>
      </c>
      <c r="BX36" s="614"/>
      <c r="BY36" s="615" t="str">
        <f>IF('各会計、関係団体の財政状況及び健全化判断比率'!B70="","",'各会計、関係団体の財政状況及び健全化判断比率'!B70)</f>
        <v>熊本県後期高齢者医療広域連合（後期高齢者医療特別会計）</v>
      </c>
      <c r="BZ36" s="615"/>
      <c r="CA36" s="615"/>
      <c r="CB36" s="615"/>
      <c r="CC36" s="615"/>
      <c r="CD36" s="615"/>
      <c r="CE36" s="615"/>
      <c r="CF36" s="615"/>
      <c r="CG36" s="615"/>
      <c r="CH36" s="615"/>
      <c r="CI36" s="615"/>
      <c r="CJ36" s="615"/>
      <c r="CK36" s="615"/>
      <c r="CL36" s="615"/>
      <c r="CM36" s="615"/>
      <c r="CN36" s="213"/>
      <c r="CO36" s="614">
        <f t="shared" si="3"/>
        <v>27</v>
      </c>
      <c r="CP36" s="614"/>
      <c r="CQ36" s="615" t="str">
        <f>IF('各会計、関係団体の財政状況及び健全化判断比率'!BS9="","",'各会計、関係団体の財政状況及び健全化判断比率'!BS9)</f>
        <v>熊本市駐車場公社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公共用地先行取得事業会計</v>
      </c>
      <c r="F37" s="615"/>
      <c r="G37" s="615"/>
      <c r="H37" s="615"/>
      <c r="I37" s="615"/>
      <c r="J37" s="615"/>
      <c r="K37" s="615"/>
      <c r="L37" s="615"/>
      <c r="M37" s="615"/>
      <c r="N37" s="615"/>
      <c r="O37" s="615"/>
      <c r="P37" s="615"/>
      <c r="Q37" s="615"/>
      <c r="R37" s="615"/>
      <c r="S37" s="615"/>
      <c r="T37" s="213"/>
      <c r="U37" s="614">
        <f t="shared" si="4"/>
        <v>13</v>
      </c>
      <c r="V37" s="614"/>
      <c r="W37" s="615" t="str">
        <f>IF('各会計、関係団体の財政状況及び健全化判断比率'!B31="","",'各会計、関係団体の財政状況及び健全化判断比率'!B31)</f>
        <v>競輪事業会計</v>
      </c>
      <c r="X37" s="615"/>
      <c r="Y37" s="615"/>
      <c r="Z37" s="615"/>
      <c r="AA37" s="615"/>
      <c r="AB37" s="615"/>
      <c r="AC37" s="615"/>
      <c r="AD37" s="615"/>
      <c r="AE37" s="615"/>
      <c r="AF37" s="615"/>
      <c r="AG37" s="615"/>
      <c r="AH37" s="615"/>
      <c r="AI37" s="615"/>
      <c r="AJ37" s="615"/>
      <c r="AK37" s="615"/>
      <c r="AL37" s="213"/>
      <c r="AM37" s="614">
        <f t="shared" si="0"/>
        <v>18</v>
      </c>
      <c r="AN37" s="614"/>
      <c r="AO37" s="615" t="str">
        <f>IF('各会計、関係団体の財政状況及び健全化判断比率'!B36="","",'各会計、関係団体の財政状況及び健全化判断比率'!B36)</f>
        <v>下水道事業会計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f t="shared" si="3"/>
        <v>28</v>
      </c>
      <c r="CP37" s="614"/>
      <c r="CQ37" s="615" t="str">
        <f>IF('各会計、関係団体の財政状況及び健全化判断比率'!BS10="","",'各会計、関係団体の財政状況及び健全化判断比率'!BS10)</f>
        <v>熊本市社会教育振興事業団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f t="shared" ref="C38:C43" si="5">IF(E38="","",C37+1)</f>
        <v>5</v>
      </c>
      <c r="D38" s="614"/>
      <c r="E38" s="615" t="str">
        <f>IF('各会計、関係団体の財政状況及び健全化判断比率'!B11="","",'各会計、関係団体の財政状況及び健全化判断比率'!B11)</f>
        <v>都市開発資金貸付事業会計</v>
      </c>
      <c r="F38" s="615"/>
      <c r="G38" s="615"/>
      <c r="H38" s="615"/>
      <c r="I38" s="615"/>
      <c r="J38" s="615"/>
      <c r="K38" s="615"/>
      <c r="L38" s="615"/>
      <c r="M38" s="615"/>
      <c r="N38" s="615"/>
      <c r="O38" s="615"/>
      <c r="P38" s="615"/>
      <c r="Q38" s="615"/>
      <c r="R38" s="615"/>
      <c r="S38" s="615"/>
      <c r="T38" s="213"/>
      <c r="U38" s="614">
        <f t="shared" si="4"/>
        <v>14</v>
      </c>
      <c r="V38" s="614"/>
      <c r="W38" s="615" t="str">
        <f>IF('各会計、関係団体の財政状況及び健全化判断比率'!B32="","",'各会計、関係団体の財政状況及び健全化判断比率'!B32)</f>
        <v>地下駐車場事業会計</v>
      </c>
      <c r="X38" s="615"/>
      <c r="Y38" s="615"/>
      <c r="Z38" s="615"/>
      <c r="AA38" s="615"/>
      <c r="AB38" s="615"/>
      <c r="AC38" s="615"/>
      <c r="AD38" s="615"/>
      <c r="AE38" s="615"/>
      <c r="AF38" s="615"/>
      <c r="AG38" s="615"/>
      <c r="AH38" s="615"/>
      <c r="AI38" s="615"/>
      <c r="AJ38" s="615"/>
      <c r="AK38" s="615"/>
      <c r="AL38" s="213"/>
      <c r="AM38" s="614">
        <f t="shared" si="0"/>
        <v>19</v>
      </c>
      <c r="AN38" s="614"/>
      <c r="AO38" s="615" t="str">
        <f>IF('各会計、関係団体の財政状況及び健全化判断比率'!B37="","",'各会計、関係団体の財政状況及び健全化判断比率'!B37)</f>
        <v>交通事業会計</v>
      </c>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f t="shared" si="3"/>
        <v>29</v>
      </c>
      <c r="CP38" s="614"/>
      <c r="CQ38" s="615" t="str">
        <f>IF('各会計、関係団体の財政状況及び健全化判断比率'!BS11="","",'各会計、関係団体の財政状況及び健全化判断比率'!BS11)</f>
        <v>熊本市美術文化振興財団</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2">
      <c r="A39" s="186"/>
      <c r="B39" s="212"/>
      <c r="C39" s="614">
        <f t="shared" si="5"/>
        <v>6</v>
      </c>
      <c r="D39" s="614"/>
      <c r="E39" s="615" t="str">
        <f>IF('各会計、関係団体の財政状況及び健全化判断比率'!B12="","",'各会計、関係団体の財政状況及び健全化判断比率'!B12)</f>
        <v>熊本駅西土地区画整理事業会計</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f t="shared" si="3"/>
        <v>30</v>
      </c>
      <c r="CP39" s="614"/>
      <c r="CQ39" s="615" t="str">
        <f>IF('各会計、関係団体の財政状況及び健全化判断比率'!BS12="","",'各会計、関係団体の財政状況及び健全化判断比率'!BS12)</f>
        <v>くまもと地下水財団</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f t="shared" si="5"/>
        <v>7</v>
      </c>
      <c r="D40" s="614"/>
      <c r="E40" s="615" t="str">
        <f>IF('各会計、関係団体の財政状況及び健全化判断比率'!B13="","",'各会計、関係団体の財政状況及び健全化判断比率'!B13)</f>
        <v>植木中央土地区画整理事業会計</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f t="shared" si="3"/>
        <v>31</v>
      </c>
      <c r="CP40" s="614"/>
      <c r="CQ40" s="615" t="str">
        <f>IF('各会計、関係団体の財政状況及び健全化判断比率'!BS13="","",'各会計、関係団体の財政状況及び健全化判断比率'!BS13)</f>
        <v>熊本市国際交流振興事業団</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f t="shared" si="5"/>
        <v>8</v>
      </c>
      <c r="D41" s="614"/>
      <c r="E41" s="615" t="str">
        <f>IF('各会計、関係団体の財政状況及び健全化判断比率'!B14="","",'各会計、関係団体の財政状況及び健全化判断比率'!B14)</f>
        <v>奨学金貸付事業会計</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f t="shared" si="3"/>
        <v>32</v>
      </c>
      <c r="CP41" s="614"/>
      <c r="CQ41" s="615" t="str">
        <f>IF('各会計、関係団体の財政状況及び健全化判断比率'!BS14="","",'各会計、関係団体の財政状況及び健全化判断比率'!BS14)</f>
        <v>熊本市学校給食会</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f t="shared" si="5"/>
        <v>9</v>
      </c>
      <c r="D42" s="614"/>
      <c r="E42" s="615" t="str">
        <f>IF('各会計、関係団体の財政状況及び健全化判断比率'!B15="","",'各会計、関係団体の財政状況及び健全化判断比率'!B15)</f>
        <v>公債管理会計</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f t="shared" si="3"/>
        <v>33</v>
      </c>
      <c r="CP42" s="614"/>
      <c r="CQ42" s="615" t="str">
        <f>IF('各会計、関係団体の財政状況及び健全化判断比率'!BS15="","",'各会計、関係団体の財政状況及び健全化判断比率'!BS15)</f>
        <v>熊本流通情報センター</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34</v>
      </c>
      <c r="CP43" s="614"/>
      <c r="CQ43" s="615" t="str">
        <f>IF('各会計、関係団体の財政状況及び健全化判断比率'!BS16="","",'各会計、関係団体の財政状況及び健全化判断比率'!BS16)</f>
        <v>熊本国際観光コンベンション協会</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JWnrjyXV7io6fqJ2868xZ9iut/t0Lw6dL+VpcF/aqMfZF7s6tnzX9Oy2dIBWBxEaM7OvKR5XFB2gO5lJumahVQ==" saltValue="5CyAZef/nPyEX8WpbHx7Zg==" spinCount="100000" sheet="1" objects="1" scenarios="1"/>
  <customSheetViews>
    <customSheetView guid="{E66EC7B0-393F-497E-BD75-9F504DAB1E87}"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13" t="s">
        <v>574</v>
      </c>
      <c r="D34" s="1213"/>
      <c r="E34" s="1214"/>
      <c r="F34" s="32" t="s">
        <v>575</v>
      </c>
      <c r="G34" s="33" t="s">
        <v>576</v>
      </c>
      <c r="H34" s="33" t="s">
        <v>577</v>
      </c>
      <c r="I34" s="33" t="s">
        <v>578</v>
      </c>
      <c r="J34" s="34" t="s">
        <v>579</v>
      </c>
      <c r="K34" s="22"/>
      <c r="L34" s="22"/>
      <c r="M34" s="22"/>
      <c r="N34" s="22"/>
      <c r="O34" s="22"/>
      <c r="P34" s="22"/>
    </row>
    <row r="35" spans="1:16" ht="39" customHeight="1" x14ac:dyDescent="0.2">
      <c r="A35" s="22"/>
      <c r="B35" s="35"/>
      <c r="C35" s="1207" t="s">
        <v>580</v>
      </c>
      <c r="D35" s="1208"/>
      <c r="E35" s="1209"/>
      <c r="F35" s="36">
        <v>7.19</v>
      </c>
      <c r="G35" s="37">
        <v>7.49</v>
      </c>
      <c r="H35" s="37">
        <v>7.4</v>
      </c>
      <c r="I35" s="37">
        <v>6.56</v>
      </c>
      <c r="J35" s="38">
        <v>6.89</v>
      </c>
      <c r="K35" s="22"/>
      <c r="L35" s="22"/>
      <c r="M35" s="22"/>
      <c r="N35" s="22"/>
      <c r="O35" s="22"/>
      <c r="P35" s="22"/>
    </row>
    <row r="36" spans="1:16" ht="39" customHeight="1" x14ac:dyDescent="0.2">
      <c r="A36" s="22"/>
      <c r="B36" s="35"/>
      <c r="C36" s="1207" t="s">
        <v>581</v>
      </c>
      <c r="D36" s="1208"/>
      <c r="E36" s="1209"/>
      <c r="F36" s="36">
        <v>6.21</v>
      </c>
      <c r="G36" s="37">
        <v>6.6</v>
      </c>
      <c r="H36" s="37">
        <v>5.77</v>
      </c>
      <c r="I36" s="37">
        <v>5.34</v>
      </c>
      <c r="J36" s="38">
        <v>5.5</v>
      </c>
      <c r="K36" s="22"/>
      <c r="L36" s="22"/>
      <c r="M36" s="22"/>
      <c r="N36" s="22"/>
      <c r="O36" s="22"/>
      <c r="P36" s="22"/>
    </row>
    <row r="37" spans="1:16" ht="39" customHeight="1" x14ac:dyDescent="0.2">
      <c r="A37" s="22"/>
      <c r="B37" s="35"/>
      <c r="C37" s="1207" t="s">
        <v>582</v>
      </c>
      <c r="D37" s="1208"/>
      <c r="E37" s="1209"/>
      <c r="F37" s="36">
        <v>1.75</v>
      </c>
      <c r="G37" s="37">
        <v>2.4</v>
      </c>
      <c r="H37" s="37">
        <v>2.93</v>
      </c>
      <c r="I37" s="37">
        <v>3.07</v>
      </c>
      <c r="J37" s="38">
        <v>3.12</v>
      </c>
      <c r="K37" s="22"/>
      <c r="L37" s="22"/>
      <c r="M37" s="22"/>
      <c r="N37" s="22"/>
      <c r="O37" s="22"/>
      <c r="P37" s="22"/>
    </row>
    <row r="38" spans="1:16" ht="39" customHeight="1" x14ac:dyDescent="0.2">
      <c r="A38" s="22"/>
      <c r="B38" s="35"/>
      <c r="C38" s="1207" t="s">
        <v>583</v>
      </c>
      <c r="D38" s="1208"/>
      <c r="E38" s="1209"/>
      <c r="F38" s="36">
        <v>0.69</v>
      </c>
      <c r="G38" s="37">
        <v>0.99</v>
      </c>
      <c r="H38" s="37">
        <v>0.94</v>
      </c>
      <c r="I38" s="37">
        <v>0.97</v>
      </c>
      <c r="J38" s="38">
        <v>2.0099999999999998</v>
      </c>
      <c r="K38" s="22"/>
      <c r="L38" s="22"/>
      <c r="M38" s="22"/>
      <c r="N38" s="22"/>
      <c r="O38" s="22"/>
      <c r="P38" s="22"/>
    </row>
    <row r="39" spans="1:16" ht="39" customHeight="1" x14ac:dyDescent="0.2">
      <c r="A39" s="22"/>
      <c r="B39" s="35"/>
      <c r="C39" s="1207" t="s">
        <v>584</v>
      </c>
      <c r="D39" s="1208"/>
      <c r="E39" s="1209"/>
      <c r="F39" s="36" t="s">
        <v>585</v>
      </c>
      <c r="G39" s="37">
        <v>0.5</v>
      </c>
      <c r="H39" s="37">
        <v>0.59</v>
      </c>
      <c r="I39" s="37">
        <v>0.6</v>
      </c>
      <c r="J39" s="38">
        <v>0.65</v>
      </c>
      <c r="K39" s="22"/>
      <c r="L39" s="22"/>
      <c r="M39" s="22"/>
      <c r="N39" s="22"/>
      <c r="O39" s="22"/>
      <c r="P39" s="22"/>
    </row>
    <row r="40" spans="1:16" ht="39" customHeight="1" x14ac:dyDescent="0.2">
      <c r="A40" s="22"/>
      <c r="B40" s="35"/>
      <c r="C40" s="1207" t="s">
        <v>586</v>
      </c>
      <c r="D40" s="1208"/>
      <c r="E40" s="1209"/>
      <c r="F40" s="36">
        <v>0.14000000000000001</v>
      </c>
      <c r="G40" s="37">
        <v>0.15</v>
      </c>
      <c r="H40" s="37">
        <v>0.13</v>
      </c>
      <c r="I40" s="37">
        <v>0.15</v>
      </c>
      <c r="J40" s="38">
        <v>0.15</v>
      </c>
      <c r="K40" s="22"/>
      <c r="L40" s="22"/>
      <c r="M40" s="22"/>
      <c r="N40" s="22"/>
      <c r="O40" s="22"/>
      <c r="P40" s="22"/>
    </row>
    <row r="41" spans="1:16" ht="39" customHeight="1" x14ac:dyDescent="0.2">
      <c r="A41" s="22"/>
      <c r="B41" s="35"/>
      <c r="C41" s="1207" t="s">
        <v>587</v>
      </c>
      <c r="D41" s="1208"/>
      <c r="E41" s="1209"/>
      <c r="F41" s="36">
        <v>0.04</v>
      </c>
      <c r="G41" s="37">
        <v>7.0000000000000007E-2</v>
      </c>
      <c r="H41" s="37">
        <v>0.1</v>
      </c>
      <c r="I41" s="37">
        <v>0.11</v>
      </c>
      <c r="J41" s="38">
        <v>0.11</v>
      </c>
      <c r="K41" s="22"/>
      <c r="L41" s="22"/>
      <c r="M41" s="22"/>
      <c r="N41" s="22"/>
      <c r="O41" s="22"/>
      <c r="P41" s="22"/>
    </row>
    <row r="42" spans="1:16" ht="39" customHeight="1" x14ac:dyDescent="0.2">
      <c r="A42" s="22"/>
      <c r="B42" s="39"/>
      <c r="C42" s="1207" t="s">
        <v>588</v>
      </c>
      <c r="D42" s="1208"/>
      <c r="E42" s="1209"/>
      <c r="F42" s="36" t="s">
        <v>525</v>
      </c>
      <c r="G42" s="37" t="s">
        <v>525</v>
      </c>
      <c r="H42" s="37" t="s">
        <v>525</v>
      </c>
      <c r="I42" s="37" t="s">
        <v>525</v>
      </c>
      <c r="J42" s="38" t="s">
        <v>525</v>
      </c>
      <c r="K42" s="22"/>
      <c r="L42" s="22"/>
      <c r="M42" s="22"/>
      <c r="N42" s="22"/>
      <c r="O42" s="22"/>
      <c r="P42" s="22"/>
    </row>
    <row r="43" spans="1:16" ht="39" customHeight="1" thickBot="1" x14ac:dyDescent="0.25">
      <c r="A43" s="22"/>
      <c r="B43" s="40"/>
      <c r="C43" s="1210" t="s">
        <v>589</v>
      </c>
      <c r="D43" s="1211"/>
      <c r="E43" s="1212"/>
      <c r="F43" s="41">
        <v>1.33</v>
      </c>
      <c r="G43" s="42">
        <v>1.07</v>
      </c>
      <c r="H43" s="42">
        <v>0.28999999999999998</v>
      </c>
      <c r="I43" s="42">
        <v>0.23</v>
      </c>
      <c r="J43" s="43">
        <v>0.16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C6NqH1mzMxNmyp4oCIjO9WCiYPS0E/6EJ201qhh8shimWjK9WnILuhVAijsg/9POYVy5F1D9e3cPqtG4n0M1w==" saltValue="Yf+1AejNA2gDkquqNG9FAg==" spinCount="100000" sheet="1" objects="1" scenarios="1"/>
  <customSheetViews>
    <customSheetView guid="{E66EC7B0-393F-497E-BD75-9F504DAB1E87}" showGridLines="0" fitToPage="1" hiddenRows="1" hiddenColumns="1" topLeftCell="A24">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15" t="s">
        <v>11</v>
      </c>
      <c r="C45" s="1216"/>
      <c r="D45" s="58"/>
      <c r="E45" s="1221" t="s">
        <v>12</v>
      </c>
      <c r="F45" s="1221"/>
      <c r="G45" s="1221"/>
      <c r="H45" s="1221"/>
      <c r="I45" s="1221"/>
      <c r="J45" s="1222"/>
      <c r="K45" s="59">
        <v>32131</v>
      </c>
      <c r="L45" s="60">
        <v>31644</v>
      </c>
      <c r="M45" s="60">
        <v>31481</v>
      </c>
      <c r="N45" s="60">
        <v>30941</v>
      </c>
      <c r="O45" s="61">
        <v>30780</v>
      </c>
      <c r="P45" s="48"/>
      <c r="Q45" s="48"/>
      <c r="R45" s="48"/>
      <c r="S45" s="48"/>
      <c r="T45" s="48"/>
      <c r="U45" s="48"/>
    </row>
    <row r="46" spans="1:21" ht="30.75" customHeight="1" x14ac:dyDescent="0.2">
      <c r="A46" s="48"/>
      <c r="B46" s="1217"/>
      <c r="C46" s="1218"/>
      <c r="D46" s="62"/>
      <c r="E46" s="1223" t="s">
        <v>13</v>
      </c>
      <c r="F46" s="1223"/>
      <c r="G46" s="1223"/>
      <c r="H46" s="1223"/>
      <c r="I46" s="1223"/>
      <c r="J46" s="1224"/>
      <c r="K46" s="63" t="s">
        <v>525</v>
      </c>
      <c r="L46" s="64" t="s">
        <v>525</v>
      </c>
      <c r="M46" s="64" t="s">
        <v>525</v>
      </c>
      <c r="N46" s="64" t="s">
        <v>525</v>
      </c>
      <c r="O46" s="65" t="s">
        <v>525</v>
      </c>
      <c r="P46" s="48"/>
      <c r="Q46" s="48"/>
      <c r="R46" s="48"/>
      <c r="S46" s="48"/>
      <c r="T46" s="48"/>
      <c r="U46" s="48"/>
    </row>
    <row r="47" spans="1:21" ht="30.75" customHeight="1" x14ac:dyDescent="0.2">
      <c r="A47" s="48"/>
      <c r="B47" s="1217"/>
      <c r="C47" s="1218"/>
      <c r="D47" s="62"/>
      <c r="E47" s="1223" t="s">
        <v>14</v>
      </c>
      <c r="F47" s="1223"/>
      <c r="G47" s="1223"/>
      <c r="H47" s="1223"/>
      <c r="I47" s="1223"/>
      <c r="J47" s="1224"/>
      <c r="K47" s="63">
        <v>667</v>
      </c>
      <c r="L47" s="64">
        <v>1000</v>
      </c>
      <c r="M47" s="64">
        <v>1333</v>
      </c>
      <c r="N47" s="64">
        <v>1667</v>
      </c>
      <c r="O47" s="65">
        <v>2000</v>
      </c>
      <c r="P47" s="48"/>
      <c r="Q47" s="48"/>
      <c r="R47" s="48"/>
      <c r="S47" s="48"/>
      <c r="T47" s="48"/>
      <c r="U47" s="48"/>
    </row>
    <row r="48" spans="1:21" ht="30.75" customHeight="1" x14ac:dyDescent="0.2">
      <c r="A48" s="48"/>
      <c r="B48" s="1217"/>
      <c r="C48" s="1218"/>
      <c r="D48" s="62"/>
      <c r="E48" s="1223" t="s">
        <v>15</v>
      </c>
      <c r="F48" s="1223"/>
      <c r="G48" s="1223"/>
      <c r="H48" s="1223"/>
      <c r="I48" s="1223"/>
      <c r="J48" s="1224"/>
      <c r="K48" s="63">
        <v>6782</v>
      </c>
      <c r="L48" s="64">
        <v>6647</v>
      </c>
      <c r="M48" s="64">
        <v>6618</v>
      </c>
      <c r="N48" s="64">
        <v>6418</v>
      </c>
      <c r="O48" s="65">
        <v>5383</v>
      </c>
      <c r="P48" s="48"/>
      <c r="Q48" s="48"/>
      <c r="R48" s="48"/>
      <c r="S48" s="48"/>
      <c r="T48" s="48"/>
      <c r="U48" s="48"/>
    </row>
    <row r="49" spans="1:21" ht="30.75" customHeight="1" x14ac:dyDescent="0.2">
      <c r="A49" s="48"/>
      <c r="B49" s="1217"/>
      <c r="C49" s="1218"/>
      <c r="D49" s="62"/>
      <c r="E49" s="1223" t="s">
        <v>16</v>
      </c>
      <c r="F49" s="1223"/>
      <c r="G49" s="1223"/>
      <c r="H49" s="1223"/>
      <c r="I49" s="1223"/>
      <c r="J49" s="1224"/>
      <c r="K49" s="63">
        <v>254</v>
      </c>
      <c r="L49" s="64">
        <v>61</v>
      </c>
      <c r="M49" s="64">
        <v>61</v>
      </c>
      <c r="N49" s="64">
        <v>50</v>
      </c>
      <c r="O49" s="65">
        <v>0</v>
      </c>
      <c r="P49" s="48"/>
      <c r="Q49" s="48"/>
      <c r="R49" s="48"/>
      <c r="S49" s="48"/>
      <c r="T49" s="48"/>
      <c r="U49" s="48"/>
    </row>
    <row r="50" spans="1:21" ht="30.75" customHeight="1" x14ac:dyDescent="0.2">
      <c r="A50" s="48"/>
      <c r="B50" s="1217"/>
      <c r="C50" s="1218"/>
      <c r="D50" s="62"/>
      <c r="E50" s="1223" t="s">
        <v>17</v>
      </c>
      <c r="F50" s="1223"/>
      <c r="G50" s="1223"/>
      <c r="H50" s="1223"/>
      <c r="I50" s="1223"/>
      <c r="J50" s="1224"/>
      <c r="K50" s="63">
        <v>362</v>
      </c>
      <c r="L50" s="64">
        <v>357</v>
      </c>
      <c r="M50" s="64">
        <v>351</v>
      </c>
      <c r="N50" s="64">
        <v>221</v>
      </c>
      <c r="O50" s="65">
        <v>193</v>
      </c>
      <c r="P50" s="48"/>
      <c r="Q50" s="48"/>
      <c r="R50" s="48"/>
      <c r="S50" s="48"/>
      <c r="T50" s="48"/>
      <c r="U50" s="48"/>
    </row>
    <row r="51" spans="1:21" ht="30.75" customHeight="1" x14ac:dyDescent="0.2">
      <c r="A51" s="48"/>
      <c r="B51" s="1219"/>
      <c r="C51" s="1220"/>
      <c r="D51" s="66"/>
      <c r="E51" s="1223" t="s">
        <v>18</v>
      </c>
      <c r="F51" s="1223"/>
      <c r="G51" s="1223"/>
      <c r="H51" s="1223"/>
      <c r="I51" s="1223"/>
      <c r="J51" s="1224"/>
      <c r="K51" s="63">
        <v>3</v>
      </c>
      <c r="L51" s="64">
        <v>1</v>
      </c>
      <c r="M51" s="64">
        <v>0</v>
      </c>
      <c r="N51" s="64">
        <v>1</v>
      </c>
      <c r="O51" s="65" t="s">
        <v>525</v>
      </c>
      <c r="P51" s="48"/>
      <c r="Q51" s="48"/>
      <c r="R51" s="48"/>
      <c r="S51" s="48"/>
      <c r="T51" s="48"/>
      <c r="U51" s="48"/>
    </row>
    <row r="52" spans="1:21" ht="30.75" customHeight="1" x14ac:dyDescent="0.2">
      <c r="A52" s="48"/>
      <c r="B52" s="1225" t="s">
        <v>19</v>
      </c>
      <c r="C52" s="1226"/>
      <c r="D52" s="66"/>
      <c r="E52" s="1223" t="s">
        <v>20</v>
      </c>
      <c r="F52" s="1223"/>
      <c r="G52" s="1223"/>
      <c r="H52" s="1223"/>
      <c r="I52" s="1223"/>
      <c r="J52" s="1224"/>
      <c r="K52" s="63">
        <v>27078</v>
      </c>
      <c r="L52" s="64">
        <v>26358</v>
      </c>
      <c r="M52" s="64">
        <v>26942</v>
      </c>
      <c r="N52" s="64">
        <v>26294</v>
      </c>
      <c r="O52" s="65">
        <v>27272</v>
      </c>
      <c r="P52" s="48"/>
      <c r="Q52" s="48"/>
      <c r="R52" s="48"/>
      <c r="S52" s="48"/>
      <c r="T52" s="48"/>
      <c r="U52" s="48"/>
    </row>
    <row r="53" spans="1:21" ht="30.75" customHeight="1" thickBot="1" x14ac:dyDescent="0.25">
      <c r="A53" s="48"/>
      <c r="B53" s="1227" t="s">
        <v>21</v>
      </c>
      <c r="C53" s="1228"/>
      <c r="D53" s="67"/>
      <c r="E53" s="1229" t="s">
        <v>22</v>
      </c>
      <c r="F53" s="1229"/>
      <c r="G53" s="1229"/>
      <c r="H53" s="1229"/>
      <c r="I53" s="1229"/>
      <c r="J53" s="1230"/>
      <c r="K53" s="68">
        <v>13121</v>
      </c>
      <c r="L53" s="69">
        <v>13352</v>
      </c>
      <c r="M53" s="69">
        <v>12902</v>
      </c>
      <c r="N53" s="69">
        <v>13004</v>
      </c>
      <c r="O53" s="70">
        <v>11084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2">
      <c r="B57" s="1231" t="s">
        <v>25</v>
      </c>
      <c r="C57" s="1232"/>
      <c r="D57" s="1235" t="s">
        <v>26</v>
      </c>
      <c r="E57" s="1236"/>
      <c r="F57" s="1236"/>
      <c r="G57" s="1236"/>
      <c r="H57" s="1236"/>
      <c r="I57" s="1236"/>
      <c r="J57" s="1237"/>
      <c r="K57" s="82"/>
      <c r="L57" s="83"/>
      <c r="M57" s="83"/>
      <c r="N57" s="83">
        <v>370</v>
      </c>
      <c r="O57" s="84">
        <f>370+370+370</f>
        <v>1110</v>
      </c>
    </row>
    <row r="58" spans="1:21" ht="31.5" customHeight="1" thickBot="1" x14ac:dyDescent="0.25">
      <c r="B58" s="1233"/>
      <c r="C58" s="1234"/>
      <c r="D58" s="1238" t="s">
        <v>27</v>
      </c>
      <c r="E58" s="1239"/>
      <c r="F58" s="1239"/>
      <c r="G58" s="1239"/>
      <c r="H58" s="1239"/>
      <c r="I58" s="1239"/>
      <c r="J58" s="1240"/>
      <c r="K58" s="85"/>
      <c r="L58" s="86">
        <v>333</v>
      </c>
      <c r="M58" s="86">
        <v>1000</v>
      </c>
      <c r="N58" s="86">
        <v>2000</v>
      </c>
      <c r="O58" s="87">
        <v>3333</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YNmSTMnQ3Gng8rrJixB9elyJodq+fiAYy8D8CUHCaZhPTRme4q3OBkvEJ1Np1xz0uSb5LEpONUmObPlqLrGOA==" saltValue="GbsGYzylqRdf08BtCDF5eg==" spinCount="100000" sheet="1" objects="1" scenarios="1"/>
  <customSheetViews>
    <customSheetView guid="{E66EC7B0-393F-497E-BD75-9F504DAB1E87}" showGridLines="0" fitToPage="1" hiddenRows="1" hiddenColumns="1" topLeftCell="A39">
      <selection activeCell="N61" sqref="N61"/>
      <rowBreaks count="1" manualBreakCount="1">
        <brk id="62" max="15" man="1"/>
      </rowBreaks>
      <pageMargins left="0" right="0" top="0.19685039370078741" bottom="0.23622047244094491" header="0" footer="0"/>
      <printOptions horizontalCentered="1"/>
      <pageSetup paperSize="9" scale="52"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566</v>
      </c>
      <c r="J40" s="99" t="s">
        <v>567</v>
      </c>
      <c r="K40" s="99" t="s">
        <v>568</v>
      </c>
      <c r="L40" s="99" t="s">
        <v>569</v>
      </c>
      <c r="M40" s="100" t="s">
        <v>570</v>
      </c>
    </row>
    <row r="41" spans="2:13" ht="27.75" customHeight="1" x14ac:dyDescent="0.2">
      <c r="B41" s="1241" t="s">
        <v>30</v>
      </c>
      <c r="C41" s="1242"/>
      <c r="D41" s="101"/>
      <c r="E41" s="1247" t="s">
        <v>31</v>
      </c>
      <c r="F41" s="1247"/>
      <c r="G41" s="1247"/>
      <c r="H41" s="1248"/>
      <c r="I41" s="102">
        <v>350443</v>
      </c>
      <c r="J41" s="103">
        <v>366706</v>
      </c>
      <c r="K41" s="103">
        <v>398565</v>
      </c>
      <c r="L41" s="103">
        <v>443111</v>
      </c>
      <c r="M41" s="104">
        <v>454325</v>
      </c>
    </row>
    <row r="42" spans="2:13" ht="27.75" customHeight="1" x14ac:dyDescent="0.2">
      <c r="B42" s="1243"/>
      <c r="C42" s="1244"/>
      <c r="D42" s="105"/>
      <c r="E42" s="1249" t="s">
        <v>32</v>
      </c>
      <c r="F42" s="1249"/>
      <c r="G42" s="1249"/>
      <c r="H42" s="1250"/>
      <c r="I42" s="106">
        <v>2927</v>
      </c>
      <c r="J42" s="107">
        <v>2568</v>
      </c>
      <c r="K42" s="107">
        <v>2206</v>
      </c>
      <c r="L42" s="107">
        <v>1902</v>
      </c>
      <c r="M42" s="108">
        <v>1707</v>
      </c>
    </row>
    <row r="43" spans="2:13" ht="27.75" customHeight="1" x14ac:dyDescent="0.2">
      <c r="B43" s="1243"/>
      <c r="C43" s="1244"/>
      <c r="D43" s="105"/>
      <c r="E43" s="1249" t="s">
        <v>33</v>
      </c>
      <c r="F43" s="1249"/>
      <c r="G43" s="1249"/>
      <c r="H43" s="1250"/>
      <c r="I43" s="106">
        <v>78990</v>
      </c>
      <c r="J43" s="107">
        <v>78386</v>
      </c>
      <c r="K43" s="107">
        <v>77061</v>
      </c>
      <c r="L43" s="107">
        <v>73298</v>
      </c>
      <c r="M43" s="108">
        <v>70909</v>
      </c>
    </row>
    <row r="44" spans="2:13" ht="27.75" customHeight="1" x14ac:dyDescent="0.2">
      <c r="B44" s="1243"/>
      <c r="C44" s="1244"/>
      <c r="D44" s="105"/>
      <c r="E44" s="1249" t="s">
        <v>34</v>
      </c>
      <c r="F44" s="1249"/>
      <c r="G44" s="1249"/>
      <c r="H44" s="1250"/>
      <c r="I44" s="106">
        <v>229</v>
      </c>
      <c r="J44" s="107">
        <v>150</v>
      </c>
      <c r="K44" s="107">
        <v>70</v>
      </c>
      <c r="L44" s="107">
        <v>3</v>
      </c>
      <c r="M44" s="108">
        <v>2</v>
      </c>
    </row>
    <row r="45" spans="2:13" ht="27.75" customHeight="1" x14ac:dyDescent="0.2">
      <c r="B45" s="1243"/>
      <c r="C45" s="1244"/>
      <c r="D45" s="105"/>
      <c r="E45" s="1249" t="s">
        <v>35</v>
      </c>
      <c r="F45" s="1249"/>
      <c r="G45" s="1249"/>
      <c r="H45" s="1250"/>
      <c r="I45" s="106">
        <v>44003</v>
      </c>
      <c r="J45" s="107">
        <v>40682</v>
      </c>
      <c r="K45" s="107">
        <v>42517</v>
      </c>
      <c r="L45" s="107">
        <v>75498</v>
      </c>
      <c r="M45" s="108">
        <v>74247</v>
      </c>
    </row>
    <row r="46" spans="2:13" ht="27.75" customHeight="1" x14ac:dyDescent="0.2">
      <c r="B46" s="1243"/>
      <c r="C46" s="1244"/>
      <c r="D46" s="109"/>
      <c r="E46" s="1249" t="s">
        <v>36</v>
      </c>
      <c r="F46" s="1249"/>
      <c r="G46" s="1249"/>
      <c r="H46" s="1250"/>
      <c r="I46" s="106" t="s">
        <v>525</v>
      </c>
      <c r="J46" s="107" t="s">
        <v>525</v>
      </c>
      <c r="K46" s="107" t="s">
        <v>525</v>
      </c>
      <c r="L46" s="107" t="s">
        <v>525</v>
      </c>
      <c r="M46" s="108" t="s">
        <v>525</v>
      </c>
    </row>
    <row r="47" spans="2:13" ht="27.75" customHeight="1" x14ac:dyDescent="0.2">
      <c r="B47" s="1243"/>
      <c r="C47" s="1244"/>
      <c r="D47" s="110"/>
      <c r="E47" s="1251" t="s">
        <v>37</v>
      </c>
      <c r="F47" s="1252"/>
      <c r="G47" s="1252"/>
      <c r="H47" s="1253"/>
      <c r="I47" s="106" t="s">
        <v>525</v>
      </c>
      <c r="J47" s="107" t="s">
        <v>525</v>
      </c>
      <c r="K47" s="107" t="s">
        <v>525</v>
      </c>
      <c r="L47" s="107" t="s">
        <v>525</v>
      </c>
      <c r="M47" s="108" t="s">
        <v>525</v>
      </c>
    </row>
    <row r="48" spans="2:13" ht="27.75" customHeight="1" x14ac:dyDescent="0.2">
      <c r="B48" s="1243"/>
      <c r="C48" s="1244"/>
      <c r="D48" s="105"/>
      <c r="E48" s="1249" t="s">
        <v>38</v>
      </c>
      <c r="F48" s="1249"/>
      <c r="G48" s="1249"/>
      <c r="H48" s="1250"/>
      <c r="I48" s="106" t="s">
        <v>525</v>
      </c>
      <c r="J48" s="107" t="s">
        <v>525</v>
      </c>
      <c r="K48" s="107" t="s">
        <v>525</v>
      </c>
      <c r="L48" s="107" t="s">
        <v>525</v>
      </c>
      <c r="M48" s="108" t="s">
        <v>525</v>
      </c>
    </row>
    <row r="49" spans="2:13" ht="27.75" customHeight="1" x14ac:dyDescent="0.2">
      <c r="B49" s="1245"/>
      <c r="C49" s="1246"/>
      <c r="D49" s="105"/>
      <c r="E49" s="1249" t="s">
        <v>39</v>
      </c>
      <c r="F49" s="1249"/>
      <c r="G49" s="1249"/>
      <c r="H49" s="1250"/>
      <c r="I49" s="106" t="s">
        <v>525</v>
      </c>
      <c r="J49" s="107" t="s">
        <v>525</v>
      </c>
      <c r="K49" s="107" t="s">
        <v>525</v>
      </c>
      <c r="L49" s="107" t="s">
        <v>525</v>
      </c>
      <c r="M49" s="108" t="s">
        <v>525</v>
      </c>
    </row>
    <row r="50" spans="2:13" ht="27.75" customHeight="1" x14ac:dyDescent="0.2">
      <c r="B50" s="1254" t="s">
        <v>40</v>
      </c>
      <c r="C50" s="1255"/>
      <c r="D50" s="111"/>
      <c r="E50" s="1249" t="s">
        <v>41</v>
      </c>
      <c r="F50" s="1249"/>
      <c r="G50" s="1249"/>
      <c r="H50" s="1250"/>
      <c r="I50" s="106">
        <v>15128</v>
      </c>
      <c r="J50" s="107">
        <v>13385</v>
      </c>
      <c r="K50" s="107">
        <v>17386</v>
      </c>
      <c r="L50" s="107">
        <v>18732</v>
      </c>
      <c r="M50" s="108">
        <v>22511</v>
      </c>
    </row>
    <row r="51" spans="2:13" ht="27.75" customHeight="1" x14ac:dyDescent="0.2">
      <c r="B51" s="1243"/>
      <c r="C51" s="1244"/>
      <c r="D51" s="105"/>
      <c r="E51" s="1249" t="s">
        <v>42</v>
      </c>
      <c r="F51" s="1249"/>
      <c r="G51" s="1249"/>
      <c r="H51" s="1250"/>
      <c r="I51" s="106">
        <v>28119</v>
      </c>
      <c r="J51" s="107">
        <v>28076</v>
      </c>
      <c r="K51" s="107">
        <v>31125</v>
      </c>
      <c r="L51" s="107">
        <v>32191</v>
      </c>
      <c r="M51" s="108">
        <v>31561</v>
      </c>
    </row>
    <row r="52" spans="2:13" ht="27.75" customHeight="1" x14ac:dyDescent="0.2">
      <c r="B52" s="1245"/>
      <c r="C52" s="1246"/>
      <c r="D52" s="105"/>
      <c r="E52" s="1249" t="s">
        <v>43</v>
      </c>
      <c r="F52" s="1249"/>
      <c r="G52" s="1249"/>
      <c r="H52" s="1250"/>
      <c r="I52" s="106">
        <v>262084</v>
      </c>
      <c r="J52" s="107">
        <v>272313</v>
      </c>
      <c r="K52" s="107">
        <v>297204</v>
      </c>
      <c r="L52" s="107">
        <v>327057</v>
      </c>
      <c r="M52" s="108">
        <v>347856</v>
      </c>
    </row>
    <row r="53" spans="2:13" ht="27.75" customHeight="1" thickBot="1" x14ac:dyDescent="0.25">
      <c r="B53" s="1256" t="s">
        <v>44</v>
      </c>
      <c r="C53" s="1257"/>
      <c r="D53" s="112"/>
      <c r="E53" s="1258" t="s">
        <v>45</v>
      </c>
      <c r="F53" s="1258"/>
      <c r="G53" s="1258"/>
      <c r="H53" s="1259"/>
      <c r="I53" s="113">
        <v>171262</v>
      </c>
      <c r="J53" s="114">
        <v>174718</v>
      </c>
      <c r="K53" s="114">
        <v>174704</v>
      </c>
      <c r="L53" s="114">
        <v>215831</v>
      </c>
      <c r="M53" s="115">
        <v>199261</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JAsQSs2S/lj/fCe9CdgRaSvnRekX/+4BeJ+PRulGoXvoRbb9M3W3j62rcZzuljVpr/5XbzAvQy6cUa9fjKS+A==" saltValue="ILxM9ObNx0FSoKYM+LHxxw==" spinCount="100000" sheet="1" objects="1" scenarios="1"/>
  <customSheetViews>
    <customSheetView guid="{E66EC7B0-393F-497E-BD75-9F504DAB1E87}" showGridLines="0" fitToPage="1" hiddenRows="1" hiddenColumns="1" topLeftCell="A36">
      <rowBreaks count="1" manualBreakCount="1">
        <brk id="58" max="15" man="1"/>
      </rowBreaks>
      <pageMargins left="0" right="0" top="0.19685039370078741" bottom="0" header="0" footer="0"/>
      <printOptions horizontalCentered="1"/>
      <pageSetup paperSize="9" scale="57"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568</v>
      </c>
      <c r="G54" s="124" t="s">
        <v>569</v>
      </c>
      <c r="H54" s="125" t="s">
        <v>570</v>
      </c>
    </row>
    <row r="55" spans="2:8" ht="52.5" customHeight="1" x14ac:dyDescent="0.2">
      <c r="B55" s="126"/>
      <c r="C55" s="1268" t="s">
        <v>48</v>
      </c>
      <c r="D55" s="1268"/>
      <c r="E55" s="1269"/>
      <c r="F55" s="127">
        <v>7090</v>
      </c>
      <c r="G55" s="127">
        <v>4775</v>
      </c>
      <c r="H55" s="128">
        <v>4780</v>
      </c>
    </row>
    <row r="56" spans="2:8" ht="52.5" customHeight="1" x14ac:dyDescent="0.2">
      <c r="B56" s="129"/>
      <c r="C56" s="1270" t="s">
        <v>49</v>
      </c>
      <c r="D56" s="1270"/>
      <c r="E56" s="1271"/>
      <c r="F56" s="130">
        <v>5387</v>
      </c>
      <c r="G56" s="130">
        <v>5387</v>
      </c>
      <c r="H56" s="131">
        <v>5387</v>
      </c>
    </row>
    <row r="57" spans="2:8" ht="53.25" customHeight="1" x14ac:dyDescent="0.2">
      <c r="B57" s="129"/>
      <c r="C57" s="1272" t="s">
        <v>50</v>
      </c>
      <c r="D57" s="1272"/>
      <c r="E57" s="1273"/>
      <c r="F57" s="132">
        <v>4618</v>
      </c>
      <c r="G57" s="132">
        <v>8638</v>
      </c>
      <c r="H57" s="133">
        <v>12382</v>
      </c>
    </row>
    <row r="58" spans="2:8" ht="45.75" customHeight="1" x14ac:dyDescent="0.2">
      <c r="B58" s="134"/>
      <c r="C58" s="1260" t="s">
        <v>610</v>
      </c>
      <c r="D58" s="1261"/>
      <c r="E58" s="1262"/>
      <c r="F58" s="135">
        <v>2553</v>
      </c>
      <c r="G58" s="135">
        <v>3762</v>
      </c>
      <c r="H58" s="136">
        <v>4819</v>
      </c>
    </row>
    <row r="59" spans="2:8" ht="45.75" customHeight="1" x14ac:dyDescent="0.2">
      <c r="B59" s="134"/>
      <c r="C59" s="1260" t="s">
        <v>611</v>
      </c>
      <c r="D59" s="1261"/>
      <c r="E59" s="1262"/>
      <c r="F59" s="135" t="s">
        <v>596</v>
      </c>
      <c r="G59" s="135">
        <v>2783</v>
      </c>
      <c r="H59" s="136">
        <v>2224</v>
      </c>
    </row>
    <row r="60" spans="2:8" ht="45.75" customHeight="1" x14ac:dyDescent="0.2">
      <c r="B60" s="134"/>
      <c r="C60" s="1260" t="s">
        <v>612</v>
      </c>
      <c r="D60" s="1261"/>
      <c r="E60" s="1262"/>
      <c r="F60" s="135">
        <v>600</v>
      </c>
      <c r="G60" s="135">
        <v>596</v>
      </c>
      <c r="H60" s="136">
        <v>592</v>
      </c>
    </row>
    <row r="61" spans="2:8" ht="45.75" customHeight="1" x14ac:dyDescent="0.2">
      <c r="B61" s="134"/>
      <c r="C61" s="1260" t="s">
        <v>613</v>
      </c>
      <c r="D61" s="1261"/>
      <c r="E61" s="1262"/>
      <c r="F61" s="135">
        <v>565</v>
      </c>
      <c r="G61" s="135">
        <v>559</v>
      </c>
      <c r="H61" s="136">
        <v>542</v>
      </c>
    </row>
    <row r="62" spans="2:8" ht="45.75" customHeight="1" thickBot="1" x14ac:dyDescent="0.25">
      <c r="B62" s="137"/>
      <c r="C62" s="1263" t="s">
        <v>614</v>
      </c>
      <c r="D62" s="1264"/>
      <c r="E62" s="1265"/>
      <c r="F62" s="138" t="s">
        <v>596</v>
      </c>
      <c r="G62" s="138" t="s">
        <v>596</v>
      </c>
      <c r="H62" s="139">
        <v>3300</v>
      </c>
    </row>
    <row r="63" spans="2:8" ht="52.5" customHeight="1" thickBot="1" x14ac:dyDescent="0.25">
      <c r="B63" s="140"/>
      <c r="C63" s="1266" t="s">
        <v>51</v>
      </c>
      <c r="D63" s="1266"/>
      <c r="E63" s="1267"/>
      <c r="F63" s="141">
        <v>17095</v>
      </c>
      <c r="G63" s="141">
        <v>18799</v>
      </c>
      <c r="H63" s="142">
        <v>22549</v>
      </c>
    </row>
    <row r="64" spans="2:8" ht="15" customHeight="1" x14ac:dyDescent="0.2"/>
    <row r="65" ht="0" hidden="1" customHeight="1" x14ac:dyDescent="0.2"/>
    <row r="66" ht="0" hidden="1" customHeight="1" x14ac:dyDescent="0.2"/>
  </sheetData>
  <sheetProtection algorithmName="SHA-512" hashValue="wffNDHnojvw037v5vUPG5HnbyHJmChsyw7FZJkYWEcc9A4ikte1YF29Yhn7hpdrGwFrdSYvaS3U/i6sgdc7H1g==" saltValue="escPWRdtJUBZhxcE6hy7bw==" spinCount="100000" sheet="1" objects="1" scenarios="1"/>
  <customSheetViews>
    <customSheetView guid="{E66EC7B0-393F-497E-BD75-9F504DAB1E87}" scale="70" showGridLines="0" fitToPage="1" hiddenRows="1" hiddenColumns="1" topLeftCell="A38">
      <selection activeCell="J26" sqref="J26"/>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59"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76" customWidth="1"/>
    <col min="2" max="107" width="2.453125" style="1276" customWidth="1"/>
    <col min="108" max="108" width="6.08984375" style="1284" customWidth="1"/>
    <col min="109" max="109" width="5.90625" style="1283" customWidth="1"/>
    <col min="110" max="110" width="19.08984375" style="1276" hidden="1"/>
    <col min="111" max="115" width="12.6328125" style="1276" hidden="1"/>
    <col min="116" max="349" width="8.6328125" style="1276" hidden="1"/>
    <col min="350" max="355" width="14.90625" style="1276" hidden="1"/>
    <col min="356" max="357" width="15.90625" style="1276" hidden="1"/>
    <col min="358" max="363" width="16.08984375" style="1276" hidden="1"/>
    <col min="364" max="364" width="6.08984375" style="1276" hidden="1"/>
    <col min="365" max="365" width="3" style="1276" hidden="1"/>
    <col min="366" max="605" width="8.6328125" style="1276" hidden="1"/>
    <col min="606" max="611" width="14.90625" style="1276" hidden="1"/>
    <col min="612" max="613" width="15.90625" style="1276" hidden="1"/>
    <col min="614" max="619" width="16.08984375" style="1276" hidden="1"/>
    <col min="620" max="620" width="6.08984375" style="1276" hidden="1"/>
    <col min="621" max="621" width="3" style="1276" hidden="1"/>
    <col min="622" max="861" width="8.6328125" style="1276" hidden="1"/>
    <col min="862" max="867" width="14.90625" style="1276" hidden="1"/>
    <col min="868" max="869" width="15.90625" style="1276" hidden="1"/>
    <col min="870" max="875" width="16.08984375" style="1276" hidden="1"/>
    <col min="876" max="876" width="6.08984375" style="1276" hidden="1"/>
    <col min="877" max="877" width="3" style="1276" hidden="1"/>
    <col min="878" max="1117" width="8.6328125" style="1276" hidden="1"/>
    <col min="1118" max="1123" width="14.90625" style="1276" hidden="1"/>
    <col min="1124" max="1125" width="15.90625" style="1276" hidden="1"/>
    <col min="1126" max="1131" width="16.08984375" style="1276" hidden="1"/>
    <col min="1132" max="1132" width="6.08984375" style="1276" hidden="1"/>
    <col min="1133" max="1133" width="3" style="1276" hidden="1"/>
    <col min="1134" max="1373" width="8.6328125" style="1276" hidden="1"/>
    <col min="1374" max="1379" width="14.90625" style="1276" hidden="1"/>
    <col min="1380" max="1381" width="15.90625" style="1276" hidden="1"/>
    <col min="1382" max="1387" width="16.08984375" style="1276" hidden="1"/>
    <col min="1388" max="1388" width="6.08984375" style="1276" hidden="1"/>
    <col min="1389" max="1389" width="3" style="1276" hidden="1"/>
    <col min="1390" max="1629" width="8.6328125" style="1276" hidden="1"/>
    <col min="1630" max="1635" width="14.90625" style="1276" hidden="1"/>
    <col min="1636" max="1637" width="15.90625" style="1276" hidden="1"/>
    <col min="1638" max="1643" width="16.08984375" style="1276" hidden="1"/>
    <col min="1644" max="1644" width="6.08984375" style="1276" hidden="1"/>
    <col min="1645" max="1645" width="3" style="1276" hidden="1"/>
    <col min="1646" max="1885" width="8.6328125" style="1276" hidden="1"/>
    <col min="1886" max="1891" width="14.90625" style="1276" hidden="1"/>
    <col min="1892" max="1893" width="15.90625" style="1276" hidden="1"/>
    <col min="1894" max="1899" width="16.08984375" style="1276" hidden="1"/>
    <col min="1900" max="1900" width="6.08984375" style="1276" hidden="1"/>
    <col min="1901" max="1901" width="3" style="1276" hidden="1"/>
    <col min="1902" max="2141" width="8.6328125" style="1276" hidden="1"/>
    <col min="2142" max="2147" width="14.90625" style="1276" hidden="1"/>
    <col min="2148" max="2149" width="15.90625" style="1276" hidden="1"/>
    <col min="2150" max="2155" width="16.08984375" style="1276" hidden="1"/>
    <col min="2156" max="2156" width="6.08984375" style="1276" hidden="1"/>
    <col min="2157" max="2157" width="3" style="1276" hidden="1"/>
    <col min="2158" max="2397" width="8.6328125" style="1276" hidden="1"/>
    <col min="2398" max="2403" width="14.90625" style="1276" hidden="1"/>
    <col min="2404" max="2405" width="15.90625" style="1276" hidden="1"/>
    <col min="2406" max="2411" width="16.08984375" style="1276" hidden="1"/>
    <col min="2412" max="2412" width="6.08984375" style="1276" hidden="1"/>
    <col min="2413" max="2413" width="3" style="1276" hidden="1"/>
    <col min="2414" max="2653" width="8.6328125" style="1276" hidden="1"/>
    <col min="2654" max="2659" width="14.90625" style="1276" hidden="1"/>
    <col min="2660" max="2661" width="15.90625" style="1276" hidden="1"/>
    <col min="2662" max="2667" width="16.08984375" style="1276" hidden="1"/>
    <col min="2668" max="2668" width="6.08984375" style="1276" hidden="1"/>
    <col min="2669" max="2669" width="3" style="1276" hidden="1"/>
    <col min="2670" max="2909" width="8.6328125" style="1276" hidden="1"/>
    <col min="2910" max="2915" width="14.90625" style="1276" hidden="1"/>
    <col min="2916" max="2917" width="15.90625" style="1276" hidden="1"/>
    <col min="2918" max="2923" width="16.08984375" style="1276" hidden="1"/>
    <col min="2924" max="2924" width="6.08984375" style="1276" hidden="1"/>
    <col min="2925" max="2925" width="3" style="1276" hidden="1"/>
    <col min="2926" max="3165" width="8.6328125" style="1276" hidden="1"/>
    <col min="3166" max="3171" width="14.90625" style="1276" hidden="1"/>
    <col min="3172" max="3173" width="15.90625" style="1276" hidden="1"/>
    <col min="3174" max="3179" width="16.08984375" style="1276" hidden="1"/>
    <col min="3180" max="3180" width="6.08984375" style="1276" hidden="1"/>
    <col min="3181" max="3181" width="3" style="1276" hidden="1"/>
    <col min="3182" max="3421" width="8.6328125" style="1276" hidden="1"/>
    <col min="3422" max="3427" width="14.90625" style="1276" hidden="1"/>
    <col min="3428" max="3429" width="15.90625" style="1276" hidden="1"/>
    <col min="3430" max="3435" width="16.08984375" style="1276" hidden="1"/>
    <col min="3436" max="3436" width="6.08984375" style="1276" hidden="1"/>
    <col min="3437" max="3437" width="3" style="1276" hidden="1"/>
    <col min="3438" max="3677" width="8.6328125" style="1276" hidden="1"/>
    <col min="3678" max="3683" width="14.90625" style="1276" hidden="1"/>
    <col min="3684" max="3685" width="15.90625" style="1276" hidden="1"/>
    <col min="3686" max="3691" width="16.08984375" style="1276" hidden="1"/>
    <col min="3692" max="3692" width="6.08984375" style="1276" hidden="1"/>
    <col min="3693" max="3693" width="3" style="1276" hidden="1"/>
    <col min="3694" max="3933" width="8.6328125" style="1276" hidden="1"/>
    <col min="3934" max="3939" width="14.90625" style="1276" hidden="1"/>
    <col min="3940" max="3941" width="15.90625" style="1276" hidden="1"/>
    <col min="3942" max="3947" width="16.08984375" style="1276" hidden="1"/>
    <col min="3948" max="3948" width="6.08984375" style="1276" hidden="1"/>
    <col min="3949" max="3949" width="3" style="1276" hidden="1"/>
    <col min="3950" max="4189" width="8.6328125" style="1276" hidden="1"/>
    <col min="4190" max="4195" width="14.90625" style="1276" hidden="1"/>
    <col min="4196" max="4197" width="15.90625" style="1276" hidden="1"/>
    <col min="4198" max="4203" width="16.08984375" style="1276" hidden="1"/>
    <col min="4204" max="4204" width="6.08984375" style="1276" hidden="1"/>
    <col min="4205" max="4205" width="3" style="1276" hidden="1"/>
    <col min="4206" max="4445" width="8.6328125" style="1276" hidden="1"/>
    <col min="4446" max="4451" width="14.90625" style="1276" hidden="1"/>
    <col min="4452" max="4453" width="15.90625" style="1276" hidden="1"/>
    <col min="4454" max="4459" width="16.08984375" style="1276" hidden="1"/>
    <col min="4460" max="4460" width="6.08984375" style="1276" hidden="1"/>
    <col min="4461" max="4461" width="3" style="1276" hidden="1"/>
    <col min="4462" max="4701" width="8.6328125" style="1276" hidden="1"/>
    <col min="4702" max="4707" width="14.90625" style="1276" hidden="1"/>
    <col min="4708" max="4709" width="15.90625" style="1276" hidden="1"/>
    <col min="4710" max="4715" width="16.08984375" style="1276" hidden="1"/>
    <col min="4716" max="4716" width="6.08984375" style="1276" hidden="1"/>
    <col min="4717" max="4717" width="3" style="1276" hidden="1"/>
    <col min="4718" max="4957" width="8.6328125" style="1276" hidden="1"/>
    <col min="4958" max="4963" width="14.90625" style="1276" hidden="1"/>
    <col min="4964" max="4965" width="15.90625" style="1276" hidden="1"/>
    <col min="4966" max="4971" width="16.08984375" style="1276" hidden="1"/>
    <col min="4972" max="4972" width="6.08984375" style="1276" hidden="1"/>
    <col min="4973" max="4973" width="3" style="1276" hidden="1"/>
    <col min="4974" max="5213" width="8.6328125" style="1276" hidden="1"/>
    <col min="5214" max="5219" width="14.90625" style="1276" hidden="1"/>
    <col min="5220" max="5221" width="15.90625" style="1276" hidden="1"/>
    <col min="5222" max="5227" width="16.08984375" style="1276" hidden="1"/>
    <col min="5228" max="5228" width="6.08984375" style="1276" hidden="1"/>
    <col min="5229" max="5229" width="3" style="1276" hidden="1"/>
    <col min="5230" max="5469" width="8.6328125" style="1276" hidden="1"/>
    <col min="5470" max="5475" width="14.90625" style="1276" hidden="1"/>
    <col min="5476" max="5477" width="15.90625" style="1276" hidden="1"/>
    <col min="5478" max="5483" width="16.08984375" style="1276" hidden="1"/>
    <col min="5484" max="5484" width="6.08984375" style="1276" hidden="1"/>
    <col min="5485" max="5485" width="3" style="1276" hidden="1"/>
    <col min="5486" max="5725" width="8.6328125" style="1276" hidden="1"/>
    <col min="5726" max="5731" width="14.90625" style="1276" hidden="1"/>
    <col min="5732" max="5733" width="15.90625" style="1276" hidden="1"/>
    <col min="5734" max="5739" width="16.08984375" style="1276" hidden="1"/>
    <col min="5740" max="5740" width="6.08984375" style="1276" hidden="1"/>
    <col min="5741" max="5741" width="3" style="1276" hidden="1"/>
    <col min="5742" max="5981" width="8.6328125" style="1276" hidden="1"/>
    <col min="5982" max="5987" width="14.90625" style="1276" hidden="1"/>
    <col min="5988" max="5989" width="15.90625" style="1276" hidden="1"/>
    <col min="5990" max="5995" width="16.08984375" style="1276" hidden="1"/>
    <col min="5996" max="5996" width="6.08984375" style="1276" hidden="1"/>
    <col min="5997" max="5997" width="3" style="1276" hidden="1"/>
    <col min="5998" max="6237" width="8.6328125" style="1276" hidden="1"/>
    <col min="6238" max="6243" width="14.90625" style="1276" hidden="1"/>
    <col min="6244" max="6245" width="15.90625" style="1276" hidden="1"/>
    <col min="6246" max="6251" width="16.08984375" style="1276" hidden="1"/>
    <col min="6252" max="6252" width="6.08984375" style="1276" hidden="1"/>
    <col min="6253" max="6253" width="3" style="1276" hidden="1"/>
    <col min="6254" max="6493" width="8.6328125" style="1276" hidden="1"/>
    <col min="6494" max="6499" width="14.90625" style="1276" hidden="1"/>
    <col min="6500" max="6501" width="15.90625" style="1276" hidden="1"/>
    <col min="6502" max="6507" width="16.08984375" style="1276" hidden="1"/>
    <col min="6508" max="6508" width="6.08984375" style="1276" hidden="1"/>
    <col min="6509" max="6509" width="3" style="1276" hidden="1"/>
    <col min="6510" max="6749" width="8.6328125" style="1276" hidden="1"/>
    <col min="6750" max="6755" width="14.90625" style="1276" hidden="1"/>
    <col min="6756" max="6757" width="15.90625" style="1276" hidden="1"/>
    <col min="6758" max="6763" width="16.08984375" style="1276" hidden="1"/>
    <col min="6764" max="6764" width="6.08984375" style="1276" hidden="1"/>
    <col min="6765" max="6765" width="3" style="1276" hidden="1"/>
    <col min="6766" max="7005" width="8.6328125" style="1276" hidden="1"/>
    <col min="7006" max="7011" width="14.90625" style="1276" hidden="1"/>
    <col min="7012" max="7013" width="15.90625" style="1276" hidden="1"/>
    <col min="7014" max="7019" width="16.08984375" style="1276" hidden="1"/>
    <col min="7020" max="7020" width="6.08984375" style="1276" hidden="1"/>
    <col min="7021" max="7021" width="3" style="1276" hidden="1"/>
    <col min="7022" max="7261" width="8.6328125" style="1276" hidden="1"/>
    <col min="7262" max="7267" width="14.90625" style="1276" hidden="1"/>
    <col min="7268" max="7269" width="15.90625" style="1276" hidden="1"/>
    <col min="7270" max="7275" width="16.08984375" style="1276" hidden="1"/>
    <col min="7276" max="7276" width="6.08984375" style="1276" hidden="1"/>
    <col min="7277" max="7277" width="3" style="1276" hidden="1"/>
    <col min="7278" max="7517" width="8.6328125" style="1276" hidden="1"/>
    <col min="7518" max="7523" width="14.90625" style="1276" hidden="1"/>
    <col min="7524" max="7525" width="15.90625" style="1276" hidden="1"/>
    <col min="7526" max="7531" width="16.08984375" style="1276" hidden="1"/>
    <col min="7532" max="7532" width="6.08984375" style="1276" hidden="1"/>
    <col min="7533" max="7533" width="3" style="1276" hidden="1"/>
    <col min="7534" max="7773" width="8.6328125" style="1276" hidden="1"/>
    <col min="7774" max="7779" width="14.90625" style="1276" hidden="1"/>
    <col min="7780" max="7781" width="15.90625" style="1276" hidden="1"/>
    <col min="7782" max="7787" width="16.08984375" style="1276" hidden="1"/>
    <col min="7788" max="7788" width="6.08984375" style="1276" hidden="1"/>
    <col min="7789" max="7789" width="3" style="1276" hidden="1"/>
    <col min="7790" max="8029" width="8.6328125" style="1276" hidden="1"/>
    <col min="8030" max="8035" width="14.90625" style="1276" hidden="1"/>
    <col min="8036" max="8037" width="15.90625" style="1276" hidden="1"/>
    <col min="8038" max="8043" width="16.08984375" style="1276" hidden="1"/>
    <col min="8044" max="8044" width="6.08984375" style="1276" hidden="1"/>
    <col min="8045" max="8045" width="3" style="1276" hidden="1"/>
    <col min="8046" max="8285" width="8.6328125" style="1276" hidden="1"/>
    <col min="8286" max="8291" width="14.90625" style="1276" hidden="1"/>
    <col min="8292" max="8293" width="15.90625" style="1276" hidden="1"/>
    <col min="8294" max="8299" width="16.08984375" style="1276" hidden="1"/>
    <col min="8300" max="8300" width="6.08984375" style="1276" hidden="1"/>
    <col min="8301" max="8301" width="3" style="1276" hidden="1"/>
    <col min="8302" max="8541" width="8.6328125" style="1276" hidden="1"/>
    <col min="8542" max="8547" width="14.90625" style="1276" hidden="1"/>
    <col min="8548" max="8549" width="15.90625" style="1276" hidden="1"/>
    <col min="8550" max="8555" width="16.08984375" style="1276" hidden="1"/>
    <col min="8556" max="8556" width="6.08984375" style="1276" hidden="1"/>
    <col min="8557" max="8557" width="3" style="1276" hidden="1"/>
    <col min="8558" max="8797" width="8.6328125" style="1276" hidden="1"/>
    <col min="8798" max="8803" width="14.90625" style="1276" hidden="1"/>
    <col min="8804" max="8805" width="15.90625" style="1276" hidden="1"/>
    <col min="8806" max="8811" width="16.08984375" style="1276" hidden="1"/>
    <col min="8812" max="8812" width="6.08984375" style="1276" hidden="1"/>
    <col min="8813" max="8813" width="3" style="1276" hidden="1"/>
    <col min="8814" max="9053" width="8.6328125" style="1276" hidden="1"/>
    <col min="9054" max="9059" width="14.90625" style="1276" hidden="1"/>
    <col min="9060" max="9061" width="15.90625" style="1276" hidden="1"/>
    <col min="9062" max="9067" width="16.08984375" style="1276" hidden="1"/>
    <col min="9068" max="9068" width="6.08984375" style="1276" hidden="1"/>
    <col min="9069" max="9069" width="3" style="1276" hidden="1"/>
    <col min="9070" max="9309" width="8.6328125" style="1276" hidden="1"/>
    <col min="9310" max="9315" width="14.90625" style="1276" hidden="1"/>
    <col min="9316" max="9317" width="15.90625" style="1276" hidden="1"/>
    <col min="9318" max="9323" width="16.08984375" style="1276" hidden="1"/>
    <col min="9324" max="9324" width="6.08984375" style="1276" hidden="1"/>
    <col min="9325" max="9325" width="3" style="1276" hidden="1"/>
    <col min="9326" max="9565" width="8.6328125" style="1276" hidden="1"/>
    <col min="9566" max="9571" width="14.90625" style="1276" hidden="1"/>
    <col min="9572" max="9573" width="15.90625" style="1276" hidden="1"/>
    <col min="9574" max="9579" width="16.08984375" style="1276" hidden="1"/>
    <col min="9580" max="9580" width="6.08984375" style="1276" hidden="1"/>
    <col min="9581" max="9581" width="3" style="1276" hidden="1"/>
    <col min="9582" max="9821" width="8.6328125" style="1276" hidden="1"/>
    <col min="9822" max="9827" width="14.90625" style="1276" hidden="1"/>
    <col min="9828" max="9829" width="15.90625" style="1276" hidden="1"/>
    <col min="9830" max="9835" width="16.08984375" style="1276" hidden="1"/>
    <col min="9836" max="9836" width="6.08984375" style="1276" hidden="1"/>
    <col min="9837" max="9837" width="3" style="1276" hidden="1"/>
    <col min="9838" max="10077" width="8.6328125" style="1276" hidden="1"/>
    <col min="10078" max="10083" width="14.90625" style="1276" hidden="1"/>
    <col min="10084" max="10085" width="15.90625" style="1276" hidden="1"/>
    <col min="10086" max="10091" width="16.08984375" style="1276" hidden="1"/>
    <col min="10092" max="10092" width="6.08984375" style="1276" hidden="1"/>
    <col min="10093" max="10093" width="3" style="1276" hidden="1"/>
    <col min="10094" max="10333" width="8.6328125" style="1276" hidden="1"/>
    <col min="10334" max="10339" width="14.90625" style="1276" hidden="1"/>
    <col min="10340" max="10341" width="15.90625" style="1276" hidden="1"/>
    <col min="10342" max="10347" width="16.08984375" style="1276" hidden="1"/>
    <col min="10348" max="10348" width="6.08984375" style="1276" hidden="1"/>
    <col min="10349" max="10349" width="3" style="1276" hidden="1"/>
    <col min="10350" max="10589" width="8.6328125" style="1276" hidden="1"/>
    <col min="10590" max="10595" width="14.90625" style="1276" hidden="1"/>
    <col min="10596" max="10597" width="15.90625" style="1276" hidden="1"/>
    <col min="10598" max="10603" width="16.08984375" style="1276" hidden="1"/>
    <col min="10604" max="10604" width="6.08984375" style="1276" hidden="1"/>
    <col min="10605" max="10605" width="3" style="1276" hidden="1"/>
    <col min="10606" max="10845" width="8.6328125" style="1276" hidden="1"/>
    <col min="10846" max="10851" width="14.90625" style="1276" hidden="1"/>
    <col min="10852" max="10853" width="15.90625" style="1276" hidden="1"/>
    <col min="10854" max="10859" width="16.08984375" style="1276" hidden="1"/>
    <col min="10860" max="10860" width="6.08984375" style="1276" hidden="1"/>
    <col min="10861" max="10861" width="3" style="1276" hidden="1"/>
    <col min="10862" max="11101" width="8.6328125" style="1276" hidden="1"/>
    <col min="11102" max="11107" width="14.90625" style="1276" hidden="1"/>
    <col min="11108" max="11109" width="15.90625" style="1276" hidden="1"/>
    <col min="11110" max="11115" width="16.08984375" style="1276" hidden="1"/>
    <col min="11116" max="11116" width="6.08984375" style="1276" hidden="1"/>
    <col min="11117" max="11117" width="3" style="1276" hidden="1"/>
    <col min="11118" max="11357" width="8.6328125" style="1276" hidden="1"/>
    <col min="11358" max="11363" width="14.90625" style="1276" hidden="1"/>
    <col min="11364" max="11365" width="15.90625" style="1276" hidden="1"/>
    <col min="11366" max="11371" width="16.08984375" style="1276" hidden="1"/>
    <col min="11372" max="11372" width="6.08984375" style="1276" hidden="1"/>
    <col min="11373" max="11373" width="3" style="1276" hidden="1"/>
    <col min="11374" max="11613" width="8.6328125" style="1276" hidden="1"/>
    <col min="11614" max="11619" width="14.90625" style="1276" hidden="1"/>
    <col min="11620" max="11621" width="15.90625" style="1276" hidden="1"/>
    <col min="11622" max="11627" width="16.08984375" style="1276" hidden="1"/>
    <col min="11628" max="11628" width="6.08984375" style="1276" hidden="1"/>
    <col min="11629" max="11629" width="3" style="1276" hidden="1"/>
    <col min="11630" max="11869" width="8.6328125" style="1276" hidden="1"/>
    <col min="11870" max="11875" width="14.90625" style="1276" hidden="1"/>
    <col min="11876" max="11877" width="15.90625" style="1276" hidden="1"/>
    <col min="11878" max="11883" width="16.08984375" style="1276" hidden="1"/>
    <col min="11884" max="11884" width="6.08984375" style="1276" hidden="1"/>
    <col min="11885" max="11885" width="3" style="1276" hidden="1"/>
    <col min="11886" max="12125" width="8.6328125" style="1276" hidden="1"/>
    <col min="12126" max="12131" width="14.90625" style="1276" hidden="1"/>
    <col min="12132" max="12133" width="15.90625" style="1276" hidden="1"/>
    <col min="12134" max="12139" width="16.08984375" style="1276" hidden="1"/>
    <col min="12140" max="12140" width="6.08984375" style="1276" hidden="1"/>
    <col min="12141" max="12141" width="3" style="1276" hidden="1"/>
    <col min="12142" max="12381" width="8.6328125" style="1276" hidden="1"/>
    <col min="12382" max="12387" width="14.90625" style="1276" hidden="1"/>
    <col min="12388" max="12389" width="15.90625" style="1276" hidden="1"/>
    <col min="12390" max="12395" width="16.08984375" style="1276" hidden="1"/>
    <col min="12396" max="12396" width="6.08984375" style="1276" hidden="1"/>
    <col min="12397" max="12397" width="3" style="1276" hidden="1"/>
    <col min="12398" max="12637" width="8.6328125" style="1276" hidden="1"/>
    <col min="12638" max="12643" width="14.90625" style="1276" hidden="1"/>
    <col min="12644" max="12645" width="15.90625" style="1276" hidden="1"/>
    <col min="12646" max="12651" width="16.08984375" style="1276" hidden="1"/>
    <col min="12652" max="12652" width="6.08984375" style="1276" hidden="1"/>
    <col min="12653" max="12653" width="3" style="1276" hidden="1"/>
    <col min="12654" max="12893" width="8.6328125" style="1276" hidden="1"/>
    <col min="12894" max="12899" width="14.90625" style="1276" hidden="1"/>
    <col min="12900" max="12901" width="15.90625" style="1276" hidden="1"/>
    <col min="12902" max="12907" width="16.08984375" style="1276" hidden="1"/>
    <col min="12908" max="12908" width="6.08984375" style="1276" hidden="1"/>
    <col min="12909" max="12909" width="3" style="1276" hidden="1"/>
    <col min="12910" max="13149" width="8.6328125" style="1276" hidden="1"/>
    <col min="13150" max="13155" width="14.90625" style="1276" hidden="1"/>
    <col min="13156" max="13157" width="15.90625" style="1276" hidden="1"/>
    <col min="13158" max="13163" width="16.08984375" style="1276" hidden="1"/>
    <col min="13164" max="13164" width="6.08984375" style="1276" hidden="1"/>
    <col min="13165" max="13165" width="3" style="1276" hidden="1"/>
    <col min="13166" max="13405" width="8.6328125" style="1276" hidden="1"/>
    <col min="13406" max="13411" width="14.90625" style="1276" hidden="1"/>
    <col min="13412" max="13413" width="15.90625" style="1276" hidden="1"/>
    <col min="13414" max="13419" width="16.08984375" style="1276" hidden="1"/>
    <col min="13420" max="13420" width="6.08984375" style="1276" hidden="1"/>
    <col min="13421" max="13421" width="3" style="1276" hidden="1"/>
    <col min="13422" max="13661" width="8.6328125" style="1276" hidden="1"/>
    <col min="13662" max="13667" width="14.90625" style="1276" hidden="1"/>
    <col min="13668" max="13669" width="15.90625" style="1276" hidden="1"/>
    <col min="13670" max="13675" width="16.08984375" style="1276" hidden="1"/>
    <col min="13676" max="13676" width="6.08984375" style="1276" hidden="1"/>
    <col min="13677" max="13677" width="3" style="1276" hidden="1"/>
    <col min="13678" max="13917" width="8.6328125" style="1276" hidden="1"/>
    <col min="13918" max="13923" width="14.90625" style="1276" hidden="1"/>
    <col min="13924" max="13925" width="15.90625" style="1276" hidden="1"/>
    <col min="13926" max="13931" width="16.08984375" style="1276" hidden="1"/>
    <col min="13932" max="13932" width="6.08984375" style="1276" hidden="1"/>
    <col min="13933" max="13933" width="3" style="1276" hidden="1"/>
    <col min="13934" max="14173" width="8.6328125" style="1276" hidden="1"/>
    <col min="14174" max="14179" width="14.90625" style="1276" hidden="1"/>
    <col min="14180" max="14181" width="15.90625" style="1276" hidden="1"/>
    <col min="14182" max="14187" width="16.08984375" style="1276" hidden="1"/>
    <col min="14188" max="14188" width="6.08984375" style="1276" hidden="1"/>
    <col min="14189" max="14189" width="3" style="1276" hidden="1"/>
    <col min="14190" max="14429" width="8.6328125" style="1276" hidden="1"/>
    <col min="14430" max="14435" width="14.90625" style="1276" hidden="1"/>
    <col min="14436" max="14437" width="15.90625" style="1276" hidden="1"/>
    <col min="14438" max="14443" width="16.08984375" style="1276" hidden="1"/>
    <col min="14444" max="14444" width="6.08984375" style="1276" hidden="1"/>
    <col min="14445" max="14445" width="3" style="1276" hidden="1"/>
    <col min="14446" max="14685" width="8.6328125" style="1276" hidden="1"/>
    <col min="14686" max="14691" width="14.90625" style="1276" hidden="1"/>
    <col min="14692" max="14693" width="15.90625" style="1276" hidden="1"/>
    <col min="14694" max="14699" width="16.08984375" style="1276" hidden="1"/>
    <col min="14700" max="14700" width="6.08984375" style="1276" hidden="1"/>
    <col min="14701" max="14701" width="3" style="1276" hidden="1"/>
    <col min="14702" max="14941" width="8.6328125" style="1276" hidden="1"/>
    <col min="14942" max="14947" width="14.90625" style="1276" hidden="1"/>
    <col min="14948" max="14949" width="15.90625" style="1276" hidden="1"/>
    <col min="14950" max="14955" width="16.08984375" style="1276" hidden="1"/>
    <col min="14956" max="14956" width="6.08984375" style="1276" hidden="1"/>
    <col min="14957" max="14957" width="3" style="1276" hidden="1"/>
    <col min="14958" max="15197" width="8.6328125" style="1276" hidden="1"/>
    <col min="15198" max="15203" width="14.90625" style="1276" hidden="1"/>
    <col min="15204" max="15205" width="15.90625" style="1276" hidden="1"/>
    <col min="15206" max="15211" width="16.08984375" style="1276" hidden="1"/>
    <col min="15212" max="15212" width="6.08984375" style="1276" hidden="1"/>
    <col min="15213" max="15213" width="3" style="1276" hidden="1"/>
    <col min="15214" max="15453" width="8.6328125" style="1276" hidden="1"/>
    <col min="15454" max="15459" width="14.90625" style="1276" hidden="1"/>
    <col min="15460" max="15461" width="15.90625" style="1276" hidden="1"/>
    <col min="15462" max="15467" width="16.08984375" style="1276" hidden="1"/>
    <col min="15468" max="15468" width="6.08984375" style="1276" hidden="1"/>
    <col min="15469" max="15469" width="3" style="1276" hidden="1"/>
    <col min="15470" max="15709" width="8.6328125" style="1276" hidden="1"/>
    <col min="15710" max="15715" width="14.90625" style="1276" hidden="1"/>
    <col min="15716" max="15717" width="15.90625" style="1276" hidden="1"/>
    <col min="15718" max="15723" width="16.08984375" style="1276" hidden="1"/>
    <col min="15724" max="15724" width="6.08984375" style="1276" hidden="1"/>
    <col min="15725" max="15725" width="3" style="1276" hidden="1"/>
    <col min="15726" max="15965" width="8.6328125" style="1276" hidden="1"/>
    <col min="15966" max="15971" width="14.90625" style="1276" hidden="1"/>
    <col min="15972" max="15973" width="15.90625" style="1276" hidden="1"/>
    <col min="15974" max="15979" width="16.08984375" style="1276" hidden="1"/>
    <col min="15980" max="15980" width="6.08984375" style="1276" hidden="1"/>
    <col min="15981" max="15981" width="3" style="1276" hidden="1"/>
    <col min="15982" max="16221" width="8.6328125" style="1276" hidden="1"/>
    <col min="16222" max="16227" width="14.90625" style="1276" hidden="1"/>
    <col min="16228" max="16229" width="15.90625" style="1276" hidden="1"/>
    <col min="16230" max="16235" width="16.08984375" style="1276" hidden="1"/>
    <col min="16236" max="16236" width="6.08984375" style="1276" hidden="1"/>
    <col min="16237" max="16237" width="3" style="1276" hidden="1"/>
    <col min="16238" max="16384" width="8.6328125" style="1276" hidden="1"/>
  </cols>
  <sheetData>
    <row r="1" spans="1:143" ht="42.75" customHeight="1" x14ac:dyDescent="0.2">
      <c r="A1" s="1274"/>
      <c r="B1" s="1275"/>
      <c r="DD1" s="1276"/>
      <c r="DE1" s="1276"/>
    </row>
    <row r="2" spans="1:143" ht="25.5" customHeight="1" x14ac:dyDescent="0.2">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2">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0" customFormat="1" ht="13" x14ac:dyDescent="0.2">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ht="13" x14ac:dyDescent="0.2">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ht="13" x14ac:dyDescent="0.2">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76"/>
      <c r="DE19" s="1276"/>
    </row>
    <row r="20" spans="1:351" ht="13" x14ac:dyDescent="0.2">
      <c r="DD20" s="1276"/>
      <c r="DE20" s="1276"/>
    </row>
    <row r="21" spans="1:351" ht="16.5" x14ac:dyDescent="0.2">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6.5" x14ac:dyDescent="0.2">
      <c r="B22" s="1283"/>
      <c r="MM22" s="1282"/>
    </row>
    <row r="23" spans="1:351" ht="13" x14ac:dyDescent="0.2">
      <c r="B23" s="1283"/>
    </row>
    <row r="24" spans="1:351" ht="13" x14ac:dyDescent="0.2">
      <c r="B24" s="1283"/>
    </row>
    <row r="25" spans="1:351" ht="13" x14ac:dyDescent="0.2">
      <c r="B25" s="1283"/>
    </row>
    <row r="26" spans="1:351" ht="13" x14ac:dyDescent="0.2">
      <c r="B26" s="1283"/>
    </row>
    <row r="27" spans="1:351" ht="13" x14ac:dyDescent="0.2">
      <c r="B27" s="1283"/>
    </row>
    <row r="28" spans="1:351" ht="13" x14ac:dyDescent="0.2">
      <c r="B28" s="1283"/>
    </row>
    <row r="29" spans="1:351" ht="13" x14ac:dyDescent="0.2">
      <c r="B29" s="1283"/>
    </row>
    <row r="30" spans="1:351" ht="13" x14ac:dyDescent="0.2">
      <c r="B30" s="1283"/>
    </row>
    <row r="31" spans="1:351" ht="13" x14ac:dyDescent="0.2">
      <c r="B31" s="1283"/>
    </row>
    <row r="32" spans="1:351" ht="13" x14ac:dyDescent="0.2">
      <c r="B32" s="1283"/>
    </row>
    <row r="33" spans="2:109" ht="13" x14ac:dyDescent="0.2">
      <c r="B33" s="1283"/>
    </row>
    <row r="34" spans="2:109" ht="13" x14ac:dyDescent="0.2">
      <c r="B34" s="1283"/>
    </row>
    <row r="35" spans="2:109" ht="13" x14ac:dyDescent="0.2">
      <c r="B35" s="1283"/>
    </row>
    <row r="36" spans="2:109" ht="13" x14ac:dyDescent="0.2">
      <c r="B36" s="1283"/>
    </row>
    <row r="37" spans="2:109" ht="13" x14ac:dyDescent="0.2">
      <c r="B37" s="1283"/>
    </row>
    <row r="38" spans="2:109" ht="13" x14ac:dyDescent="0.2">
      <c r="B38" s="1283"/>
    </row>
    <row r="39" spans="2:109" ht="13" x14ac:dyDescent="0.2">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ht="13" x14ac:dyDescent="0.2">
      <c r="B40" s="1288"/>
      <c r="DD40" s="1288"/>
      <c r="DE40" s="1276"/>
    </row>
    <row r="41" spans="2:109" ht="16.5" x14ac:dyDescent="0.2">
      <c r="B41" s="1289" t="s">
        <v>616</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ht="13" x14ac:dyDescent="0.2">
      <c r="B42" s="1283"/>
      <c r="G42" s="1290"/>
      <c r="I42" s="1291"/>
      <c r="J42" s="1291"/>
      <c r="K42" s="1291"/>
      <c r="AM42" s="1290"/>
      <c r="AN42" s="1290" t="s">
        <v>617</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2">
      <c r="B43" s="1283"/>
      <c r="AN43" s="1292" t="s">
        <v>618</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ht="13" x14ac:dyDescent="0.2">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ht="13" x14ac:dyDescent="0.2">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ht="13" x14ac:dyDescent="0.2">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ht="13" x14ac:dyDescent="0.2">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ht="13" x14ac:dyDescent="0.2">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ht="13" x14ac:dyDescent="0.2">
      <c r="B49" s="1283"/>
      <c r="AN49" s="1276" t="s">
        <v>619</v>
      </c>
    </row>
    <row r="50" spans="1:109" ht="13" x14ac:dyDescent="0.2">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566</v>
      </c>
      <c r="BQ50" s="1308"/>
      <c r="BR50" s="1308"/>
      <c r="BS50" s="1308"/>
      <c r="BT50" s="1308"/>
      <c r="BU50" s="1308"/>
      <c r="BV50" s="1308"/>
      <c r="BW50" s="1308"/>
      <c r="BX50" s="1308" t="s">
        <v>567</v>
      </c>
      <c r="BY50" s="1308"/>
      <c r="BZ50" s="1308"/>
      <c r="CA50" s="1308"/>
      <c r="CB50" s="1308"/>
      <c r="CC50" s="1308"/>
      <c r="CD50" s="1308"/>
      <c r="CE50" s="1308"/>
      <c r="CF50" s="1308" t="s">
        <v>568</v>
      </c>
      <c r="CG50" s="1308"/>
      <c r="CH50" s="1308"/>
      <c r="CI50" s="1308"/>
      <c r="CJ50" s="1308"/>
      <c r="CK50" s="1308"/>
      <c r="CL50" s="1308"/>
      <c r="CM50" s="1308"/>
      <c r="CN50" s="1308" t="s">
        <v>569</v>
      </c>
      <c r="CO50" s="1308"/>
      <c r="CP50" s="1308"/>
      <c r="CQ50" s="1308"/>
      <c r="CR50" s="1308"/>
      <c r="CS50" s="1308"/>
      <c r="CT50" s="1308"/>
      <c r="CU50" s="1308"/>
      <c r="CV50" s="1308" t="s">
        <v>570</v>
      </c>
      <c r="CW50" s="1308"/>
      <c r="CX50" s="1308"/>
      <c r="CY50" s="1308"/>
      <c r="CZ50" s="1308"/>
      <c r="DA50" s="1308"/>
      <c r="DB50" s="1308"/>
      <c r="DC50" s="1308"/>
    </row>
    <row r="51" spans="1:109" ht="13.5" customHeight="1" x14ac:dyDescent="0.2">
      <c r="B51" s="1283"/>
      <c r="G51" s="1309"/>
      <c r="H51" s="1309"/>
      <c r="I51" s="1310"/>
      <c r="J51" s="1310"/>
      <c r="K51" s="1311"/>
      <c r="L51" s="1311"/>
      <c r="M51" s="1311"/>
      <c r="N51" s="1311"/>
      <c r="AM51" s="1301"/>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13"/>
      <c r="BQ51" s="1314"/>
      <c r="BR51" s="1314"/>
      <c r="BS51" s="1314"/>
      <c r="BT51" s="1314"/>
      <c r="BU51" s="1314"/>
      <c r="BV51" s="1314"/>
      <c r="BW51" s="1314"/>
      <c r="BX51" s="1314">
        <v>125.5</v>
      </c>
      <c r="BY51" s="1314"/>
      <c r="BZ51" s="1314"/>
      <c r="CA51" s="1314"/>
      <c r="CB51" s="1314"/>
      <c r="CC51" s="1314"/>
      <c r="CD51" s="1314"/>
      <c r="CE51" s="1314"/>
      <c r="CF51" s="1314">
        <v>124</v>
      </c>
      <c r="CG51" s="1314"/>
      <c r="CH51" s="1314"/>
      <c r="CI51" s="1314"/>
      <c r="CJ51" s="1314"/>
      <c r="CK51" s="1314"/>
      <c r="CL51" s="1314"/>
      <c r="CM51" s="1314"/>
      <c r="CN51" s="1314">
        <v>127.8</v>
      </c>
      <c r="CO51" s="1314"/>
      <c r="CP51" s="1314"/>
      <c r="CQ51" s="1314"/>
      <c r="CR51" s="1314"/>
      <c r="CS51" s="1314"/>
      <c r="CT51" s="1314"/>
      <c r="CU51" s="1314"/>
      <c r="CV51" s="1314">
        <v>116.6</v>
      </c>
      <c r="CW51" s="1314"/>
      <c r="CX51" s="1314"/>
      <c r="CY51" s="1314"/>
      <c r="CZ51" s="1314"/>
      <c r="DA51" s="1314"/>
      <c r="DB51" s="1314"/>
      <c r="DC51" s="1314"/>
    </row>
    <row r="52" spans="1:109" ht="13" x14ac:dyDescent="0.2">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 x14ac:dyDescent="0.2">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13"/>
      <c r="BQ53" s="1314"/>
      <c r="BR53" s="1314"/>
      <c r="BS53" s="1314"/>
      <c r="BT53" s="1314"/>
      <c r="BU53" s="1314"/>
      <c r="BV53" s="1314"/>
      <c r="BW53" s="1314"/>
      <c r="BX53" s="1314">
        <v>56.4</v>
      </c>
      <c r="BY53" s="1314"/>
      <c r="BZ53" s="1314"/>
      <c r="CA53" s="1314"/>
      <c r="CB53" s="1314"/>
      <c r="CC53" s="1314"/>
      <c r="CD53" s="1314"/>
      <c r="CE53" s="1314"/>
      <c r="CF53" s="1314">
        <v>56.8</v>
      </c>
      <c r="CG53" s="1314"/>
      <c r="CH53" s="1314"/>
      <c r="CI53" s="1314"/>
      <c r="CJ53" s="1314"/>
      <c r="CK53" s="1314"/>
      <c r="CL53" s="1314"/>
      <c r="CM53" s="1314"/>
      <c r="CN53" s="1314">
        <v>59.9</v>
      </c>
      <c r="CO53" s="1314"/>
      <c r="CP53" s="1314"/>
      <c r="CQ53" s="1314"/>
      <c r="CR53" s="1314"/>
      <c r="CS53" s="1314"/>
      <c r="CT53" s="1314"/>
      <c r="CU53" s="1314"/>
      <c r="CV53" s="1314">
        <v>59.2</v>
      </c>
      <c r="CW53" s="1314"/>
      <c r="CX53" s="1314"/>
      <c r="CY53" s="1314"/>
      <c r="CZ53" s="1314"/>
      <c r="DA53" s="1314"/>
      <c r="DB53" s="1314"/>
      <c r="DC53" s="1314"/>
    </row>
    <row r="54" spans="1:109" ht="13" x14ac:dyDescent="0.2">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 x14ac:dyDescent="0.2">
      <c r="A55" s="1291"/>
      <c r="B55" s="1283"/>
      <c r="G55" s="1302"/>
      <c r="H55" s="1302"/>
      <c r="I55" s="1302"/>
      <c r="J55" s="1302"/>
      <c r="K55" s="1311"/>
      <c r="L55" s="1311"/>
      <c r="M55" s="1311"/>
      <c r="N55" s="1311"/>
      <c r="AN55" s="1308" t="s">
        <v>623</v>
      </c>
      <c r="AO55" s="1308"/>
      <c r="AP55" s="1308"/>
      <c r="AQ55" s="1308"/>
      <c r="AR55" s="1308"/>
      <c r="AS55" s="1308"/>
      <c r="AT55" s="1308"/>
      <c r="AU55" s="1308"/>
      <c r="AV55" s="1308"/>
      <c r="AW55" s="1308"/>
      <c r="AX55" s="1308"/>
      <c r="AY55" s="1308"/>
      <c r="AZ55" s="1308"/>
      <c r="BA55" s="1308"/>
      <c r="BB55" s="1312" t="s">
        <v>621</v>
      </c>
      <c r="BC55" s="1312"/>
      <c r="BD55" s="1312"/>
      <c r="BE55" s="1312"/>
      <c r="BF55" s="1312"/>
      <c r="BG55" s="1312"/>
      <c r="BH55" s="1312"/>
      <c r="BI55" s="1312"/>
      <c r="BJ55" s="1312"/>
      <c r="BK55" s="1312"/>
      <c r="BL55" s="1312"/>
      <c r="BM55" s="1312"/>
      <c r="BN55" s="1312"/>
      <c r="BO55" s="1312"/>
      <c r="BP55" s="1313"/>
      <c r="BQ55" s="1314"/>
      <c r="BR55" s="1314"/>
      <c r="BS55" s="1314"/>
      <c r="BT55" s="1314"/>
      <c r="BU55" s="1314"/>
      <c r="BV55" s="1314"/>
      <c r="BW55" s="1314"/>
      <c r="BX55" s="1314">
        <v>124.2</v>
      </c>
      <c r="BY55" s="1314"/>
      <c r="BZ55" s="1314"/>
      <c r="CA55" s="1314"/>
      <c r="CB55" s="1314"/>
      <c r="CC55" s="1314"/>
      <c r="CD55" s="1314"/>
      <c r="CE55" s="1314"/>
      <c r="CF55" s="1314">
        <v>115.7</v>
      </c>
      <c r="CG55" s="1314"/>
      <c r="CH55" s="1314"/>
      <c r="CI55" s="1314"/>
      <c r="CJ55" s="1314"/>
      <c r="CK55" s="1314"/>
      <c r="CL55" s="1314"/>
      <c r="CM55" s="1314"/>
      <c r="CN55" s="1314">
        <v>106</v>
      </c>
      <c r="CO55" s="1314"/>
      <c r="CP55" s="1314"/>
      <c r="CQ55" s="1314"/>
      <c r="CR55" s="1314"/>
      <c r="CS55" s="1314"/>
      <c r="CT55" s="1314"/>
      <c r="CU55" s="1314"/>
      <c r="CV55" s="1314">
        <v>97.6</v>
      </c>
      <c r="CW55" s="1314"/>
      <c r="CX55" s="1314"/>
      <c r="CY55" s="1314"/>
      <c r="CZ55" s="1314"/>
      <c r="DA55" s="1314"/>
      <c r="DB55" s="1314"/>
      <c r="DC55" s="1314"/>
    </row>
    <row r="56" spans="1:109" ht="13" x14ac:dyDescent="0.2">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1" customFormat="1" ht="13" x14ac:dyDescent="0.2">
      <c r="B57" s="1315"/>
      <c r="G57" s="1302"/>
      <c r="H57" s="1302"/>
      <c r="I57" s="1316"/>
      <c r="J57" s="1316"/>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622</v>
      </c>
      <c r="BC57" s="1312"/>
      <c r="BD57" s="1312"/>
      <c r="BE57" s="1312"/>
      <c r="BF57" s="1312"/>
      <c r="BG57" s="1312"/>
      <c r="BH57" s="1312"/>
      <c r="BI57" s="1312"/>
      <c r="BJ57" s="1312"/>
      <c r="BK57" s="1312"/>
      <c r="BL57" s="1312"/>
      <c r="BM57" s="1312"/>
      <c r="BN57" s="1312"/>
      <c r="BO57" s="1312"/>
      <c r="BP57" s="1313"/>
      <c r="BQ57" s="1314"/>
      <c r="BR57" s="1314"/>
      <c r="BS57" s="1314"/>
      <c r="BT57" s="1314"/>
      <c r="BU57" s="1314"/>
      <c r="BV57" s="1314"/>
      <c r="BW57" s="1314"/>
      <c r="BX57" s="1314">
        <v>59.4</v>
      </c>
      <c r="BY57" s="1314"/>
      <c r="BZ57" s="1314"/>
      <c r="CA57" s="1314"/>
      <c r="CB57" s="1314"/>
      <c r="CC57" s="1314"/>
      <c r="CD57" s="1314"/>
      <c r="CE57" s="1314"/>
      <c r="CF57" s="1314">
        <v>61</v>
      </c>
      <c r="CG57" s="1314"/>
      <c r="CH57" s="1314"/>
      <c r="CI57" s="1314"/>
      <c r="CJ57" s="1314"/>
      <c r="CK57" s="1314"/>
      <c r="CL57" s="1314"/>
      <c r="CM57" s="1314"/>
      <c r="CN57" s="1314">
        <v>62</v>
      </c>
      <c r="CO57" s="1314"/>
      <c r="CP57" s="1314"/>
      <c r="CQ57" s="1314"/>
      <c r="CR57" s="1314"/>
      <c r="CS57" s="1314"/>
      <c r="CT57" s="1314"/>
      <c r="CU57" s="1314"/>
      <c r="CV57" s="1314">
        <v>62.8</v>
      </c>
      <c r="CW57" s="1314"/>
      <c r="CX57" s="1314"/>
      <c r="CY57" s="1314"/>
      <c r="CZ57" s="1314"/>
      <c r="DA57" s="1314"/>
      <c r="DB57" s="1314"/>
      <c r="DC57" s="1314"/>
      <c r="DD57" s="1317"/>
      <c r="DE57" s="1315"/>
    </row>
    <row r="58" spans="1:109" s="1291" customFormat="1" ht="13" x14ac:dyDescent="0.2">
      <c r="A58" s="1276"/>
      <c r="B58" s="1315"/>
      <c r="G58" s="1302"/>
      <c r="H58" s="1302"/>
      <c r="I58" s="1316"/>
      <c r="J58" s="1316"/>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1" customFormat="1" ht="13" x14ac:dyDescent="0.2">
      <c r="A59" s="1276"/>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1" customFormat="1" ht="13" x14ac:dyDescent="0.2">
      <c r="A60" s="1276"/>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1" customFormat="1" ht="13" x14ac:dyDescent="0.2">
      <c r="A61" s="1276"/>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ht="13" x14ac:dyDescent="0.2">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6.5" x14ac:dyDescent="0.2">
      <c r="B63" s="1323" t="s">
        <v>624</v>
      </c>
    </row>
    <row r="64" spans="1:109" ht="13" x14ac:dyDescent="0.2">
      <c r="B64" s="1283"/>
      <c r="G64" s="1290"/>
      <c r="I64" s="1324"/>
      <c r="J64" s="1324"/>
      <c r="K64" s="1324"/>
      <c r="L64" s="1324"/>
      <c r="M64" s="1324"/>
      <c r="N64" s="1325"/>
      <c r="AM64" s="1290"/>
      <c r="AN64" s="1290" t="s">
        <v>617</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ht="13" x14ac:dyDescent="0.2">
      <c r="B65" s="1283"/>
      <c r="AN65" s="1292" t="s">
        <v>625</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 x14ac:dyDescent="0.2">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 x14ac:dyDescent="0.2">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 x14ac:dyDescent="0.2">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 x14ac:dyDescent="0.2">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 x14ac:dyDescent="0.2">
      <c r="B70" s="1283"/>
      <c r="H70" s="1326"/>
      <c r="I70" s="1326"/>
      <c r="J70" s="1327"/>
      <c r="K70" s="1327"/>
      <c r="L70" s="1328"/>
      <c r="M70" s="1327"/>
      <c r="N70" s="1328"/>
      <c r="AN70" s="1301"/>
      <c r="AO70" s="1301"/>
      <c r="AP70" s="1301"/>
      <c r="AZ70" s="1301"/>
      <c r="BA70" s="1301"/>
      <c r="BB70" s="1301"/>
      <c r="BL70" s="1301"/>
      <c r="BM70" s="1301"/>
      <c r="BN70" s="1301"/>
      <c r="BX70" s="1301"/>
      <c r="BY70" s="1301"/>
      <c r="BZ70" s="1301"/>
      <c r="CJ70" s="1301"/>
      <c r="CK70" s="1301"/>
      <c r="CL70" s="1301"/>
      <c r="CV70" s="1301"/>
      <c r="CW70" s="1301"/>
      <c r="CX70" s="1301"/>
    </row>
    <row r="71" spans="2:107" ht="13" x14ac:dyDescent="0.2">
      <c r="B71" s="1283"/>
      <c r="G71" s="1329"/>
      <c r="I71" s="1330"/>
      <c r="J71" s="1327"/>
      <c r="K71" s="1327"/>
      <c r="L71" s="1328"/>
      <c r="M71" s="1327"/>
      <c r="N71" s="1328"/>
      <c r="AM71" s="1329"/>
      <c r="AN71" s="1276" t="s">
        <v>619</v>
      </c>
    </row>
    <row r="72" spans="2:107" ht="13" x14ac:dyDescent="0.2">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566</v>
      </c>
      <c r="BQ72" s="1308"/>
      <c r="BR72" s="1308"/>
      <c r="BS72" s="1308"/>
      <c r="BT72" s="1308"/>
      <c r="BU72" s="1308"/>
      <c r="BV72" s="1308"/>
      <c r="BW72" s="1308"/>
      <c r="BX72" s="1308" t="s">
        <v>567</v>
      </c>
      <c r="BY72" s="1308"/>
      <c r="BZ72" s="1308"/>
      <c r="CA72" s="1308"/>
      <c r="CB72" s="1308"/>
      <c r="CC72" s="1308"/>
      <c r="CD72" s="1308"/>
      <c r="CE72" s="1308"/>
      <c r="CF72" s="1308" t="s">
        <v>568</v>
      </c>
      <c r="CG72" s="1308"/>
      <c r="CH72" s="1308"/>
      <c r="CI72" s="1308"/>
      <c r="CJ72" s="1308"/>
      <c r="CK72" s="1308"/>
      <c r="CL72" s="1308"/>
      <c r="CM72" s="1308"/>
      <c r="CN72" s="1308" t="s">
        <v>569</v>
      </c>
      <c r="CO72" s="1308"/>
      <c r="CP72" s="1308"/>
      <c r="CQ72" s="1308"/>
      <c r="CR72" s="1308"/>
      <c r="CS72" s="1308"/>
      <c r="CT72" s="1308"/>
      <c r="CU72" s="1308"/>
      <c r="CV72" s="1308" t="s">
        <v>570</v>
      </c>
      <c r="CW72" s="1308"/>
      <c r="CX72" s="1308"/>
      <c r="CY72" s="1308"/>
      <c r="CZ72" s="1308"/>
      <c r="DA72" s="1308"/>
      <c r="DB72" s="1308"/>
      <c r="DC72" s="1308"/>
    </row>
    <row r="73" spans="2:107" ht="13" x14ac:dyDescent="0.2">
      <c r="B73" s="1283"/>
      <c r="G73" s="1309"/>
      <c r="H73" s="1309"/>
      <c r="I73" s="1309"/>
      <c r="J73" s="1309"/>
      <c r="K73" s="1331"/>
      <c r="L73" s="1331"/>
      <c r="M73" s="1331"/>
      <c r="N73" s="1331"/>
      <c r="AM73" s="1301"/>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14">
        <v>122.4</v>
      </c>
      <c r="BQ73" s="1314"/>
      <c r="BR73" s="1314"/>
      <c r="BS73" s="1314"/>
      <c r="BT73" s="1314"/>
      <c r="BU73" s="1314"/>
      <c r="BV73" s="1314"/>
      <c r="BW73" s="1314"/>
      <c r="BX73" s="1314">
        <v>125.5</v>
      </c>
      <c r="BY73" s="1314"/>
      <c r="BZ73" s="1314"/>
      <c r="CA73" s="1314"/>
      <c r="CB73" s="1314"/>
      <c r="CC73" s="1314"/>
      <c r="CD73" s="1314"/>
      <c r="CE73" s="1314"/>
      <c r="CF73" s="1314">
        <v>124</v>
      </c>
      <c r="CG73" s="1314"/>
      <c r="CH73" s="1314"/>
      <c r="CI73" s="1314"/>
      <c r="CJ73" s="1314"/>
      <c r="CK73" s="1314"/>
      <c r="CL73" s="1314"/>
      <c r="CM73" s="1314"/>
      <c r="CN73" s="1314">
        <v>127.8</v>
      </c>
      <c r="CO73" s="1314"/>
      <c r="CP73" s="1314"/>
      <c r="CQ73" s="1314"/>
      <c r="CR73" s="1314"/>
      <c r="CS73" s="1314"/>
      <c r="CT73" s="1314"/>
      <c r="CU73" s="1314"/>
      <c r="CV73" s="1314">
        <v>116.6</v>
      </c>
      <c r="CW73" s="1314"/>
      <c r="CX73" s="1314"/>
      <c r="CY73" s="1314"/>
      <c r="CZ73" s="1314"/>
      <c r="DA73" s="1314"/>
      <c r="DB73" s="1314"/>
      <c r="DC73" s="1314"/>
    </row>
    <row r="74" spans="2:107" ht="13" x14ac:dyDescent="0.2">
      <c r="B74" s="1283"/>
      <c r="G74" s="1309"/>
      <c r="H74" s="1309"/>
      <c r="I74" s="1309"/>
      <c r="J74" s="1309"/>
      <c r="K74" s="1331"/>
      <c r="L74" s="1331"/>
      <c r="M74" s="1331"/>
      <c r="N74" s="1331"/>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 x14ac:dyDescent="0.2">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626</v>
      </c>
      <c r="BC75" s="1312"/>
      <c r="BD75" s="1312"/>
      <c r="BE75" s="1312"/>
      <c r="BF75" s="1312"/>
      <c r="BG75" s="1312"/>
      <c r="BH75" s="1312"/>
      <c r="BI75" s="1312"/>
      <c r="BJ75" s="1312"/>
      <c r="BK75" s="1312"/>
      <c r="BL75" s="1312"/>
      <c r="BM75" s="1312"/>
      <c r="BN75" s="1312"/>
      <c r="BO75" s="1312"/>
      <c r="BP75" s="1314">
        <v>9.9</v>
      </c>
      <c r="BQ75" s="1314"/>
      <c r="BR75" s="1314"/>
      <c r="BS75" s="1314"/>
      <c r="BT75" s="1314"/>
      <c r="BU75" s="1314"/>
      <c r="BV75" s="1314"/>
      <c r="BW75" s="1314"/>
      <c r="BX75" s="1314">
        <v>9.6</v>
      </c>
      <c r="BY75" s="1314"/>
      <c r="BZ75" s="1314"/>
      <c r="CA75" s="1314"/>
      <c r="CB75" s="1314"/>
      <c r="CC75" s="1314"/>
      <c r="CD75" s="1314"/>
      <c r="CE75" s="1314"/>
      <c r="CF75" s="1314">
        <v>9.3000000000000007</v>
      </c>
      <c r="CG75" s="1314"/>
      <c r="CH75" s="1314"/>
      <c r="CI75" s="1314"/>
      <c r="CJ75" s="1314"/>
      <c r="CK75" s="1314"/>
      <c r="CL75" s="1314"/>
      <c r="CM75" s="1314"/>
      <c r="CN75" s="1314">
        <v>8.8000000000000007</v>
      </c>
      <c r="CO75" s="1314"/>
      <c r="CP75" s="1314"/>
      <c r="CQ75" s="1314"/>
      <c r="CR75" s="1314"/>
      <c r="CS75" s="1314"/>
      <c r="CT75" s="1314"/>
      <c r="CU75" s="1314"/>
      <c r="CV75" s="1314">
        <v>7.7</v>
      </c>
      <c r="CW75" s="1314"/>
      <c r="CX75" s="1314"/>
      <c r="CY75" s="1314"/>
      <c r="CZ75" s="1314"/>
      <c r="DA75" s="1314"/>
      <c r="DB75" s="1314"/>
      <c r="DC75" s="1314"/>
    </row>
    <row r="76" spans="2:107" ht="13" x14ac:dyDescent="0.2">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 x14ac:dyDescent="0.2">
      <c r="B77" s="1283"/>
      <c r="G77" s="1302"/>
      <c r="H77" s="1302"/>
      <c r="I77" s="1302"/>
      <c r="J77" s="1302"/>
      <c r="K77" s="1331"/>
      <c r="L77" s="1331"/>
      <c r="M77" s="1331"/>
      <c r="N77" s="1331"/>
      <c r="AN77" s="1308" t="s">
        <v>623</v>
      </c>
      <c r="AO77" s="1308"/>
      <c r="AP77" s="1308"/>
      <c r="AQ77" s="1308"/>
      <c r="AR77" s="1308"/>
      <c r="AS77" s="1308"/>
      <c r="AT77" s="1308"/>
      <c r="AU77" s="1308"/>
      <c r="AV77" s="1308"/>
      <c r="AW77" s="1308"/>
      <c r="AX77" s="1308"/>
      <c r="AY77" s="1308"/>
      <c r="AZ77" s="1308"/>
      <c r="BA77" s="1308"/>
      <c r="BB77" s="1312" t="s">
        <v>621</v>
      </c>
      <c r="BC77" s="1312"/>
      <c r="BD77" s="1312"/>
      <c r="BE77" s="1312"/>
      <c r="BF77" s="1312"/>
      <c r="BG77" s="1312"/>
      <c r="BH77" s="1312"/>
      <c r="BI77" s="1312"/>
      <c r="BJ77" s="1312"/>
      <c r="BK77" s="1312"/>
      <c r="BL77" s="1312"/>
      <c r="BM77" s="1312"/>
      <c r="BN77" s="1312"/>
      <c r="BO77" s="1312"/>
      <c r="BP77" s="1314">
        <v>132.4</v>
      </c>
      <c r="BQ77" s="1314"/>
      <c r="BR77" s="1314"/>
      <c r="BS77" s="1314"/>
      <c r="BT77" s="1314"/>
      <c r="BU77" s="1314"/>
      <c r="BV77" s="1314"/>
      <c r="BW77" s="1314"/>
      <c r="BX77" s="1314">
        <v>124.2</v>
      </c>
      <c r="BY77" s="1314"/>
      <c r="BZ77" s="1314"/>
      <c r="CA77" s="1314"/>
      <c r="CB77" s="1314"/>
      <c r="CC77" s="1314"/>
      <c r="CD77" s="1314"/>
      <c r="CE77" s="1314"/>
      <c r="CF77" s="1314">
        <v>115.7</v>
      </c>
      <c r="CG77" s="1314"/>
      <c r="CH77" s="1314"/>
      <c r="CI77" s="1314"/>
      <c r="CJ77" s="1314"/>
      <c r="CK77" s="1314"/>
      <c r="CL77" s="1314"/>
      <c r="CM77" s="1314"/>
      <c r="CN77" s="1314">
        <v>106</v>
      </c>
      <c r="CO77" s="1314"/>
      <c r="CP77" s="1314"/>
      <c r="CQ77" s="1314"/>
      <c r="CR77" s="1314"/>
      <c r="CS77" s="1314"/>
      <c r="CT77" s="1314"/>
      <c r="CU77" s="1314"/>
      <c r="CV77" s="1314">
        <v>97.6</v>
      </c>
      <c r="CW77" s="1314"/>
      <c r="CX77" s="1314"/>
      <c r="CY77" s="1314"/>
      <c r="CZ77" s="1314"/>
      <c r="DA77" s="1314"/>
      <c r="DB77" s="1314"/>
      <c r="DC77" s="1314"/>
    </row>
    <row r="78" spans="2:107" ht="13" x14ac:dyDescent="0.2">
      <c r="B78" s="1283"/>
      <c r="G78" s="1302"/>
      <c r="H78" s="1302"/>
      <c r="I78" s="1302"/>
      <c r="J78" s="1302"/>
      <c r="K78" s="1331"/>
      <c r="L78" s="1331"/>
      <c r="M78" s="1331"/>
      <c r="N78" s="1331"/>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 x14ac:dyDescent="0.2">
      <c r="B79" s="1283"/>
      <c r="G79" s="1302"/>
      <c r="H79" s="1302"/>
      <c r="I79" s="1316"/>
      <c r="J79" s="1316"/>
      <c r="K79" s="1332"/>
      <c r="L79" s="1332"/>
      <c r="M79" s="1332"/>
      <c r="N79" s="1332"/>
      <c r="AN79" s="1308"/>
      <c r="AO79" s="1308"/>
      <c r="AP79" s="1308"/>
      <c r="AQ79" s="1308"/>
      <c r="AR79" s="1308"/>
      <c r="AS79" s="1308"/>
      <c r="AT79" s="1308"/>
      <c r="AU79" s="1308"/>
      <c r="AV79" s="1308"/>
      <c r="AW79" s="1308"/>
      <c r="AX79" s="1308"/>
      <c r="AY79" s="1308"/>
      <c r="AZ79" s="1308"/>
      <c r="BA79" s="1308"/>
      <c r="BB79" s="1312" t="s">
        <v>626</v>
      </c>
      <c r="BC79" s="1312"/>
      <c r="BD79" s="1312"/>
      <c r="BE79" s="1312"/>
      <c r="BF79" s="1312"/>
      <c r="BG79" s="1312"/>
      <c r="BH79" s="1312"/>
      <c r="BI79" s="1312"/>
      <c r="BJ79" s="1312"/>
      <c r="BK79" s="1312"/>
      <c r="BL79" s="1312"/>
      <c r="BM79" s="1312"/>
      <c r="BN79" s="1312"/>
      <c r="BO79" s="1312"/>
      <c r="BP79" s="1314">
        <v>11.2</v>
      </c>
      <c r="BQ79" s="1314"/>
      <c r="BR79" s="1314"/>
      <c r="BS79" s="1314"/>
      <c r="BT79" s="1314"/>
      <c r="BU79" s="1314"/>
      <c r="BV79" s="1314"/>
      <c r="BW79" s="1314"/>
      <c r="BX79" s="1314">
        <v>10.9</v>
      </c>
      <c r="BY79" s="1314"/>
      <c r="BZ79" s="1314"/>
      <c r="CA79" s="1314"/>
      <c r="CB79" s="1314"/>
      <c r="CC79" s="1314"/>
      <c r="CD79" s="1314"/>
      <c r="CE79" s="1314"/>
      <c r="CF79" s="1314">
        <v>10.3</v>
      </c>
      <c r="CG79" s="1314"/>
      <c r="CH79" s="1314"/>
      <c r="CI79" s="1314"/>
      <c r="CJ79" s="1314"/>
      <c r="CK79" s="1314"/>
      <c r="CL79" s="1314"/>
      <c r="CM79" s="1314"/>
      <c r="CN79" s="1314">
        <v>9</v>
      </c>
      <c r="CO79" s="1314"/>
      <c r="CP79" s="1314"/>
      <c r="CQ79" s="1314"/>
      <c r="CR79" s="1314"/>
      <c r="CS79" s="1314"/>
      <c r="CT79" s="1314"/>
      <c r="CU79" s="1314"/>
      <c r="CV79" s="1314">
        <v>8</v>
      </c>
      <c r="CW79" s="1314"/>
      <c r="CX79" s="1314"/>
      <c r="CY79" s="1314"/>
      <c r="CZ79" s="1314"/>
      <c r="DA79" s="1314"/>
      <c r="DB79" s="1314"/>
      <c r="DC79" s="1314"/>
    </row>
    <row r="80" spans="2:107" ht="13" x14ac:dyDescent="0.2">
      <c r="B80" s="1283"/>
      <c r="G80" s="1302"/>
      <c r="H80" s="1302"/>
      <c r="I80" s="1316"/>
      <c r="J80" s="1316"/>
      <c r="K80" s="1332"/>
      <c r="L80" s="1332"/>
      <c r="M80" s="1332"/>
      <c r="N80" s="1332"/>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 x14ac:dyDescent="0.2">
      <c r="B81" s="1283"/>
    </row>
    <row r="82" spans="2:109" ht="16.5" x14ac:dyDescent="0.2">
      <c r="B82" s="1283"/>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ht="13" x14ac:dyDescent="0.2">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ht="13" x14ac:dyDescent="0.2">
      <c r="DD84" s="1276"/>
      <c r="DE84" s="1276"/>
    </row>
    <row r="85" spans="2:109" ht="13" x14ac:dyDescent="0.2">
      <c r="DD85" s="1276"/>
      <c r="DE85" s="1276"/>
    </row>
    <row r="86" spans="2:109" ht="13" hidden="1" x14ac:dyDescent="0.2">
      <c r="DD86" s="1276"/>
      <c r="DE86" s="1276"/>
    </row>
    <row r="87" spans="2:109" ht="13" hidden="1" x14ac:dyDescent="0.2">
      <c r="K87" s="1334"/>
      <c r="AQ87" s="1334"/>
      <c r="BC87" s="1334"/>
      <c r="BO87" s="1334"/>
      <c r="CA87" s="1334"/>
      <c r="CM87" s="1334"/>
      <c r="CY87" s="1334"/>
      <c r="DD87" s="1276"/>
      <c r="DE87" s="1276"/>
    </row>
    <row r="88" spans="2:109" ht="13" hidden="1" x14ac:dyDescent="0.2">
      <c r="DD88" s="1276"/>
      <c r="DE88" s="1276"/>
    </row>
    <row r="89" spans="2:109" ht="13" hidden="1" x14ac:dyDescent="0.2">
      <c r="DD89" s="1276"/>
      <c r="DE89" s="1276"/>
    </row>
    <row r="90" spans="2:109" ht="13" hidden="1" x14ac:dyDescent="0.2">
      <c r="DD90" s="1276"/>
      <c r="DE90" s="1276"/>
    </row>
    <row r="91" spans="2:109" ht="13" hidden="1" x14ac:dyDescent="0.2">
      <c r="DD91" s="1276"/>
      <c r="DE91" s="1276"/>
    </row>
    <row r="92" spans="2:109" ht="13.5" hidden="1" customHeight="1" x14ac:dyDescent="0.2">
      <c r="DD92" s="1276"/>
      <c r="DE92" s="1276"/>
    </row>
    <row r="93" spans="2:109" ht="13.5" hidden="1" customHeight="1" x14ac:dyDescent="0.2">
      <c r="DD93" s="1276"/>
      <c r="DE93" s="1276"/>
    </row>
    <row r="94" spans="2:109" ht="13.5" hidden="1" customHeight="1" x14ac:dyDescent="0.2">
      <c r="DD94" s="1276"/>
      <c r="DE94" s="1276"/>
    </row>
    <row r="95" spans="2:109" ht="13.5" hidden="1" customHeight="1" x14ac:dyDescent="0.2">
      <c r="DD95" s="1276"/>
      <c r="DE95" s="1276"/>
    </row>
    <row r="96" spans="2:109" ht="13.5" hidden="1" customHeight="1" x14ac:dyDescent="0.2">
      <c r="DD96" s="1276"/>
      <c r="DE96" s="1276"/>
    </row>
    <row r="97" spans="108:109" ht="13.5" hidden="1" customHeight="1" x14ac:dyDescent="0.2">
      <c r="DD97" s="1276"/>
      <c r="DE97" s="1276"/>
    </row>
    <row r="98" spans="108:109" ht="13.5" hidden="1" customHeight="1" x14ac:dyDescent="0.2">
      <c r="DD98" s="1276"/>
      <c r="DE98" s="1276"/>
    </row>
    <row r="99" spans="108:109" ht="13.5" hidden="1" customHeight="1" x14ac:dyDescent="0.2">
      <c r="DD99" s="1276"/>
      <c r="DE99" s="1276"/>
    </row>
    <row r="100" spans="108:109" ht="13.5" hidden="1" customHeight="1" x14ac:dyDescent="0.2">
      <c r="DD100" s="1276"/>
      <c r="DE100" s="1276"/>
    </row>
    <row r="101" spans="108:109" ht="13.5" hidden="1" customHeight="1" x14ac:dyDescent="0.2">
      <c r="DD101" s="1276"/>
      <c r="DE101" s="1276"/>
    </row>
    <row r="102" spans="108:109" ht="13.5" hidden="1" customHeight="1" x14ac:dyDescent="0.2">
      <c r="DD102" s="1276"/>
      <c r="DE102" s="1276"/>
    </row>
    <row r="103" spans="108:109" ht="13.5" hidden="1" customHeight="1" x14ac:dyDescent="0.2">
      <c r="DD103" s="1276"/>
      <c r="DE103" s="1276"/>
    </row>
    <row r="104" spans="108:109" ht="13.5" hidden="1" customHeight="1" x14ac:dyDescent="0.2">
      <c r="DD104" s="1276"/>
      <c r="DE104" s="1276"/>
    </row>
    <row r="105" spans="108:109" ht="13.5" hidden="1" customHeight="1" x14ac:dyDescent="0.2">
      <c r="DD105" s="1276"/>
      <c r="DE105" s="1276"/>
    </row>
    <row r="106" spans="108:109" ht="13.5" hidden="1" customHeight="1" x14ac:dyDescent="0.2">
      <c r="DD106" s="1276"/>
      <c r="DE106" s="1276"/>
    </row>
    <row r="107" spans="108:109" ht="13.5" hidden="1" customHeight="1" x14ac:dyDescent="0.2">
      <c r="DD107" s="1276"/>
      <c r="DE107" s="1276"/>
    </row>
    <row r="108" spans="108:109" ht="13.5" hidden="1" customHeight="1" x14ac:dyDescent="0.2">
      <c r="DD108" s="1276"/>
      <c r="DE108" s="1276"/>
    </row>
    <row r="109" spans="108:109" ht="13.5" hidden="1" customHeight="1" x14ac:dyDescent="0.2">
      <c r="DD109" s="1276"/>
      <c r="DE109" s="1276"/>
    </row>
    <row r="110" spans="108:109" ht="13.5" hidden="1" customHeight="1" x14ac:dyDescent="0.2">
      <c r="DD110" s="1276"/>
      <c r="DE110" s="1276"/>
    </row>
    <row r="111" spans="108:109" ht="13.5" hidden="1" customHeight="1" x14ac:dyDescent="0.2">
      <c r="DD111" s="1276"/>
      <c r="DE111" s="1276"/>
    </row>
    <row r="112" spans="108:109" ht="13.5" hidden="1" customHeight="1" x14ac:dyDescent="0.2">
      <c r="DD112" s="1276"/>
      <c r="DE112" s="1276"/>
    </row>
    <row r="113" spans="108:109" ht="13.5" hidden="1" customHeight="1" x14ac:dyDescent="0.2">
      <c r="DD113" s="1276"/>
      <c r="DE113" s="1276"/>
    </row>
    <row r="114" spans="108:109" ht="13.5" hidden="1" customHeight="1" x14ac:dyDescent="0.2">
      <c r="DD114" s="1276"/>
      <c r="DE114" s="1276"/>
    </row>
    <row r="115" spans="108:109" ht="13.5" hidden="1" customHeight="1" x14ac:dyDescent="0.2">
      <c r="DD115" s="1276"/>
      <c r="DE115" s="1276"/>
    </row>
    <row r="116" spans="108:109" ht="13.5" hidden="1" customHeight="1" x14ac:dyDescent="0.2">
      <c r="DD116" s="1276"/>
      <c r="DE116" s="1276"/>
    </row>
    <row r="117" spans="108:109" ht="13.5" hidden="1" customHeight="1" x14ac:dyDescent="0.2">
      <c r="DD117" s="1276"/>
      <c r="DE117" s="1276"/>
    </row>
    <row r="118" spans="108:109" ht="13.5" hidden="1" customHeight="1" x14ac:dyDescent="0.2">
      <c r="DD118" s="1276"/>
      <c r="DE118" s="1276"/>
    </row>
    <row r="119" spans="108:109" ht="13.5" hidden="1" customHeight="1" x14ac:dyDescent="0.2">
      <c r="DD119" s="1276"/>
      <c r="DE119" s="1276"/>
    </row>
    <row r="120" spans="108:109" ht="13.5" hidden="1" customHeight="1" x14ac:dyDescent="0.2">
      <c r="DD120" s="1276"/>
      <c r="DE120" s="1276"/>
    </row>
    <row r="121" spans="108:109" ht="13.5" hidden="1" customHeight="1" x14ac:dyDescent="0.2">
      <c r="DD121" s="1276"/>
      <c r="DE121" s="1276"/>
    </row>
    <row r="122" spans="108:109" ht="13.5" hidden="1" customHeight="1" x14ac:dyDescent="0.2">
      <c r="DD122" s="1276"/>
      <c r="DE122" s="1276"/>
    </row>
    <row r="123" spans="108:109" ht="13.5" hidden="1" customHeight="1" x14ac:dyDescent="0.2">
      <c r="DD123" s="1276"/>
      <c r="DE123" s="1276"/>
    </row>
    <row r="124" spans="108:109" ht="13.5" hidden="1" customHeight="1" x14ac:dyDescent="0.2">
      <c r="DD124" s="1276"/>
      <c r="DE124" s="1276"/>
    </row>
    <row r="125" spans="108:109" ht="13.5" hidden="1" customHeight="1" x14ac:dyDescent="0.2">
      <c r="DD125" s="1276"/>
      <c r="DE125" s="1276"/>
    </row>
    <row r="126" spans="108:109" ht="13.5" hidden="1" customHeight="1" x14ac:dyDescent="0.2">
      <c r="DD126" s="1276"/>
      <c r="DE126" s="1276"/>
    </row>
    <row r="127" spans="108:109" ht="13.5" hidden="1" customHeight="1" x14ac:dyDescent="0.2">
      <c r="DD127" s="1276"/>
      <c r="DE127" s="1276"/>
    </row>
    <row r="128" spans="108:109" ht="13.5" hidden="1" customHeight="1" x14ac:dyDescent="0.2">
      <c r="DD128" s="1276"/>
      <c r="DE128" s="1276"/>
    </row>
    <row r="129" spans="108:109" ht="13.5" hidden="1" customHeight="1" x14ac:dyDescent="0.2">
      <c r="DD129" s="1276"/>
      <c r="DE129" s="1276"/>
    </row>
    <row r="130" spans="108:109" ht="13.5" hidden="1" customHeight="1" x14ac:dyDescent="0.2">
      <c r="DD130" s="1276"/>
      <c r="DE130" s="1276"/>
    </row>
    <row r="131" spans="108:109" ht="13.5" hidden="1" customHeight="1" x14ac:dyDescent="0.2">
      <c r="DD131" s="1276"/>
      <c r="DE131" s="1276"/>
    </row>
    <row r="132" spans="108:109" ht="13.5" hidden="1" customHeight="1" x14ac:dyDescent="0.2">
      <c r="DD132" s="1276"/>
      <c r="DE132" s="1276"/>
    </row>
    <row r="133" spans="108:109" ht="13.5" hidden="1" customHeight="1" x14ac:dyDescent="0.2">
      <c r="DD133" s="1276"/>
      <c r="DE133" s="1276"/>
    </row>
    <row r="134" spans="108:109" ht="13.5" hidden="1" customHeight="1" x14ac:dyDescent="0.2">
      <c r="DD134" s="1276"/>
      <c r="DE134" s="1276"/>
    </row>
    <row r="135" spans="108:109" ht="13.5" hidden="1" customHeight="1" x14ac:dyDescent="0.2">
      <c r="DD135" s="1276"/>
      <c r="DE135" s="1276"/>
    </row>
    <row r="136" spans="108:109" ht="13.5" hidden="1" customHeight="1" x14ac:dyDescent="0.2">
      <c r="DD136" s="1276"/>
      <c r="DE136" s="1276"/>
    </row>
    <row r="137" spans="108:109" ht="13.5" hidden="1" customHeight="1" x14ac:dyDescent="0.2">
      <c r="DD137" s="1276"/>
      <c r="DE137" s="1276"/>
    </row>
    <row r="138" spans="108:109" ht="13.5" hidden="1" customHeight="1" x14ac:dyDescent="0.2">
      <c r="DD138" s="1276"/>
      <c r="DE138" s="1276"/>
    </row>
    <row r="139" spans="108:109" ht="13.5" hidden="1" customHeight="1" x14ac:dyDescent="0.2">
      <c r="DD139" s="1276"/>
      <c r="DE139" s="1276"/>
    </row>
    <row r="140" spans="108:109" ht="13.5" hidden="1" customHeight="1" x14ac:dyDescent="0.2">
      <c r="DD140" s="1276"/>
      <c r="DE140" s="1276"/>
    </row>
    <row r="141" spans="108:109" ht="13.5" hidden="1" customHeight="1" x14ac:dyDescent="0.2">
      <c r="DD141" s="1276"/>
      <c r="DE141" s="1276"/>
    </row>
    <row r="142" spans="108:109" ht="13.5" hidden="1" customHeight="1" x14ac:dyDescent="0.2">
      <c r="DD142" s="1276"/>
      <c r="DE142" s="1276"/>
    </row>
    <row r="143" spans="108:109" ht="13.5" hidden="1" customHeight="1" x14ac:dyDescent="0.2">
      <c r="DD143" s="1276"/>
      <c r="DE143" s="1276"/>
    </row>
    <row r="144" spans="108:109" ht="13.5" hidden="1" customHeight="1" x14ac:dyDescent="0.2">
      <c r="DD144" s="1276"/>
      <c r="DE144" s="1276"/>
    </row>
    <row r="145" spans="108:109" ht="13.5" hidden="1" customHeight="1" x14ac:dyDescent="0.2">
      <c r="DD145" s="1276"/>
      <c r="DE145" s="1276"/>
    </row>
    <row r="146" spans="108:109" ht="13.5" hidden="1" customHeight="1" x14ac:dyDescent="0.2">
      <c r="DD146" s="1276"/>
      <c r="DE146" s="1276"/>
    </row>
    <row r="147" spans="108:109" ht="13.5" hidden="1" customHeight="1" x14ac:dyDescent="0.2">
      <c r="DD147" s="1276"/>
      <c r="DE147" s="1276"/>
    </row>
    <row r="148" spans="108:109" ht="13.5" hidden="1" customHeight="1" x14ac:dyDescent="0.2">
      <c r="DD148" s="1276"/>
      <c r="DE148" s="1276"/>
    </row>
    <row r="149" spans="108:109" ht="13.5" hidden="1" customHeight="1" x14ac:dyDescent="0.2">
      <c r="DD149" s="1276"/>
      <c r="DE149" s="1276"/>
    </row>
    <row r="150" spans="108:109" ht="13.5" hidden="1" customHeight="1" x14ac:dyDescent="0.2">
      <c r="DD150" s="1276"/>
      <c r="DE150" s="1276"/>
    </row>
    <row r="151" spans="108:109" ht="13.5" hidden="1" customHeight="1" x14ac:dyDescent="0.2">
      <c r="DD151" s="1276"/>
      <c r="DE151" s="1276"/>
    </row>
    <row r="152" spans="108:109" ht="13.5" hidden="1" customHeight="1" x14ac:dyDescent="0.2">
      <c r="DD152" s="1276"/>
      <c r="DE152" s="1276"/>
    </row>
    <row r="153" spans="108:109" ht="13.5" hidden="1" customHeight="1" x14ac:dyDescent="0.2">
      <c r="DD153" s="1276"/>
      <c r="DE153" s="1276"/>
    </row>
    <row r="154" spans="108:109" ht="13.5" hidden="1" customHeight="1" x14ac:dyDescent="0.2">
      <c r="DD154" s="1276"/>
      <c r="DE154" s="1276"/>
    </row>
    <row r="155" spans="108:109" ht="13.5" hidden="1" customHeight="1" x14ac:dyDescent="0.2">
      <c r="DD155" s="1276"/>
      <c r="DE155" s="1276"/>
    </row>
    <row r="156" spans="108:109" ht="13.5" hidden="1" customHeight="1" x14ac:dyDescent="0.2">
      <c r="DD156" s="1276"/>
      <c r="DE156" s="1276"/>
    </row>
    <row r="157" spans="108:109" ht="13.5" hidden="1" customHeight="1" x14ac:dyDescent="0.2">
      <c r="DD157" s="1276"/>
      <c r="DE157" s="1276"/>
    </row>
    <row r="158" spans="108:109" ht="13.5" hidden="1" customHeight="1" x14ac:dyDescent="0.2">
      <c r="DD158" s="1276"/>
      <c r="DE158" s="1276"/>
    </row>
    <row r="159" spans="108:109" ht="13.5" hidden="1" customHeight="1" x14ac:dyDescent="0.2">
      <c r="DD159" s="1276"/>
      <c r="DE159" s="1276"/>
    </row>
    <row r="160" spans="108:109" ht="13.5" hidden="1" customHeight="1" x14ac:dyDescent="0.2">
      <c r="DD160" s="1276"/>
      <c r="DE160" s="127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ad1sCrR/yxORix1ByCoaVeICMfhqCMOW/IEiNoUXxXbSek9K4joDtHSWPvOGg8ZkN/yToqQuXkYzw3gcjDWLFw==" saltValue="FRsd7pKk331I7C3dAlcb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BEVBKhRlOXQ1ab2hOTBpH3uNvt/XA/hKgrmXNETtFkbmD1iNisDhgEinDrnuDu9aTaJkZWbFn7CokivniOZeQ==" saltValue="ZW7wSzy7iGpw+Mh6mUPJ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1uoqs3IMFRufX7Ry5hpTg70fb7cVbdwU1PJJYMhfxy4uswyEcLQ464qTHHbg30Y+PfeN76xB++OUoGe5SVm2A==" saltValue="67WOpBO8vnhcHe3Y2aBg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563</v>
      </c>
      <c r="G2" s="156"/>
      <c r="H2" s="157"/>
    </row>
    <row r="3" spans="1:8" x14ac:dyDescent="0.2">
      <c r="A3" s="153" t="s">
        <v>556</v>
      </c>
      <c r="B3" s="158"/>
      <c r="C3" s="159"/>
      <c r="D3" s="160">
        <v>59595</v>
      </c>
      <c r="E3" s="161"/>
      <c r="F3" s="162">
        <v>53572</v>
      </c>
      <c r="G3" s="163"/>
      <c r="H3" s="164"/>
    </row>
    <row r="4" spans="1:8" x14ac:dyDescent="0.2">
      <c r="A4" s="165"/>
      <c r="B4" s="166"/>
      <c r="C4" s="167"/>
      <c r="D4" s="168">
        <v>26221</v>
      </c>
      <c r="E4" s="169"/>
      <c r="F4" s="170">
        <v>25259</v>
      </c>
      <c r="G4" s="171"/>
      <c r="H4" s="172"/>
    </row>
    <row r="5" spans="1:8" x14ac:dyDescent="0.2">
      <c r="A5" s="153" t="s">
        <v>558</v>
      </c>
      <c r="B5" s="158"/>
      <c r="C5" s="159"/>
      <c r="D5" s="160">
        <v>65964</v>
      </c>
      <c r="E5" s="161"/>
      <c r="F5" s="162">
        <v>51898</v>
      </c>
      <c r="G5" s="163"/>
      <c r="H5" s="164"/>
    </row>
    <row r="6" spans="1:8" x14ac:dyDescent="0.2">
      <c r="A6" s="165"/>
      <c r="B6" s="166"/>
      <c r="C6" s="167"/>
      <c r="D6" s="168">
        <v>24882</v>
      </c>
      <c r="E6" s="169"/>
      <c r="F6" s="170">
        <v>25986</v>
      </c>
      <c r="G6" s="171"/>
      <c r="H6" s="172"/>
    </row>
    <row r="7" spans="1:8" x14ac:dyDescent="0.2">
      <c r="A7" s="153" t="s">
        <v>559</v>
      </c>
      <c r="B7" s="158"/>
      <c r="C7" s="159"/>
      <c r="D7" s="160">
        <v>47989</v>
      </c>
      <c r="E7" s="161"/>
      <c r="F7" s="162">
        <v>51684</v>
      </c>
      <c r="G7" s="163"/>
      <c r="H7" s="164"/>
    </row>
    <row r="8" spans="1:8" x14ac:dyDescent="0.2">
      <c r="A8" s="165"/>
      <c r="B8" s="166"/>
      <c r="C8" s="167"/>
      <c r="D8" s="168">
        <v>16048</v>
      </c>
      <c r="E8" s="169"/>
      <c r="F8" s="170">
        <v>26671</v>
      </c>
      <c r="G8" s="171"/>
      <c r="H8" s="172"/>
    </row>
    <row r="9" spans="1:8" x14ac:dyDescent="0.2">
      <c r="A9" s="153" t="s">
        <v>560</v>
      </c>
      <c r="B9" s="158"/>
      <c r="C9" s="159"/>
      <c r="D9" s="160">
        <v>63585</v>
      </c>
      <c r="E9" s="161"/>
      <c r="F9" s="162">
        <v>52897</v>
      </c>
      <c r="G9" s="163"/>
      <c r="H9" s="164"/>
    </row>
    <row r="10" spans="1:8" x14ac:dyDescent="0.2">
      <c r="A10" s="165"/>
      <c r="B10" s="166"/>
      <c r="C10" s="167"/>
      <c r="D10" s="168">
        <v>19025</v>
      </c>
      <c r="E10" s="169"/>
      <c r="F10" s="170">
        <v>27013</v>
      </c>
      <c r="G10" s="171"/>
      <c r="H10" s="172"/>
    </row>
    <row r="11" spans="1:8" x14ac:dyDescent="0.2">
      <c r="A11" s="153" t="s">
        <v>561</v>
      </c>
      <c r="B11" s="158"/>
      <c r="C11" s="159"/>
      <c r="D11" s="160">
        <v>77633</v>
      </c>
      <c r="E11" s="161"/>
      <c r="F11" s="162">
        <v>54945</v>
      </c>
      <c r="G11" s="163"/>
      <c r="H11" s="164"/>
    </row>
    <row r="12" spans="1:8" x14ac:dyDescent="0.2">
      <c r="A12" s="165"/>
      <c r="B12" s="166"/>
      <c r="C12" s="173"/>
      <c r="D12" s="168">
        <v>26347</v>
      </c>
      <c r="E12" s="169"/>
      <c r="F12" s="170">
        <v>29293</v>
      </c>
      <c r="G12" s="171"/>
      <c r="H12" s="172"/>
    </row>
    <row r="13" spans="1:8" x14ac:dyDescent="0.2">
      <c r="A13" s="153"/>
      <c r="B13" s="158"/>
      <c r="C13" s="174"/>
      <c r="D13" s="175">
        <v>62953</v>
      </c>
      <c r="E13" s="176"/>
      <c r="F13" s="177">
        <v>52999</v>
      </c>
      <c r="G13" s="178"/>
      <c r="H13" s="164"/>
    </row>
    <row r="14" spans="1:8" x14ac:dyDescent="0.2">
      <c r="A14" s="165"/>
      <c r="B14" s="166"/>
      <c r="C14" s="167"/>
      <c r="D14" s="168">
        <v>22505</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1.87</v>
      </c>
      <c r="C19" s="179">
        <f>ROUND(VALUE(SUBSTITUTE(実質収支比率等に係る経年分析!G$48,"▲","-")),2)</f>
        <v>2.58</v>
      </c>
      <c r="D19" s="179">
        <f>ROUND(VALUE(SUBSTITUTE(実質収支比率等に係る経年分析!H$48,"▲","-")),2)</f>
        <v>3.16</v>
      </c>
      <c r="E19" s="179">
        <f>ROUND(VALUE(SUBSTITUTE(実質収支比率等に係る経年分析!I$48,"▲","-")),2)</f>
        <v>3.31</v>
      </c>
      <c r="F19" s="179">
        <f>ROUND(VALUE(SUBSTITUTE(実質収支比率等に係る経年分析!J$48,"▲","-")),2)</f>
        <v>3.36</v>
      </c>
    </row>
    <row r="20" spans="1:11" x14ac:dyDescent="0.2">
      <c r="A20" s="179" t="s">
        <v>55</v>
      </c>
      <c r="B20" s="179">
        <f>ROUND(VALUE(SUBSTITUTE(実質収支比率等に係る経年分析!F$47,"▲","-")),2)</f>
        <v>6.27</v>
      </c>
      <c r="C20" s="179">
        <f>ROUND(VALUE(SUBSTITUTE(実質収支比率等に係る経年分析!G$47,"▲","-")),2)</f>
        <v>6.33</v>
      </c>
      <c r="D20" s="179">
        <f>ROUND(VALUE(SUBSTITUTE(実質収支比率等に係る経年分析!H$47,"▲","-")),2)</f>
        <v>4.4000000000000004</v>
      </c>
      <c r="E20" s="179">
        <f>ROUND(VALUE(SUBSTITUTE(実質収支比率等に係る経年分析!I$47,"▲","-")),2)</f>
        <v>2.52</v>
      </c>
      <c r="F20" s="179">
        <f>ROUND(VALUE(SUBSTITUTE(実質収支比率等に係る経年分析!J$47,"▲","-")),2)</f>
        <v>2.5</v>
      </c>
    </row>
    <row r="21" spans="1:11" x14ac:dyDescent="0.2">
      <c r="A21" s="179" t="s">
        <v>56</v>
      </c>
      <c r="B21" s="179">
        <f>IF(ISNUMBER(VALUE(SUBSTITUTE(実質収支比率等に係る経年分析!F$49,"▲","-"))),ROUND(VALUE(SUBSTITUTE(実質収支比率等に係る経年分析!F$49,"▲","-")),2),NA())</f>
        <v>-0.25</v>
      </c>
      <c r="C21" s="179">
        <f>IF(ISNUMBER(VALUE(SUBSTITUTE(実質収支比率等に係る経年分析!G$49,"▲","-"))),ROUND(VALUE(SUBSTITUTE(実質収支比率等に係る経年分析!G$49,"▲","-")),2),NA())</f>
        <v>0.72</v>
      </c>
      <c r="D21" s="179">
        <f>IF(ISNUMBER(VALUE(SUBSTITUTE(実質収支比率等に係る経年分析!H$49,"▲","-"))),ROUND(VALUE(SUBSTITUTE(実質収支比率等に係る経年分析!H$49,"▲","-")),2),NA())</f>
        <v>-1.24</v>
      </c>
      <c r="E21" s="179">
        <f>IF(ISNUMBER(VALUE(SUBSTITUTE(実質収支比率等に係る経年分析!I$49,"▲","-"))),ROUND(VALUE(SUBSTITUTE(実質収支比率等に係る経年分析!I$49,"▲","-")),2),NA())</f>
        <v>-0.6</v>
      </c>
      <c r="F21" s="179">
        <f>IF(ISNUMBER(VALUE(SUBSTITUTE(実質収支比率等に係る経年分析!J$49,"▲","-"))),ROUND(VALUE(SUBSTITUTE(実質収支比率等に係る経年分析!J$49,"▲","-")),2),NA())</f>
        <v>0.09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1.07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0.28999999999999998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0.16</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母子父子寡婦福祉資金貸付事業会計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2">
      <c r="A30" s="180" t="str">
        <f>IF(連結実質赤字比率に係る赤字・黒字の構成分析!C$40="",NA(),連結実質赤字比率に係る赤字・黒字の構成分析!C$40)</f>
        <v>後期高齢者医療会計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0.15</v>
      </c>
    </row>
    <row r="31" spans="1:11" x14ac:dyDescent="0.2">
      <c r="A31" s="180" t="str">
        <f>IF(連結実質赤字比率に係る赤字・黒字の構成分析!C$39="",NA(),連結実質赤字比率に係る赤字・黒字の構成分析!C$39)</f>
        <v>交通事業会計</v>
      </c>
      <c r="B31" s="180">
        <f>IF(ROUND(VALUE(SUBSTITUTE(連結実質赤字比率に係る赤字・黒字の構成分析!F$39,"▲", "-")), 2) &lt; 0, ABS(ROUND(VALUE(SUBSTITUTE(連結実質赤字比率に係る赤字・黒字の構成分析!F$39,"▲", "-")), 2)), NA())</f>
        <v>0.66</v>
      </c>
      <c r="C31" s="180" t="e">
        <f>IF(ROUND(VALUE(SUBSTITUTE(連結実質赤字比率に係る赤字・黒字の構成分析!F$39,"▲", "-")), 2) &gt;= 0, ABS(ROUND(VALUE(SUBSTITUTE(連結実質赤字比率に係る赤字・黒字の構成分析!F$39,"▲", "-")), 2)), NA())</f>
        <v>#N/A</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0.65</v>
      </c>
    </row>
    <row r="32" spans="1:11" x14ac:dyDescent="0.2">
      <c r="A32" s="180" t="str">
        <f>IF(連結実質赤字比率に係る赤字・黒字の構成分析!C$38="",NA(),連結実質赤字比率に係る赤字・黒字の構成分析!C$38)</f>
        <v>介護保険会計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2.0099999999999998</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2.93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3.12</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5.5</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6.89</v>
      </c>
    </row>
    <row r="36" spans="1:16" x14ac:dyDescent="0.2">
      <c r="A36" s="180" t="str">
        <f>IF(連結実質赤字比率に係る赤字・黒字の構成分析!C$34="",NA(),連結実質赤字比率に係る赤字・黒字の構成分析!C$34)</f>
        <v>国民健康保険会計</v>
      </c>
      <c r="B36" s="180">
        <f>IF(ROUND(VALUE(SUBSTITUTE(連結実質赤字比率に係る赤字・黒字の構成分析!F$34,"▲", "-")), 2) &lt; 0, ABS(ROUND(VALUE(SUBSTITUTE(連結実質赤字比率に係る赤字・黒字の構成分析!F$34,"▲", "-")), 2)), NA())</f>
        <v>1.27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2.5499999999999998</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2.61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1.26</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1.29</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27078</v>
      </c>
      <c r="E42" s="181"/>
      <c r="F42" s="181"/>
      <c r="G42" s="181">
        <f>'実質公債費比率（分子）の構造'!L$52</f>
        <v>26358</v>
      </c>
      <c r="H42" s="181"/>
      <c r="I42" s="181"/>
      <c r="J42" s="181">
        <f>'実質公債費比率（分子）の構造'!M$52</f>
        <v>26942</v>
      </c>
      <c r="K42" s="181"/>
      <c r="L42" s="181"/>
      <c r="M42" s="181">
        <f>'実質公債費比率（分子）の構造'!N$52</f>
        <v>26294</v>
      </c>
      <c r="N42" s="181"/>
      <c r="O42" s="181"/>
      <c r="P42" s="181">
        <f>'実質公債費比率（分子）の構造'!O$52</f>
        <v>27272</v>
      </c>
    </row>
    <row r="43" spans="1:16" x14ac:dyDescent="0.2">
      <c r="A43" s="181" t="s">
        <v>64</v>
      </c>
      <c r="B43" s="181">
        <f>'実質公債費比率（分子）の構造'!K$51</f>
        <v>3</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t="str">
        <f>'実質公債費比率（分子）の構造'!O$51</f>
        <v>-</v>
      </c>
      <c r="O43" s="181"/>
      <c r="P43" s="181"/>
    </row>
    <row r="44" spans="1:16" x14ac:dyDescent="0.2">
      <c r="A44" s="181" t="s">
        <v>65</v>
      </c>
      <c r="B44" s="181">
        <f>'実質公債費比率（分子）の構造'!K$50</f>
        <v>362</v>
      </c>
      <c r="C44" s="181"/>
      <c r="D44" s="181"/>
      <c r="E44" s="181">
        <f>'実質公債費比率（分子）の構造'!L$50</f>
        <v>357</v>
      </c>
      <c r="F44" s="181"/>
      <c r="G44" s="181"/>
      <c r="H44" s="181">
        <f>'実質公債費比率（分子）の構造'!M$50</f>
        <v>351</v>
      </c>
      <c r="I44" s="181"/>
      <c r="J44" s="181"/>
      <c r="K44" s="181">
        <f>'実質公債費比率（分子）の構造'!N$50</f>
        <v>221</v>
      </c>
      <c r="L44" s="181"/>
      <c r="M44" s="181"/>
      <c r="N44" s="181">
        <f>'実質公債費比率（分子）の構造'!O$50</f>
        <v>193</v>
      </c>
      <c r="O44" s="181"/>
      <c r="P44" s="181"/>
    </row>
    <row r="45" spans="1:16" x14ac:dyDescent="0.2">
      <c r="A45" s="181" t="s">
        <v>66</v>
      </c>
      <c r="B45" s="181">
        <f>'実質公債費比率（分子）の構造'!K$49</f>
        <v>254</v>
      </c>
      <c r="C45" s="181"/>
      <c r="D45" s="181"/>
      <c r="E45" s="181">
        <f>'実質公債費比率（分子）の構造'!L$49</f>
        <v>61</v>
      </c>
      <c r="F45" s="181"/>
      <c r="G45" s="181"/>
      <c r="H45" s="181">
        <f>'実質公債費比率（分子）の構造'!M$49</f>
        <v>61</v>
      </c>
      <c r="I45" s="181"/>
      <c r="J45" s="181"/>
      <c r="K45" s="181">
        <f>'実質公債費比率（分子）の構造'!N$49</f>
        <v>50</v>
      </c>
      <c r="L45" s="181"/>
      <c r="M45" s="181"/>
      <c r="N45" s="181">
        <f>'実質公債費比率（分子）の構造'!O$49</f>
        <v>0</v>
      </c>
      <c r="O45" s="181"/>
      <c r="P45" s="181"/>
    </row>
    <row r="46" spans="1:16" x14ac:dyDescent="0.2">
      <c r="A46" s="181" t="s">
        <v>67</v>
      </c>
      <c r="B46" s="181">
        <f>'実質公債費比率（分子）の構造'!K$48</f>
        <v>6782</v>
      </c>
      <c r="C46" s="181"/>
      <c r="D46" s="181"/>
      <c r="E46" s="181">
        <f>'実質公債費比率（分子）の構造'!L$48</f>
        <v>6647</v>
      </c>
      <c r="F46" s="181"/>
      <c r="G46" s="181"/>
      <c r="H46" s="181">
        <f>'実質公債費比率（分子）の構造'!M$48</f>
        <v>6618</v>
      </c>
      <c r="I46" s="181"/>
      <c r="J46" s="181"/>
      <c r="K46" s="181">
        <f>'実質公債費比率（分子）の構造'!N$48</f>
        <v>6418</v>
      </c>
      <c r="L46" s="181"/>
      <c r="M46" s="181"/>
      <c r="N46" s="181">
        <f>'実質公債費比率（分子）の構造'!O$48</f>
        <v>5383</v>
      </c>
      <c r="O46" s="181"/>
      <c r="P46" s="181"/>
    </row>
    <row r="47" spans="1:16" x14ac:dyDescent="0.2">
      <c r="A47" s="181" t="s">
        <v>68</v>
      </c>
      <c r="B47" s="181">
        <f>'実質公債費比率（分子）の構造'!K$47</f>
        <v>667</v>
      </c>
      <c r="C47" s="181"/>
      <c r="D47" s="181"/>
      <c r="E47" s="181">
        <f>'実質公債費比率（分子）の構造'!L$47</f>
        <v>1000</v>
      </c>
      <c r="F47" s="181"/>
      <c r="G47" s="181"/>
      <c r="H47" s="181">
        <f>'実質公債費比率（分子）の構造'!M$47</f>
        <v>1333</v>
      </c>
      <c r="I47" s="181"/>
      <c r="J47" s="181"/>
      <c r="K47" s="181">
        <f>'実質公債費比率（分子）の構造'!N$47</f>
        <v>1667</v>
      </c>
      <c r="L47" s="181"/>
      <c r="M47" s="181"/>
      <c r="N47" s="181">
        <f>'実質公債費比率（分子）の構造'!O$47</f>
        <v>2000</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32131</v>
      </c>
      <c r="C49" s="181"/>
      <c r="D49" s="181"/>
      <c r="E49" s="181">
        <f>'実質公債費比率（分子）の構造'!L$45</f>
        <v>31644</v>
      </c>
      <c r="F49" s="181"/>
      <c r="G49" s="181"/>
      <c r="H49" s="181">
        <f>'実質公債費比率（分子）の構造'!M$45</f>
        <v>31481</v>
      </c>
      <c r="I49" s="181"/>
      <c r="J49" s="181"/>
      <c r="K49" s="181">
        <f>'実質公債費比率（分子）の構造'!N$45</f>
        <v>30941</v>
      </c>
      <c r="L49" s="181"/>
      <c r="M49" s="181"/>
      <c r="N49" s="181">
        <f>'実質公債費比率（分子）の構造'!O$45</f>
        <v>30780</v>
      </c>
      <c r="O49" s="181"/>
      <c r="P49" s="181"/>
    </row>
    <row r="50" spans="1:16" x14ac:dyDescent="0.2">
      <c r="A50" s="181" t="s">
        <v>71</v>
      </c>
      <c r="B50" s="181" t="e">
        <f>NA()</f>
        <v>#N/A</v>
      </c>
      <c r="C50" s="181">
        <f>IF(ISNUMBER('実質公債費比率（分子）の構造'!K$53),'実質公債費比率（分子）の構造'!K$53,NA())</f>
        <v>13121</v>
      </c>
      <c r="D50" s="181" t="e">
        <f>NA()</f>
        <v>#N/A</v>
      </c>
      <c r="E50" s="181" t="e">
        <f>NA()</f>
        <v>#N/A</v>
      </c>
      <c r="F50" s="181">
        <f>IF(ISNUMBER('実質公債費比率（分子）の構造'!L$53),'実質公債費比率（分子）の構造'!L$53,NA())</f>
        <v>13352</v>
      </c>
      <c r="G50" s="181" t="e">
        <f>NA()</f>
        <v>#N/A</v>
      </c>
      <c r="H50" s="181" t="e">
        <f>NA()</f>
        <v>#N/A</v>
      </c>
      <c r="I50" s="181">
        <f>IF(ISNUMBER('実質公債費比率（分子）の構造'!M$53),'実質公債費比率（分子）の構造'!M$53,NA())</f>
        <v>12902</v>
      </c>
      <c r="J50" s="181" t="e">
        <f>NA()</f>
        <v>#N/A</v>
      </c>
      <c r="K50" s="181" t="e">
        <f>NA()</f>
        <v>#N/A</v>
      </c>
      <c r="L50" s="181">
        <f>IF(ISNUMBER('実質公債費比率（分子）の構造'!N$53),'実質公債費比率（分子）の構造'!N$53,NA())</f>
        <v>13004</v>
      </c>
      <c r="M50" s="181" t="e">
        <f>NA()</f>
        <v>#N/A</v>
      </c>
      <c r="N50" s="181" t="e">
        <f>NA()</f>
        <v>#N/A</v>
      </c>
      <c r="O50" s="181">
        <f>IF(ISNUMBER('実質公債費比率（分子）の構造'!O$53),'実質公債費比率（分子）の構造'!O$53,NA())</f>
        <v>11084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262084</v>
      </c>
      <c r="E56" s="180"/>
      <c r="F56" s="180"/>
      <c r="G56" s="180">
        <f>'将来負担比率（分子）の構造'!J$52</f>
        <v>272313</v>
      </c>
      <c r="H56" s="180"/>
      <c r="I56" s="180"/>
      <c r="J56" s="180">
        <f>'将来負担比率（分子）の構造'!K$52</f>
        <v>297204</v>
      </c>
      <c r="K56" s="180"/>
      <c r="L56" s="180"/>
      <c r="M56" s="180">
        <f>'将来負担比率（分子）の構造'!L$52</f>
        <v>327057</v>
      </c>
      <c r="N56" s="180"/>
      <c r="O56" s="180"/>
      <c r="P56" s="180">
        <f>'将来負担比率（分子）の構造'!M$52</f>
        <v>347856</v>
      </c>
    </row>
    <row r="57" spans="1:16" x14ac:dyDescent="0.2">
      <c r="A57" s="180" t="s">
        <v>42</v>
      </c>
      <c r="B57" s="180"/>
      <c r="C57" s="180"/>
      <c r="D57" s="180">
        <f>'将来負担比率（分子）の構造'!I$51</f>
        <v>28119</v>
      </c>
      <c r="E57" s="180"/>
      <c r="F57" s="180"/>
      <c r="G57" s="180">
        <f>'将来負担比率（分子）の構造'!J$51</f>
        <v>28076</v>
      </c>
      <c r="H57" s="180"/>
      <c r="I57" s="180"/>
      <c r="J57" s="180">
        <f>'将来負担比率（分子）の構造'!K$51</f>
        <v>31125</v>
      </c>
      <c r="K57" s="180"/>
      <c r="L57" s="180"/>
      <c r="M57" s="180">
        <f>'将来負担比率（分子）の構造'!L$51</f>
        <v>32191</v>
      </c>
      <c r="N57" s="180"/>
      <c r="O57" s="180"/>
      <c r="P57" s="180">
        <f>'将来負担比率（分子）の構造'!M$51</f>
        <v>31561</v>
      </c>
    </row>
    <row r="58" spans="1:16" x14ac:dyDescent="0.2">
      <c r="A58" s="180" t="s">
        <v>41</v>
      </c>
      <c r="B58" s="180"/>
      <c r="C58" s="180"/>
      <c r="D58" s="180">
        <f>'将来負担比率（分子）の構造'!I$50</f>
        <v>15128</v>
      </c>
      <c r="E58" s="180"/>
      <c r="F58" s="180"/>
      <c r="G58" s="180">
        <f>'将来負担比率（分子）の構造'!J$50</f>
        <v>13385</v>
      </c>
      <c r="H58" s="180"/>
      <c r="I58" s="180"/>
      <c r="J58" s="180">
        <f>'将来負担比率（分子）の構造'!K$50</f>
        <v>17386</v>
      </c>
      <c r="K58" s="180"/>
      <c r="L58" s="180"/>
      <c r="M58" s="180">
        <f>'将来負担比率（分子）の構造'!L$50</f>
        <v>18732</v>
      </c>
      <c r="N58" s="180"/>
      <c r="O58" s="180"/>
      <c r="P58" s="180">
        <f>'将来負担比率（分子）の構造'!M$50</f>
        <v>22511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44003</v>
      </c>
      <c r="C62" s="180"/>
      <c r="D62" s="180"/>
      <c r="E62" s="180">
        <f>'将来負担比率（分子）の構造'!J$45</f>
        <v>40682</v>
      </c>
      <c r="F62" s="180"/>
      <c r="G62" s="180"/>
      <c r="H62" s="180">
        <f>'将来負担比率（分子）の構造'!K$45</f>
        <v>42517</v>
      </c>
      <c r="I62" s="180"/>
      <c r="J62" s="180"/>
      <c r="K62" s="180">
        <f>'将来負担比率（分子）の構造'!L$45</f>
        <v>75498</v>
      </c>
      <c r="L62" s="180"/>
      <c r="M62" s="180"/>
      <c r="N62" s="180">
        <f>'将来負担比率（分子）の構造'!M$45</f>
        <v>74247</v>
      </c>
      <c r="O62" s="180"/>
      <c r="P62" s="180"/>
    </row>
    <row r="63" spans="1:16" x14ac:dyDescent="0.2">
      <c r="A63" s="180" t="s">
        <v>34</v>
      </c>
      <c r="B63" s="180">
        <f>'将来負担比率（分子）の構造'!I$44</f>
        <v>229</v>
      </c>
      <c r="C63" s="180"/>
      <c r="D63" s="180"/>
      <c r="E63" s="180">
        <f>'将来負担比率（分子）の構造'!J$44</f>
        <v>150</v>
      </c>
      <c r="F63" s="180"/>
      <c r="G63" s="180"/>
      <c r="H63" s="180">
        <f>'将来負担比率（分子）の構造'!K$44</f>
        <v>70</v>
      </c>
      <c r="I63" s="180"/>
      <c r="J63" s="180"/>
      <c r="K63" s="180">
        <f>'将来負担比率（分子）の構造'!L$44</f>
        <v>3</v>
      </c>
      <c r="L63" s="180"/>
      <c r="M63" s="180"/>
      <c r="N63" s="180">
        <f>'将来負担比率（分子）の構造'!M$44</f>
        <v>2</v>
      </c>
      <c r="O63" s="180"/>
      <c r="P63" s="180"/>
    </row>
    <row r="64" spans="1:16" x14ac:dyDescent="0.2">
      <c r="A64" s="180" t="s">
        <v>33</v>
      </c>
      <c r="B64" s="180">
        <f>'将来負担比率（分子）の構造'!I$43</f>
        <v>78990</v>
      </c>
      <c r="C64" s="180"/>
      <c r="D64" s="180"/>
      <c r="E64" s="180">
        <f>'将来負担比率（分子）の構造'!J$43</f>
        <v>78386</v>
      </c>
      <c r="F64" s="180"/>
      <c r="G64" s="180"/>
      <c r="H64" s="180">
        <f>'将来負担比率（分子）の構造'!K$43</f>
        <v>77061</v>
      </c>
      <c r="I64" s="180"/>
      <c r="J64" s="180"/>
      <c r="K64" s="180">
        <f>'将来負担比率（分子）の構造'!L$43</f>
        <v>73298</v>
      </c>
      <c r="L64" s="180"/>
      <c r="M64" s="180"/>
      <c r="N64" s="180">
        <f>'将来負担比率（分子）の構造'!M$43</f>
        <v>70909</v>
      </c>
      <c r="O64" s="180"/>
      <c r="P64" s="180"/>
    </row>
    <row r="65" spans="1:16" x14ac:dyDescent="0.2">
      <c r="A65" s="180" t="s">
        <v>32</v>
      </c>
      <c r="B65" s="180">
        <f>'将来負担比率（分子）の構造'!I$42</f>
        <v>2927</v>
      </c>
      <c r="C65" s="180"/>
      <c r="D65" s="180"/>
      <c r="E65" s="180">
        <f>'将来負担比率（分子）の構造'!J$42</f>
        <v>2568</v>
      </c>
      <c r="F65" s="180"/>
      <c r="G65" s="180"/>
      <c r="H65" s="180">
        <f>'将来負担比率（分子）の構造'!K$42</f>
        <v>2206</v>
      </c>
      <c r="I65" s="180"/>
      <c r="J65" s="180"/>
      <c r="K65" s="180">
        <f>'将来負担比率（分子）の構造'!L$42</f>
        <v>1902</v>
      </c>
      <c r="L65" s="180"/>
      <c r="M65" s="180"/>
      <c r="N65" s="180">
        <f>'将来負担比率（分子）の構造'!M$42</f>
        <v>1707</v>
      </c>
      <c r="O65" s="180"/>
      <c r="P65" s="180"/>
    </row>
    <row r="66" spans="1:16" x14ac:dyDescent="0.2">
      <c r="A66" s="180" t="s">
        <v>31</v>
      </c>
      <c r="B66" s="180">
        <f>'将来負担比率（分子）の構造'!I$41</f>
        <v>350443</v>
      </c>
      <c r="C66" s="180"/>
      <c r="D66" s="180"/>
      <c r="E66" s="180">
        <f>'将来負担比率（分子）の構造'!J$41</f>
        <v>366706</v>
      </c>
      <c r="F66" s="180"/>
      <c r="G66" s="180"/>
      <c r="H66" s="180">
        <f>'将来負担比率（分子）の構造'!K$41</f>
        <v>398565</v>
      </c>
      <c r="I66" s="180"/>
      <c r="J66" s="180"/>
      <c r="K66" s="180">
        <f>'将来負担比率（分子）の構造'!L$41</f>
        <v>443111</v>
      </c>
      <c r="L66" s="180"/>
      <c r="M66" s="180"/>
      <c r="N66" s="180">
        <f>'将来負担比率（分子）の構造'!M$41</f>
        <v>454325</v>
      </c>
      <c r="O66" s="180"/>
      <c r="P66" s="180"/>
    </row>
    <row r="67" spans="1:16" x14ac:dyDescent="0.2">
      <c r="A67" s="180" t="s">
        <v>75</v>
      </c>
      <c r="B67" s="180" t="e">
        <f>NA()</f>
        <v>#N/A</v>
      </c>
      <c r="C67" s="180">
        <f>IF(ISNUMBER('将来負担比率（分子）の構造'!I$53), IF('将来負担比率（分子）の構造'!I$53 &lt; 0, 0, '将来負担比率（分子）の構造'!I$53), NA())</f>
        <v>171262</v>
      </c>
      <c r="D67" s="180" t="e">
        <f>NA()</f>
        <v>#N/A</v>
      </c>
      <c r="E67" s="180" t="e">
        <f>NA()</f>
        <v>#N/A</v>
      </c>
      <c r="F67" s="180">
        <f>IF(ISNUMBER('将来負担比率（分子）の構造'!J$53), IF('将来負担比率（分子）の構造'!J$53 &lt; 0, 0, '将来負担比率（分子）の構造'!J$53), NA())</f>
        <v>174718</v>
      </c>
      <c r="G67" s="180" t="e">
        <f>NA()</f>
        <v>#N/A</v>
      </c>
      <c r="H67" s="180" t="e">
        <f>NA()</f>
        <v>#N/A</v>
      </c>
      <c r="I67" s="180">
        <f>IF(ISNUMBER('将来負担比率（分子）の構造'!K$53), IF('将来負担比率（分子）の構造'!K$53 &lt; 0, 0, '将来負担比率（分子）の構造'!K$53), NA())</f>
        <v>174704</v>
      </c>
      <c r="J67" s="180" t="e">
        <f>NA()</f>
        <v>#N/A</v>
      </c>
      <c r="K67" s="180" t="e">
        <f>NA()</f>
        <v>#N/A</v>
      </c>
      <c r="L67" s="180">
        <f>IF(ISNUMBER('将来負担比率（分子）の構造'!L$53), IF('将来負担比率（分子）の構造'!L$53 &lt; 0, 0, '将来負担比率（分子）の構造'!L$53), NA())</f>
        <v>215831</v>
      </c>
      <c r="M67" s="180" t="e">
        <f>NA()</f>
        <v>#N/A</v>
      </c>
      <c r="N67" s="180" t="e">
        <f>NA()</f>
        <v>#N/A</v>
      </c>
      <c r="O67" s="180">
        <f>IF(ISNUMBER('将来負担比率（分子）の構造'!M$53), IF('将来負担比率（分子）の構造'!M$53 &lt; 0, 0, '将来負担比率（分子）の構造'!M$53), NA())</f>
        <v>199261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7090</v>
      </c>
      <c r="C72" s="184">
        <f>基金残高に係る経年分析!G55</f>
        <v>4775</v>
      </c>
      <c r="D72" s="184">
        <f>基金残高に係る経年分析!H55</f>
        <v>4780</v>
      </c>
    </row>
    <row r="73" spans="1:16" x14ac:dyDescent="0.2">
      <c r="A73" s="183" t="s">
        <v>78</v>
      </c>
      <c r="B73" s="184">
        <f>基金残高に係る経年分析!F56</f>
        <v>5387</v>
      </c>
      <c r="C73" s="184">
        <f>基金残高に係る経年分析!G56</f>
        <v>5387</v>
      </c>
      <c r="D73" s="184">
        <f>基金残高に係る経年分析!H56</f>
        <v>5387</v>
      </c>
    </row>
    <row r="74" spans="1:16" x14ac:dyDescent="0.2">
      <c r="A74" s="183" t="s">
        <v>79</v>
      </c>
      <c r="B74" s="184">
        <f>基金残高に係る経年分析!F57</f>
        <v>4618</v>
      </c>
      <c r="C74" s="184">
        <f>基金残高に係る経年分析!G57</f>
        <v>8638</v>
      </c>
      <c r="D74" s="184">
        <f>基金残高に係る経年分析!H57</f>
        <v>12382</v>
      </c>
    </row>
  </sheetData>
  <sheetProtection algorithmName="SHA-512" hashValue="7huJt7/onoSmtjh5HrembrzmPqyMJL4Xwwc/+Q72zoNjoFxRYh2uiYeCfmPhYdqW2LPab+jW/c3PopG9o50w9g==" saltValue="mXMf/Pm4+30QGGwyytcxpg==" spinCount="100000" sheet="1" objects="1" scenarios="1"/>
  <customSheetViews>
    <customSheetView guid="{E66EC7B0-393F-497E-BD75-9F504DAB1E87}"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227</v>
      </c>
      <c r="C5" s="628"/>
      <c r="D5" s="628"/>
      <c r="E5" s="628"/>
      <c r="F5" s="628"/>
      <c r="G5" s="628"/>
      <c r="H5" s="628"/>
      <c r="I5" s="628"/>
      <c r="J5" s="628"/>
      <c r="K5" s="628"/>
      <c r="L5" s="628"/>
      <c r="M5" s="628"/>
      <c r="N5" s="628"/>
      <c r="O5" s="628"/>
      <c r="P5" s="628"/>
      <c r="Q5" s="629"/>
      <c r="R5" s="630">
        <v>113433633</v>
      </c>
      <c r="S5" s="631"/>
      <c r="T5" s="631"/>
      <c r="U5" s="631"/>
      <c r="V5" s="631"/>
      <c r="W5" s="631"/>
      <c r="X5" s="631"/>
      <c r="Y5" s="632"/>
      <c r="Z5" s="633">
        <v>28.8</v>
      </c>
      <c r="AA5" s="633"/>
      <c r="AB5" s="633"/>
      <c r="AC5" s="633"/>
      <c r="AD5" s="634">
        <v>108214539</v>
      </c>
      <c r="AE5" s="634"/>
      <c r="AF5" s="634"/>
      <c r="AG5" s="634"/>
      <c r="AH5" s="634"/>
      <c r="AI5" s="634"/>
      <c r="AJ5" s="634"/>
      <c r="AK5" s="634"/>
      <c r="AL5" s="635">
        <v>61.8</v>
      </c>
      <c r="AM5" s="636"/>
      <c r="AN5" s="636"/>
      <c r="AO5" s="637"/>
      <c r="AP5" s="627" t="s">
        <v>228</v>
      </c>
      <c r="AQ5" s="628"/>
      <c r="AR5" s="628"/>
      <c r="AS5" s="628"/>
      <c r="AT5" s="628"/>
      <c r="AU5" s="628"/>
      <c r="AV5" s="628"/>
      <c r="AW5" s="628"/>
      <c r="AX5" s="628"/>
      <c r="AY5" s="628"/>
      <c r="AZ5" s="628"/>
      <c r="BA5" s="628"/>
      <c r="BB5" s="628"/>
      <c r="BC5" s="628"/>
      <c r="BD5" s="628"/>
      <c r="BE5" s="628"/>
      <c r="BF5" s="629"/>
      <c r="BG5" s="641">
        <v>105887011</v>
      </c>
      <c r="BH5" s="642"/>
      <c r="BI5" s="642"/>
      <c r="BJ5" s="642"/>
      <c r="BK5" s="642"/>
      <c r="BL5" s="642"/>
      <c r="BM5" s="642"/>
      <c r="BN5" s="643"/>
      <c r="BO5" s="644">
        <v>93.3</v>
      </c>
      <c r="BP5" s="644"/>
      <c r="BQ5" s="644"/>
      <c r="BR5" s="644"/>
      <c r="BS5" s="645">
        <v>1918649</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2">
      <c r="B6" s="638" t="s">
        <v>232</v>
      </c>
      <c r="C6" s="639"/>
      <c r="D6" s="639"/>
      <c r="E6" s="639"/>
      <c r="F6" s="639"/>
      <c r="G6" s="639"/>
      <c r="H6" s="639"/>
      <c r="I6" s="639"/>
      <c r="J6" s="639"/>
      <c r="K6" s="639"/>
      <c r="L6" s="639"/>
      <c r="M6" s="639"/>
      <c r="N6" s="639"/>
      <c r="O6" s="639"/>
      <c r="P6" s="639"/>
      <c r="Q6" s="640"/>
      <c r="R6" s="641">
        <v>2166150</v>
      </c>
      <c r="S6" s="642"/>
      <c r="T6" s="642"/>
      <c r="U6" s="642"/>
      <c r="V6" s="642"/>
      <c r="W6" s="642"/>
      <c r="X6" s="642"/>
      <c r="Y6" s="643"/>
      <c r="Z6" s="644">
        <v>0.6</v>
      </c>
      <c r="AA6" s="644"/>
      <c r="AB6" s="644"/>
      <c r="AC6" s="644"/>
      <c r="AD6" s="645">
        <v>2166150</v>
      </c>
      <c r="AE6" s="645"/>
      <c r="AF6" s="645"/>
      <c r="AG6" s="645"/>
      <c r="AH6" s="645"/>
      <c r="AI6" s="645"/>
      <c r="AJ6" s="645"/>
      <c r="AK6" s="645"/>
      <c r="AL6" s="646">
        <v>1.2</v>
      </c>
      <c r="AM6" s="647"/>
      <c r="AN6" s="647"/>
      <c r="AO6" s="648"/>
      <c r="AP6" s="638" t="s">
        <v>233</v>
      </c>
      <c r="AQ6" s="639"/>
      <c r="AR6" s="639"/>
      <c r="AS6" s="639"/>
      <c r="AT6" s="639"/>
      <c r="AU6" s="639"/>
      <c r="AV6" s="639"/>
      <c r="AW6" s="639"/>
      <c r="AX6" s="639"/>
      <c r="AY6" s="639"/>
      <c r="AZ6" s="639"/>
      <c r="BA6" s="639"/>
      <c r="BB6" s="639"/>
      <c r="BC6" s="639"/>
      <c r="BD6" s="639"/>
      <c r="BE6" s="639"/>
      <c r="BF6" s="640"/>
      <c r="BG6" s="641">
        <v>105887011</v>
      </c>
      <c r="BH6" s="642"/>
      <c r="BI6" s="642"/>
      <c r="BJ6" s="642"/>
      <c r="BK6" s="642"/>
      <c r="BL6" s="642"/>
      <c r="BM6" s="642"/>
      <c r="BN6" s="643"/>
      <c r="BO6" s="644">
        <v>93.3</v>
      </c>
      <c r="BP6" s="644"/>
      <c r="BQ6" s="644"/>
      <c r="BR6" s="644"/>
      <c r="BS6" s="645">
        <v>1918649</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1096127</v>
      </c>
      <c r="CS6" s="642"/>
      <c r="CT6" s="642"/>
      <c r="CU6" s="642"/>
      <c r="CV6" s="642"/>
      <c r="CW6" s="642"/>
      <c r="CX6" s="642"/>
      <c r="CY6" s="643"/>
      <c r="CZ6" s="635">
        <v>0.3</v>
      </c>
      <c r="DA6" s="636"/>
      <c r="DB6" s="636"/>
      <c r="DC6" s="655"/>
      <c r="DD6" s="650">
        <v>36905</v>
      </c>
      <c r="DE6" s="642"/>
      <c r="DF6" s="642"/>
      <c r="DG6" s="642"/>
      <c r="DH6" s="642"/>
      <c r="DI6" s="642"/>
      <c r="DJ6" s="642"/>
      <c r="DK6" s="642"/>
      <c r="DL6" s="642"/>
      <c r="DM6" s="642"/>
      <c r="DN6" s="642"/>
      <c r="DO6" s="642"/>
      <c r="DP6" s="643"/>
      <c r="DQ6" s="650">
        <v>1095414</v>
      </c>
      <c r="DR6" s="642"/>
      <c r="DS6" s="642"/>
      <c r="DT6" s="642"/>
      <c r="DU6" s="642"/>
      <c r="DV6" s="642"/>
      <c r="DW6" s="642"/>
      <c r="DX6" s="642"/>
      <c r="DY6" s="642"/>
      <c r="DZ6" s="642"/>
      <c r="EA6" s="642"/>
      <c r="EB6" s="642"/>
      <c r="EC6" s="651"/>
    </row>
    <row r="7" spans="2:143" ht="11.25" customHeight="1" x14ac:dyDescent="0.2">
      <c r="B7" s="638" t="s">
        <v>235</v>
      </c>
      <c r="C7" s="639"/>
      <c r="D7" s="639"/>
      <c r="E7" s="639"/>
      <c r="F7" s="639"/>
      <c r="G7" s="639"/>
      <c r="H7" s="639"/>
      <c r="I7" s="639"/>
      <c r="J7" s="639"/>
      <c r="K7" s="639"/>
      <c r="L7" s="639"/>
      <c r="M7" s="639"/>
      <c r="N7" s="639"/>
      <c r="O7" s="639"/>
      <c r="P7" s="639"/>
      <c r="Q7" s="640"/>
      <c r="R7" s="641">
        <v>155842</v>
      </c>
      <c r="S7" s="642"/>
      <c r="T7" s="642"/>
      <c r="U7" s="642"/>
      <c r="V7" s="642"/>
      <c r="W7" s="642"/>
      <c r="X7" s="642"/>
      <c r="Y7" s="643"/>
      <c r="Z7" s="644">
        <v>0</v>
      </c>
      <c r="AA7" s="644"/>
      <c r="AB7" s="644"/>
      <c r="AC7" s="644"/>
      <c r="AD7" s="645">
        <v>155842</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58933616</v>
      </c>
      <c r="BH7" s="642"/>
      <c r="BI7" s="642"/>
      <c r="BJ7" s="642"/>
      <c r="BK7" s="642"/>
      <c r="BL7" s="642"/>
      <c r="BM7" s="642"/>
      <c r="BN7" s="643"/>
      <c r="BO7" s="644">
        <v>52</v>
      </c>
      <c r="BP7" s="644"/>
      <c r="BQ7" s="644"/>
      <c r="BR7" s="644"/>
      <c r="BS7" s="645">
        <v>1918649</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30489987</v>
      </c>
      <c r="CS7" s="642"/>
      <c r="CT7" s="642"/>
      <c r="CU7" s="642"/>
      <c r="CV7" s="642"/>
      <c r="CW7" s="642"/>
      <c r="CX7" s="642"/>
      <c r="CY7" s="643"/>
      <c r="CZ7" s="644">
        <v>8</v>
      </c>
      <c r="DA7" s="644"/>
      <c r="DB7" s="644"/>
      <c r="DC7" s="644"/>
      <c r="DD7" s="650">
        <v>1083831</v>
      </c>
      <c r="DE7" s="642"/>
      <c r="DF7" s="642"/>
      <c r="DG7" s="642"/>
      <c r="DH7" s="642"/>
      <c r="DI7" s="642"/>
      <c r="DJ7" s="642"/>
      <c r="DK7" s="642"/>
      <c r="DL7" s="642"/>
      <c r="DM7" s="642"/>
      <c r="DN7" s="642"/>
      <c r="DO7" s="642"/>
      <c r="DP7" s="643"/>
      <c r="DQ7" s="650">
        <v>26253567</v>
      </c>
      <c r="DR7" s="642"/>
      <c r="DS7" s="642"/>
      <c r="DT7" s="642"/>
      <c r="DU7" s="642"/>
      <c r="DV7" s="642"/>
      <c r="DW7" s="642"/>
      <c r="DX7" s="642"/>
      <c r="DY7" s="642"/>
      <c r="DZ7" s="642"/>
      <c r="EA7" s="642"/>
      <c r="EB7" s="642"/>
      <c r="EC7" s="651"/>
    </row>
    <row r="8" spans="2:143" ht="11.25" customHeight="1" x14ac:dyDescent="0.2">
      <c r="B8" s="638" t="s">
        <v>238</v>
      </c>
      <c r="C8" s="639"/>
      <c r="D8" s="639"/>
      <c r="E8" s="639"/>
      <c r="F8" s="639"/>
      <c r="G8" s="639"/>
      <c r="H8" s="639"/>
      <c r="I8" s="639"/>
      <c r="J8" s="639"/>
      <c r="K8" s="639"/>
      <c r="L8" s="639"/>
      <c r="M8" s="639"/>
      <c r="N8" s="639"/>
      <c r="O8" s="639"/>
      <c r="P8" s="639"/>
      <c r="Q8" s="640"/>
      <c r="R8" s="641">
        <v>300975</v>
      </c>
      <c r="S8" s="642"/>
      <c r="T8" s="642"/>
      <c r="U8" s="642"/>
      <c r="V8" s="642"/>
      <c r="W8" s="642"/>
      <c r="X8" s="642"/>
      <c r="Y8" s="643"/>
      <c r="Z8" s="644">
        <v>0.1</v>
      </c>
      <c r="AA8" s="644"/>
      <c r="AB8" s="644"/>
      <c r="AC8" s="644"/>
      <c r="AD8" s="645">
        <v>300975</v>
      </c>
      <c r="AE8" s="645"/>
      <c r="AF8" s="645"/>
      <c r="AG8" s="645"/>
      <c r="AH8" s="645"/>
      <c r="AI8" s="645"/>
      <c r="AJ8" s="645"/>
      <c r="AK8" s="645"/>
      <c r="AL8" s="646">
        <v>0.2</v>
      </c>
      <c r="AM8" s="647"/>
      <c r="AN8" s="647"/>
      <c r="AO8" s="648"/>
      <c r="AP8" s="638" t="s">
        <v>239</v>
      </c>
      <c r="AQ8" s="639"/>
      <c r="AR8" s="639"/>
      <c r="AS8" s="639"/>
      <c r="AT8" s="639"/>
      <c r="AU8" s="639"/>
      <c r="AV8" s="639"/>
      <c r="AW8" s="639"/>
      <c r="AX8" s="639"/>
      <c r="AY8" s="639"/>
      <c r="AZ8" s="639"/>
      <c r="BA8" s="639"/>
      <c r="BB8" s="639"/>
      <c r="BC8" s="639"/>
      <c r="BD8" s="639"/>
      <c r="BE8" s="639"/>
      <c r="BF8" s="640"/>
      <c r="BG8" s="641">
        <v>1224673</v>
      </c>
      <c r="BH8" s="642"/>
      <c r="BI8" s="642"/>
      <c r="BJ8" s="642"/>
      <c r="BK8" s="642"/>
      <c r="BL8" s="642"/>
      <c r="BM8" s="642"/>
      <c r="BN8" s="643"/>
      <c r="BO8" s="644">
        <v>1.1000000000000001</v>
      </c>
      <c r="BP8" s="644"/>
      <c r="BQ8" s="644"/>
      <c r="BR8" s="644"/>
      <c r="BS8" s="650" t="s">
        <v>182</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140011836</v>
      </c>
      <c r="CS8" s="642"/>
      <c r="CT8" s="642"/>
      <c r="CU8" s="642"/>
      <c r="CV8" s="642"/>
      <c r="CW8" s="642"/>
      <c r="CX8" s="642"/>
      <c r="CY8" s="643"/>
      <c r="CZ8" s="644">
        <v>36.6</v>
      </c>
      <c r="DA8" s="644"/>
      <c r="DB8" s="644"/>
      <c r="DC8" s="644"/>
      <c r="DD8" s="650">
        <v>2121099</v>
      </c>
      <c r="DE8" s="642"/>
      <c r="DF8" s="642"/>
      <c r="DG8" s="642"/>
      <c r="DH8" s="642"/>
      <c r="DI8" s="642"/>
      <c r="DJ8" s="642"/>
      <c r="DK8" s="642"/>
      <c r="DL8" s="642"/>
      <c r="DM8" s="642"/>
      <c r="DN8" s="642"/>
      <c r="DO8" s="642"/>
      <c r="DP8" s="643"/>
      <c r="DQ8" s="650">
        <v>61550542</v>
      </c>
      <c r="DR8" s="642"/>
      <c r="DS8" s="642"/>
      <c r="DT8" s="642"/>
      <c r="DU8" s="642"/>
      <c r="DV8" s="642"/>
      <c r="DW8" s="642"/>
      <c r="DX8" s="642"/>
      <c r="DY8" s="642"/>
      <c r="DZ8" s="642"/>
      <c r="EA8" s="642"/>
      <c r="EB8" s="642"/>
      <c r="EC8" s="651"/>
    </row>
    <row r="9" spans="2:143" ht="11.25" customHeight="1" x14ac:dyDescent="0.2">
      <c r="B9" s="638" t="s">
        <v>241</v>
      </c>
      <c r="C9" s="639"/>
      <c r="D9" s="639"/>
      <c r="E9" s="639"/>
      <c r="F9" s="639"/>
      <c r="G9" s="639"/>
      <c r="H9" s="639"/>
      <c r="I9" s="639"/>
      <c r="J9" s="639"/>
      <c r="K9" s="639"/>
      <c r="L9" s="639"/>
      <c r="M9" s="639"/>
      <c r="N9" s="639"/>
      <c r="O9" s="639"/>
      <c r="P9" s="639"/>
      <c r="Q9" s="640"/>
      <c r="R9" s="641">
        <v>234568</v>
      </c>
      <c r="S9" s="642"/>
      <c r="T9" s="642"/>
      <c r="U9" s="642"/>
      <c r="V9" s="642"/>
      <c r="W9" s="642"/>
      <c r="X9" s="642"/>
      <c r="Y9" s="643"/>
      <c r="Z9" s="644">
        <v>0.1</v>
      </c>
      <c r="AA9" s="644"/>
      <c r="AB9" s="644"/>
      <c r="AC9" s="644"/>
      <c r="AD9" s="645">
        <v>234568</v>
      </c>
      <c r="AE9" s="645"/>
      <c r="AF9" s="645"/>
      <c r="AG9" s="645"/>
      <c r="AH9" s="645"/>
      <c r="AI9" s="645"/>
      <c r="AJ9" s="645"/>
      <c r="AK9" s="645"/>
      <c r="AL9" s="646">
        <v>0.1</v>
      </c>
      <c r="AM9" s="647"/>
      <c r="AN9" s="647"/>
      <c r="AO9" s="648"/>
      <c r="AP9" s="638" t="s">
        <v>242</v>
      </c>
      <c r="AQ9" s="639"/>
      <c r="AR9" s="639"/>
      <c r="AS9" s="639"/>
      <c r="AT9" s="639"/>
      <c r="AU9" s="639"/>
      <c r="AV9" s="639"/>
      <c r="AW9" s="639"/>
      <c r="AX9" s="639"/>
      <c r="AY9" s="639"/>
      <c r="AZ9" s="639"/>
      <c r="BA9" s="639"/>
      <c r="BB9" s="639"/>
      <c r="BC9" s="639"/>
      <c r="BD9" s="639"/>
      <c r="BE9" s="639"/>
      <c r="BF9" s="640"/>
      <c r="BG9" s="641">
        <v>47554327</v>
      </c>
      <c r="BH9" s="642"/>
      <c r="BI9" s="642"/>
      <c r="BJ9" s="642"/>
      <c r="BK9" s="642"/>
      <c r="BL9" s="642"/>
      <c r="BM9" s="642"/>
      <c r="BN9" s="643"/>
      <c r="BO9" s="644">
        <v>41.9</v>
      </c>
      <c r="BP9" s="644"/>
      <c r="BQ9" s="644"/>
      <c r="BR9" s="644"/>
      <c r="BS9" s="650" t="s">
        <v>182</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19946932</v>
      </c>
      <c r="CS9" s="642"/>
      <c r="CT9" s="642"/>
      <c r="CU9" s="642"/>
      <c r="CV9" s="642"/>
      <c r="CW9" s="642"/>
      <c r="CX9" s="642"/>
      <c r="CY9" s="643"/>
      <c r="CZ9" s="644">
        <v>5.2</v>
      </c>
      <c r="DA9" s="644"/>
      <c r="DB9" s="644"/>
      <c r="DC9" s="644"/>
      <c r="DD9" s="650">
        <v>1895591</v>
      </c>
      <c r="DE9" s="642"/>
      <c r="DF9" s="642"/>
      <c r="DG9" s="642"/>
      <c r="DH9" s="642"/>
      <c r="DI9" s="642"/>
      <c r="DJ9" s="642"/>
      <c r="DK9" s="642"/>
      <c r="DL9" s="642"/>
      <c r="DM9" s="642"/>
      <c r="DN9" s="642"/>
      <c r="DO9" s="642"/>
      <c r="DP9" s="643"/>
      <c r="DQ9" s="650">
        <v>13186612</v>
      </c>
      <c r="DR9" s="642"/>
      <c r="DS9" s="642"/>
      <c r="DT9" s="642"/>
      <c r="DU9" s="642"/>
      <c r="DV9" s="642"/>
      <c r="DW9" s="642"/>
      <c r="DX9" s="642"/>
      <c r="DY9" s="642"/>
      <c r="DZ9" s="642"/>
      <c r="EA9" s="642"/>
      <c r="EB9" s="642"/>
      <c r="EC9" s="651"/>
    </row>
    <row r="10" spans="2:143" ht="11.25" customHeight="1" x14ac:dyDescent="0.2">
      <c r="B10" s="638" t="s">
        <v>244</v>
      </c>
      <c r="C10" s="639"/>
      <c r="D10" s="639"/>
      <c r="E10" s="639"/>
      <c r="F10" s="639"/>
      <c r="G10" s="639"/>
      <c r="H10" s="639"/>
      <c r="I10" s="639"/>
      <c r="J10" s="639"/>
      <c r="K10" s="639"/>
      <c r="L10" s="639"/>
      <c r="M10" s="639"/>
      <c r="N10" s="639"/>
      <c r="O10" s="639"/>
      <c r="P10" s="639"/>
      <c r="Q10" s="640"/>
      <c r="R10" s="641">
        <v>241120</v>
      </c>
      <c r="S10" s="642"/>
      <c r="T10" s="642"/>
      <c r="U10" s="642"/>
      <c r="V10" s="642"/>
      <c r="W10" s="642"/>
      <c r="X10" s="642"/>
      <c r="Y10" s="643"/>
      <c r="Z10" s="644">
        <v>0.1</v>
      </c>
      <c r="AA10" s="644"/>
      <c r="AB10" s="644"/>
      <c r="AC10" s="644"/>
      <c r="AD10" s="645">
        <v>241120</v>
      </c>
      <c r="AE10" s="645"/>
      <c r="AF10" s="645"/>
      <c r="AG10" s="645"/>
      <c r="AH10" s="645"/>
      <c r="AI10" s="645"/>
      <c r="AJ10" s="645"/>
      <c r="AK10" s="645"/>
      <c r="AL10" s="646">
        <v>0.1</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2857200</v>
      </c>
      <c r="BH10" s="642"/>
      <c r="BI10" s="642"/>
      <c r="BJ10" s="642"/>
      <c r="BK10" s="642"/>
      <c r="BL10" s="642"/>
      <c r="BM10" s="642"/>
      <c r="BN10" s="643"/>
      <c r="BO10" s="644">
        <v>2.5</v>
      </c>
      <c r="BP10" s="644"/>
      <c r="BQ10" s="644"/>
      <c r="BR10" s="644"/>
      <c r="BS10" s="650">
        <v>474969</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334322</v>
      </c>
      <c r="CS10" s="642"/>
      <c r="CT10" s="642"/>
      <c r="CU10" s="642"/>
      <c r="CV10" s="642"/>
      <c r="CW10" s="642"/>
      <c r="CX10" s="642"/>
      <c r="CY10" s="643"/>
      <c r="CZ10" s="644">
        <v>0.1</v>
      </c>
      <c r="DA10" s="644"/>
      <c r="DB10" s="644"/>
      <c r="DC10" s="644"/>
      <c r="DD10" s="650">
        <v>98995</v>
      </c>
      <c r="DE10" s="642"/>
      <c r="DF10" s="642"/>
      <c r="DG10" s="642"/>
      <c r="DH10" s="642"/>
      <c r="DI10" s="642"/>
      <c r="DJ10" s="642"/>
      <c r="DK10" s="642"/>
      <c r="DL10" s="642"/>
      <c r="DM10" s="642"/>
      <c r="DN10" s="642"/>
      <c r="DO10" s="642"/>
      <c r="DP10" s="643"/>
      <c r="DQ10" s="650">
        <v>230879</v>
      </c>
      <c r="DR10" s="642"/>
      <c r="DS10" s="642"/>
      <c r="DT10" s="642"/>
      <c r="DU10" s="642"/>
      <c r="DV10" s="642"/>
      <c r="DW10" s="642"/>
      <c r="DX10" s="642"/>
      <c r="DY10" s="642"/>
      <c r="DZ10" s="642"/>
      <c r="EA10" s="642"/>
      <c r="EB10" s="642"/>
      <c r="EC10" s="651"/>
    </row>
    <row r="11" spans="2:143" ht="11.25" customHeight="1" x14ac:dyDescent="0.2">
      <c r="B11" s="638" t="s">
        <v>247</v>
      </c>
      <c r="C11" s="639"/>
      <c r="D11" s="639"/>
      <c r="E11" s="639"/>
      <c r="F11" s="639"/>
      <c r="G11" s="639"/>
      <c r="H11" s="639"/>
      <c r="I11" s="639"/>
      <c r="J11" s="639"/>
      <c r="K11" s="639"/>
      <c r="L11" s="639"/>
      <c r="M11" s="639"/>
      <c r="N11" s="639"/>
      <c r="O11" s="639"/>
      <c r="P11" s="639"/>
      <c r="Q11" s="640"/>
      <c r="R11" s="641">
        <v>1613068</v>
      </c>
      <c r="S11" s="642"/>
      <c r="T11" s="642"/>
      <c r="U11" s="642"/>
      <c r="V11" s="642"/>
      <c r="W11" s="642"/>
      <c r="X11" s="642"/>
      <c r="Y11" s="643"/>
      <c r="Z11" s="644">
        <v>0.4</v>
      </c>
      <c r="AA11" s="644"/>
      <c r="AB11" s="644"/>
      <c r="AC11" s="644"/>
      <c r="AD11" s="645">
        <v>1613068</v>
      </c>
      <c r="AE11" s="645"/>
      <c r="AF11" s="645"/>
      <c r="AG11" s="645"/>
      <c r="AH11" s="645"/>
      <c r="AI11" s="645"/>
      <c r="AJ11" s="645"/>
      <c r="AK11" s="645"/>
      <c r="AL11" s="646">
        <v>0.9</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7297416</v>
      </c>
      <c r="BH11" s="642"/>
      <c r="BI11" s="642"/>
      <c r="BJ11" s="642"/>
      <c r="BK11" s="642"/>
      <c r="BL11" s="642"/>
      <c r="BM11" s="642"/>
      <c r="BN11" s="643"/>
      <c r="BO11" s="644">
        <v>6.4</v>
      </c>
      <c r="BP11" s="644"/>
      <c r="BQ11" s="644"/>
      <c r="BR11" s="644"/>
      <c r="BS11" s="650">
        <v>1443680</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7012475</v>
      </c>
      <c r="CS11" s="642"/>
      <c r="CT11" s="642"/>
      <c r="CU11" s="642"/>
      <c r="CV11" s="642"/>
      <c r="CW11" s="642"/>
      <c r="CX11" s="642"/>
      <c r="CY11" s="643"/>
      <c r="CZ11" s="644">
        <v>1.8</v>
      </c>
      <c r="DA11" s="644"/>
      <c r="DB11" s="644"/>
      <c r="DC11" s="644"/>
      <c r="DD11" s="650">
        <v>4021119</v>
      </c>
      <c r="DE11" s="642"/>
      <c r="DF11" s="642"/>
      <c r="DG11" s="642"/>
      <c r="DH11" s="642"/>
      <c r="DI11" s="642"/>
      <c r="DJ11" s="642"/>
      <c r="DK11" s="642"/>
      <c r="DL11" s="642"/>
      <c r="DM11" s="642"/>
      <c r="DN11" s="642"/>
      <c r="DO11" s="642"/>
      <c r="DP11" s="643"/>
      <c r="DQ11" s="650">
        <v>2644557</v>
      </c>
      <c r="DR11" s="642"/>
      <c r="DS11" s="642"/>
      <c r="DT11" s="642"/>
      <c r="DU11" s="642"/>
      <c r="DV11" s="642"/>
      <c r="DW11" s="642"/>
      <c r="DX11" s="642"/>
      <c r="DY11" s="642"/>
      <c r="DZ11" s="642"/>
      <c r="EA11" s="642"/>
      <c r="EB11" s="642"/>
      <c r="EC11" s="651"/>
    </row>
    <row r="12" spans="2:143" ht="11.25" customHeight="1" x14ac:dyDescent="0.2">
      <c r="B12" s="638" t="s">
        <v>250</v>
      </c>
      <c r="C12" s="639"/>
      <c r="D12" s="639"/>
      <c r="E12" s="639"/>
      <c r="F12" s="639"/>
      <c r="G12" s="639"/>
      <c r="H12" s="639"/>
      <c r="I12" s="639"/>
      <c r="J12" s="639"/>
      <c r="K12" s="639"/>
      <c r="L12" s="639"/>
      <c r="M12" s="639"/>
      <c r="N12" s="639"/>
      <c r="O12" s="639"/>
      <c r="P12" s="639"/>
      <c r="Q12" s="640"/>
      <c r="R12" s="641">
        <v>14370978</v>
      </c>
      <c r="S12" s="642"/>
      <c r="T12" s="642"/>
      <c r="U12" s="642"/>
      <c r="V12" s="642"/>
      <c r="W12" s="642"/>
      <c r="X12" s="642"/>
      <c r="Y12" s="643"/>
      <c r="Z12" s="644">
        <v>3.7</v>
      </c>
      <c r="AA12" s="644"/>
      <c r="AB12" s="644"/>
      <c r="AC12" s="644"/>
      <c r="AD12" s="645">
        <v>14370978</v>
      </c>
      <c r="AE12" s="645"/>
      <c r="AF12" s="645"/>
      <c r="AG12" s="645"/>
      <c r="AH12" s="645"/>
      <c r="AI12" s="645"/>
      <c r="AJ12" s="645"/>
      <c r="AK12" s="645"/>
      <c r="AL12" s="646">
        <v>8.1999999999999993</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40115418</v>
      </c>
      <c r="BH12" s="642"/>
      <c r="BI12" s="642"/>
      <c r="BJ12" s="642"/>
      <c r="BK12" s="642"/>
      <c r="BL12" s="642"/>
      <c r="BM12" s="642"/>
      <c r="BN12" s="643"/>
      <c r="BO12" s="644">
        <v>35.4</v>
      </c>
      <c r="BP12" s="644"/>
      <c r="BQ12" s="644"/>
      <c r="BR12" s="644"/>
      <c r="BS12" s="650" t="s">
        <v>182</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14982731</v>
      </c>
      <c r="CS12" s="642"/>
      <c r="CT12" s="642"/>
      <c r="CU12" s="642"/>
      <c r="CV12" s="642"/>
      <c r="CW12" s="642"/>
      <c r="CX12" s="642"/>
      <c r="CY12" s="643"/>
      <c r="CZ12" s="644">
        <v>3.9</v>
      </c>
      <c r="DA12" s="644"/>
      <c r="DB12" s="644"/>
      <c r="DC12" s="644"/>
      <c r="DD12" s="650">
        <v>8761746</v>
      </c>
      <c r="DE12" s="642"/>
      <c r="DF12" s="642"/>
      <c r="DG12" s="642"/>
      <c r="DH12" s="642"/>
      <c r="DI12" s="642"/>
      <c r="DJ12" s="642"/>
      <c r="DK12" s="642"/>
      <c r="DL12" s="642"/>
      <c r="DM12" s="642"/>
      <c r="DN12" s="642"/>
      <c r="DO12" s="642"/>
      <c r="DP12" s="643"/>
      <c r="DQ12" s="650">
        <v>3112505</v>
      </c>
      <c r="DR12" s="642"/>
      <c r="DS12" s="642"/>
      <c r="DT12" s="642"/>
      <c r="DU12" s="642"/>
      <c r="DV12" s="642"/>
      <c r="DW12" s="642"/>
      <c r="DX12" s="642"/>
      <c r="DY12" s="642"/>
      <c r="DZ12" s="642"/>
      <c r="EA12" s="642"/>
      <c r="EB12" s="642"/>
      <c r="EC12" s="651"/>
    </row>
    <row r="13" spans="2:143" ht="11.25" customHeight="1" x14ac:dyDescent="0.2">
      <c r="B13" s="638" t="s">
        <v>253</v>
      </c>
      <c r="C13" s="639"/>
      <c r="D13" s="639"/>
      <c r="E13" s="639"/>
      <c r="F13" s="639"/>
      <c r="G13" s="639"/>
      <c r="H13" s="639"/>
      <c r="I13" s="639"/>
      <c r="J13" s="639"/>
      <c r="K13" s="639"/>
      <c r="L13" s="639"/>
      <c r="M13" s="639"/>
      <c r="N13" s="639"/>
      <c r="O13" s="639"/>
      <c r="P13" s="639"/>
      <c r="Q13" s="640"/>
      <c r="R13" s="641">
        <v>11022</v>
      </c>
      <c r="S13" s="642"/>
      <c r="T13" s="642"/>
      <c r="U13" s="642"/>
      <c r="V13" s="642"/>
      <c r="W13" s="642"/>
      <c r="X13" s="642"/>
      <c r="Y13" s="643"/>
      <c r="Z13" s="644">
        <v>0</v>
      </c>
      <c r="AA13" s="644"/>
      <c r="AB13" s="644"/>
      <c r="AC13" s="644"/>
      <c r="AD13" s="645">
        <v>11022</v>
      </c>
      <c r="AE13" s="645"/>
      <c r="AF13" s="645"/>
      <c r="AG13" s="645"/>
      <c r="AH13" s="645"/>
      <c r="AI13" s="645"/>
      <c r="AJ13" s="645"/>
      <c r="AK13" s="645"/>
      <c r="AL13" s="646">
        <v>0</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39805291</v>
      </c>
      <c r="BH13" s="642"/>
      <c r="BI13" s="642"/>
      <c r="BJ13" s="642"/>
      <c r="BK13" s="642"/>
      <c r="BL13" s="642"/>
      <c r="BM13" s="642"/>
      <c r="BN13" s="643"/>
      <c r="BO13" s="644">
        <v>35.1</v>
      </c>
      <c r="BP13" s="644"/>
      <c r="BQ13" s="644"/>
      <c r="BR13" s="644"/>
      <c r="BS13" s="650" t="s">
        <v>182</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50156143</v>
      </c>
      <c r="CS13" s="642"/>
      <c r="CT13" s="642"/>
      <c r="CU13" s="642"/>
      <c r="CV13" s="642"/>
      <c r="CW13" s="642"/>
      <c r="CX13" s="642"/>
      <c r="CY13" s="643"/>
      <c r="CZ13" s="644">
        <v>13.1</v>
      </c>
      <c r="DA13" s="644"/>
      <c r="DB13" s="644"/>
      <c r="DC13" s="644"/>
      <c r="DD13" s="650">
        <v>32021019</v>
      </c>
      <c r="DE13" s="642"/>
      <c r="DF13" s="642"/>
      <c r="DG13" s="642"/>
      <c r="DH13" s="642"/>
      <c r="DI13" s="642"/>
      <c r="DJ13" s="642"/>
      <c r="DK13" s="642"/>
      <c r="DL13" s="642"/>
      <c r="DM13" s="642"/>
      <c r="DN13" s="642"/>
      <c r="DO13" s="642"/>
      <c r="DP13" s="643"/>
      <c r="DQ13" s="650">
        <v>20538816</v>
      </c>
      <c r="DR13" s="642"/>
      <c r="DS13" s="642"/>
      <c r="DT13" s="642"/>
      <c r="DU13" s="642"/>
      <c r="DV13" s="642"/>
      <c r="DW13" s="642"/>
      <c r="DX13" s="642"/>
      <c r="DY13" s="642"/>
      <c r="DZ13" s="642"/>
      <c r="EA13" s="642"/>
      <c r="EB13" s="642"/>
      <c r="EC13" s="651"/>
    </row>
    <row r="14" spans="2:143" ht="11.25" customHeight="1" x14ac:dyDescent="0.2">
      <c r="B14" s="638" t="s">
        <v>256</v>
      </c>
      <c r="C14" s="639"/>
      <c r="D14" s="639"/>
      <c r="E14" s="639"/>
      <c r="F14" s="639"/>
      <c r="G14" s="639"/>
      <c r="H14" s="639"/>
      <c r="I14" s="639"/>
      <c r="J14" s="639"/>
      <c r="K14" s="639"/>
      <c r="L14" s="639"/>
      <c r="M14" s="639"/>
      <c r="N14" s="639"/>
      <c r="O14" s="639"/>
      <c r="P14" s="639"/>
      <c r="Q14" s="640"/>
      <c r="R14" s="641" t="s">
        <v>257</v>
      </c>
      <c r="S14" s="642"/>
      <c r="T14" s="642"/>
      <c r="U14" s="642"/>
      <c r="V14" s="642"/>
      <c r="W14" s="642"/>
      <c r="X14" s="642"/>
      <c r="Y14" s="643"/>
      <c r="Z14" s="644" t="s">
        <v>182</v>
      </c>
      <c r="AA14" s="644"/>
      <c r="AB14" s="644"/>
      <c r="AC14" s="644"/>
      <c r="AD14" s="645" t="s">
        <v>182</v>
      </c>
      <c r="AE14" s="645"/>
      <c r="AF14" s="645"/>
      <c r="AG14" s="645"/>
      <c r="AH14" s="645"/>
      <c r="AI14" s="645"/>
      <c r="AJ14" s="645"/>
      <c r="AK14" s="645"/>
      <c r="AL14" s="646" t="s">
        <v>182</v>
      </c>
      <c r="AM14" s="647"/>
      <c r="AN14" s="647"/>
      <c r="AO14" s="648"/>
      <c r="AP14" s="638" t="s">
        <v>258</v>
      </c>
      <c r="AQ14" s="639"/>
      <c r="AR14" s="639"/>
      <c r="AS14" s="639"/>
      <c r="AT14" s="639"/>
      <c r="AU14" s="639"/>
      <c r="AV14" s="639"/>
      <c r="AW14" s="639"/>
      <c r="AX14" s="639"/>
      <c r="AY14" s="639"/>
      <c r="AZ14" s="639"/>
      <c r="BA14" s="639"/>
      <c r="BB14" s="639"/>
      <c r="BC14" s="639"/>
      <c r="BD14" s="639"/>
      <c r="BE14" s="639"/>
      <c r="BF14" s="640"/>
      <c r="BG14" s="641">
        <v>1768583</v>
      </c>
      <c r="BH14" s="642"/>
      <c r="BI14" s="642"/>
      <c r="BJ14" s="642"/>
      <c r="BK14" s="642"/>
      <c r="BL14" s="642"/>
      <c r="BM14" s="642"/>
      <c r="BN14" s="643"/>
      <c r="BO14" s="644">
        <v>1.6</v>
      </c>
      <c r="BP14" s="644"/>
      <c r="BQ14" s="644"/>
      <c r="BR14" s="644"/>
      <c r="BS14" s="650" t="s">
        <v>257</v>
      </c>
      <c r="BT14" s="642"/>
      <c r="BU14" s="642"/>
      <c r="BV14" s="642"/>
      <c r="BW14" s="642"/>
      <c r="BX14" s="642"/>
      <c r="BY14" s="642"/>
      <c r="BZ14" s="642"/>
      <c r="CA14" s="642"/>
      <c r="CB14" s="651"/>
      <c r="CD14" s="656" t="s">
        <v>259</v>
      </c>
      <c r="CE14" s="657"/>
      <c r="CF14" s="657"/>
      <c r="CG14" s="657"/>
      <c r="CH14" s="657"/>
      <c r="CI14" s="657"/>
      <c r="CJ14" s="657"/>
      <c r="CK14" s="657"/>
      <c r="CL14" s="657"/>
      <c r="CM14" s="657"/>
      <c r="CN14" s="657"/>
      <c r="CO14" s="657"/>
      <c r="CP14" s="657"/>
      <c r="CQ14" s="658"/>
      <c r="CR14" s="641">
        <v>8735009</v>
      </c>
      <c r="CS14" s="642"/>
      <c r="CT14" s="642"/>
      <c r="CU14" s="642"/>
      <c r="CV14" s="642"/>
      <c r="CW14" s="642"/>
      <c r="CX14" s="642"/>
      <c r="CY14" s="643"/>
      <c r="CZ14" s="644">
        <v>2.2999999999999998</v>
      </c>
      <c r="DA14" s="644"/>
      <c r="DB14" s="644"/>
      <c r="DC14" s="644"/>
      <c r="DD14" s="650">
        <v>1244974</v>
      </c>
      <c r="DE14" s="642"/>
      <c r="DF14" s="642"/>
      <c r="DG14" s="642"/>
      <c r="DH14" s="642"/>
      <c r="DI14" s="642"/>
      <c r="DJ14" s="642"/>
      <c r="DK14" s="642"/>
      <c r="DL14" s="642"/>
      <c r="DM14" s="642"/>
      <c r="DN14" s="642"/>
      <c r="DO14" s="642"/>
      <c r="DP14" s="643"/>
      <c r="DQ14" s="650">
        <v>6977073</v>
      </c>
      <c r="DR14" s="642"/>
      <c r="DS14" s="642"/>
      <c r="DT14" s="642"/>
      <c r="DU14" s="642"/>
      <c r="DV14" s="642"/>
      <c r="DW14" s="642"/>
      <c r="DX14" s="642"/>
      <c r="DY14" s="642"/>
      <c r="DZ14" s="642"/>
      <c r="EA14" s="642"/>
      <c r="EB14" s="642"/>
      <c r="EC14" s="651"/>
    </row>
    <row r="15" spans="2:143" ht="11.25" customHeight="1" x14ac:dyDescent="0.2">
      <c r="B15" s="638" t="s">
        <v>260</v>
      </c>
      <c r="C15" s="639"/>
      <c r="D15" s="639"/>
      <c r="E15" s="639"/>
      <c r="F15" s="639"/>
      <c r="G15" s="639"/>
      <c r="H15" s="639"/>
      <c r="I15" s="639"/>
      <c r="J15" s="639"/>
      <c r="K15" s="639"/>
      <c r="L15" s="639"/>
      <c r="M15" s="639"/>
      <c r="N15" s="639"/>
      <c r="O15" s="639"/>
      <c r="P15" s="639"/>
      <c r="Q15" s="640"/>
      <c r="R15" s="641">
        <v>513782</v>
      </c>
      <c r="S15" s="642"/>
      <c r="T15" s="642"/>
      <c r="U15" s="642"/>
      <c r="V15" s="642"/>
      <c r="W15" s="642"/>
      <c r="X15" s="642"/>
      <c r="Y15" s="643"/>
      <c r="Z15" s="644">
        <v>0.1</v>
      </c>
      <c r="AA15" s="644"/>
      <c r="AB15" s="644"/>
      <c r="AC15" s="644"/>
      <c r="AD15" s="645">
        <v>513782</v>
      </c>
      <c r="AE15" s="645"/>
      <c r="AF15" s="645"/>
      <c r="AG15" s="645"/>
      <c r="AH15" s="645"/>
      <c r="AI15" s="645"/>
      <c r="AJ15" s="645"/>
      <c r="AK15" s="645"/>
      <c r="AL15" s="646">
        <v>0.3</v>
      </c>
      <c r="AM15" s="647"/>
      <c r="AN15" s="647"/>
      <c r="AO15" s="648"/>
      <c r="AP15" s="638" t="s">
        <v>261</v>
      </c>
      <c r="AQ15" s="639"/>
      <c r="AR15" s="639"/>
      <c r="AS15" s="639"/>
      <c r="AT15" s="639"/>
      <c r="AU15" s="639"/>
      <c r="AV15" s="639"/>
      <c r="AW15" s="639"/>
      <c r="AX15" s="639"/>
      <c r="AY15" s="639"/>
      <c r="AZ15" s="639"/>
      <c r="BA15" s="639"/>
      <c r="BB15" s="639"/>
      <c r="BC15" s="639"/>
      <c r="BD15" s="639"/>
      <c r="BE15" s="639"/>
      <c r="BF15" s="640"/>
      <c r="BG15" s="641">
        <v>5069394</v>
      </c>
      <c r="BH15" s="642"/>
      <c r="BI15" s="642"/>
      <c r="BJ15" s="642"/>
      <c r="BK15" s="642"/>
      <c r="BL15" s="642"/>
      <c r="BM15" s="642"/>
      <c r="BN15" s="643"/>
      <c r="BO15" s="644">
        <v>4.5</v>
      </c>
      <c r="BP15" s="644"/>
      <c r="BQ15" s="644"/>
      <c r="BR15" s="644"/>
      <c r="BS15" s="650" t="s">
        <v>257</v>
      </c>
      <c r="BT15" s="642"/>
      <c r="BU15" s="642"/>
      <c r="BV15" s="642"/>
      <c r="BW15" s="642"/>
      <c r="BX15" s="642"/>
      <c r="BY15" s="642"/>
      <c r="BZ15" s="642"/>
      <c r="CA15" s="642"/>
      <c r="CB15" s="651"/>
      <c r="CD15" s="656" t="s">
        <v>262</v>
      </c>
      <c r="CE15" s="657"/>
      <c r="CF15" s="657"/>
      <c r="CG15" s="657"/>
      <c r="CH15" s="657"/>
      <c r="CI15" s="657"/>
      <c r="CJ15" s="657"/>
      <c r="CK15" s="657"/>
      <c r="CL15" s="657"/>
      <c r="CM15" s="657"/>
      <c r="CN15" s="657"/>
      <c r="CO15" s="657"/>
      <c r="CP15" s="657"/>
      <c r="CQ15" s="658"/>
      <c r="CR15" s="641">
        <v>64560472</v>
      </c>
      <c r="CS15" s="642"/>
      <c r="CT15" s="642"/>
      <c r="CU15" s="642"/>
      <c r="CV15" s="642"/>
      <c r="CW15" s="642"/>
      <c r="CX15" s="642"/>
      <c r="CY15" s="643"/>
      <c r="CZ15" s="644">
        <v>16.899999999999999</v>
      </c>
      <c r="DA15" s="644"/>
      <c r="DB15" s="644"/>
      <c r="DC15" s="644"/>
      <c r="DD15" s="650">
        <v>5705192</v>
      </c>
      <c r="DE15" s="642"/>
      <c r="DF15" s="642"/>
      <c r="DG15" s="642"/>
      <c r="DH15" s="642"/>
      <c r="DI15" s="642"/>
      <c r="DJ15" s="642"/>
      <c r="DK15" s="642"/>
      <c r="DL15" s="642"/>
      <c r="DM15" s="642"/>
      <c r="DN15" s="642"/>
      <c r="DO15" s="642"/>
      <c r="DP15" s="643"/>
      <c r="DQ15" s="650">
        <v>46152898</v>
      </c>
      <c r="DR15" s="642"/>
      <c r="DS15" s="642"/>
      <c r="DT15" s="642"/>
      <c r="DU15" s="642"/>
      <c r="DV15" s="642"/>
      <c r="DW15" s="642"/>
      <c r="DX15" s="642"/>
      <c r="DY15" s="642"/>
      <c r="DZ15" s="642"/>
      <c r="EA15" s="642"/>
      <c r="EB15" s="642"/>
      <c r="EC15" s="651"/>
    </row>
    <row r="16" spans="2:143" ht="11.25" customHeight="1" x14ac:dyDescent="0.2">
      <c r="B16" s="638" t="s">
        <v>263</v>
      </c>
      <c r="C16" s="639"/>
      <c r="D16" s="639"/>
      <c r="E16" s="639"/>
      <c r="F16" s="639"/>
      <c r="G16" s="639"/>
      <c r="H16" s="639"/>
      <c r="I16" s="639"/>
      <c r="J16" s="639"/>
      <c r="K16" s="639"/>
      <c r="L16" s="639"/>
      <c r="M16" s="639"/>
      <c r="N16" s="639"/>
      <c r="O16" s="639"/>
      <c r="P16" s="639"/>
      <c r="Q16" s="640"/>
      <c r="R16" s="641">
        <v>2987128</v>
      </c>
      <c r="S16" s="642"/>
      <c r="T16" s="642"/>
      <c r="U16" s="642"/>
      <c r="V16" s="642"/>
      <c r="W16" s="642"/>
      <c r="X16" s="642"/>
      <c r="Y16" s="643"/>
      <c r="Z16" s="644">
        <v>0.8</v>
      </c>
      <c r="AA16" s="644"/>
      <c r="AB16" s="644"/>
      <c r="AC16" s="644"/>
      <c r="AD16" s="645">
        <v>2987128</v>
      </c>
      <c r="AE16" s="645"/>
      <c r="AF16" s="645"/>
      <c r="AG16" s="645"/>
      <c r="AH16" s="645"/>
      <c r="AI16" s="645"/>
      <c r="AJ16" s="645"/>
      <c r="AK16" s="645"/>
      <c r="AL16" s="646">
        <v>1.7</v>
      </c>
      <c r="AM16" s="647"/>
      <c r="AN16" s="647"/>
      <c r="AO16" s="648"/>
      <c r="AP16" s="638" t="s">
        <v>264</v>
      </c>
      <c r="AQ16" s="639"/>
      <c r="AR16" s="639"/>
      <c r="AS16" s="639"/>
      <c r="AT16" s="639"/>
      <c r="AU16" s="639"/>
      <c r="AV16" s="639"/>
      <c r="AW16" s="639"/>
      <c r="AX16" s="639"/>
      <c r="AY16" s="639"/>
      <c r="AZ16" s="639"/>
      <c r="BA16" s="639"/>
      <c r="BB16" s="639"/>
      <c r="BC16" s="639"/>
      <c r="BD16" s="639"/>
      <c r="BE16" s="639"/>
      <c r="BF16" s="640"/>
      <c r="BG16" s="641" t="s">
        <v>257</v>
      </c>
      <c r="BH16" s="642"/>
      <c r="BI16" s="642"/>
      <c r="BJ16" s="642"/>
      <c r="BK16" s="642"/>
      <c r="BL16" s="642"/>
      <c r="BM16" s="642"/>
      <c r="BN16" s="643"/>
      <c r="BO16" s="644" t="s">
        <v>182</v>
      </c>
      <c r="BP16" s="644"/>
      <c r="BQ16" s="644"/>
      <c r="BR16" s="644"/>
      <c r="BS16" s="650" t="s">
        <v>182</v>
      </c>
      <c r="BT16" s="642"/>
      <c r="BU16" s="642"/>
      <c r="BV16" s="642"/>
      <c r="BW16" s="642"/>
      <c r="BX16" s="642"/>
      <c r="BY16" s="642"/>
      <c r="BZ16" s="642"/>
      <c r="CA16" s="642"/>
      <c r="CB16" s="651"/>
      <c r="CD16" s="656" t="s">
        <v>265</v>
      </c>
      <c r="CE16" s="657"/>
      <c r="CF16" s="657"/>
      <c r="CG16" s="657"/>
      <c r="CH16" s="657"/>
      <c r="CI16" s="657"/>
      <c r="CJ16" s="657"/>
      <c r="CK16" s="657"/>
      <c r="CL16" s="657"/>
      <c r="CM16" s="657"/>
      <c r="CN16" s="657"/>
      <c r="CO16" s="657"/>
      <c r="CP16" s="657"/>
      <c r="CQ16" s="658"/>
      <c r="CR16" s="641">
        <v>13094755</v>
      </c>
      <c r="CS16" s="642"/>
      <c r="CT16" s="642"/>
      <c r="CU16" s="642"/>
      <c r="CV16" s="642"/>
      <c r="CW16" s="642"/>
      <c r="CX16" s="642"/>
      <c r="CY16" s="643"/>
      <c r="CZ16" s="644">
        <v>3.4</v>
      </c>
      <c r="DA16" s="644"/>
      <c r="DB16" s="644"/>
      <c r="DC16" s="644"/>
      <c r="DD16" s="650" t="s">
        <v>182</v>
      </c>
      <c r="DE16" s="642"/>
      <c r="DF16" s="642"/>
      <c r="DG16" s="642"/>
      <c r="DH16" s="642"/>
      <c r="DI16" s="642"/>
      <c r="DJ16" s="642"/>
      <c r="DK16" s="642"/>
      <c r="DL16" s="642"/>
      <c r="DM16" s="642"/>
      <c r="DN16" s="642"/>
      <c r="DO16" s="642"/>
      <c r="DP16" s="643"/>
      <c r="DQ16" s="650">
        <v>181348</v>
      </c>
      <c r="DR16" s="642"/>
      <c r="DS16" s="642"/>
      <c r="DT16" s="642"/>
      <c r="DU16" s="642"/>
      <c r="DV16" s="642"/>
      <c r="DW16" s="642"/>
      <c r="DX16" s="642"/>
      <c r="DY16" s="642"/>
      <c r="DZ16" s="642"/>
      <c r="EA16" s="642"/>
      <c r="EB16" s="642"/>
      <c r="EC16" s="651"/>
    </row>
    <row r="17" spans="2:133" ht="11.25" customHeight="1" x14ac:dyDescent="0.2">
      <c r="B17" s="638" t="s">
        <v>266</v>
      </c>
      <c r="C17" s="639"/>
      <c r="D17" s="639"/>
      <c r="E17" s="639"/>
      <c r="F17" s="639"/>
      <c r="G17" s="639"/>
      <c r="H17" s="639"/>
      <c r="I17" s="639"/>
      <c r="J17" s="639"/>
      <c r="K17" s="639"/>
      <c r="L17" s="639"/>
      <c r="M17" s="639"/>
      <c r="N17" s="639"/>
      <c r="O17" s="639"/>
      <c r="P17" s="639"/>
      <c r="Q17" s="640"/>
      <c r="R17" s="641">
        <v>671014</v>
      </c>
      <c r="S17" s="642"/>
      <c r="T17" s="642"/>
      <c r="U17" s="642"/>
      <c r="V17" s="642"/>
      <c r="W17" s="642"/>
      <c r="X17" s="642"/>
      <c r="Y17" s="643"/>
      <c r="Z17" s="644">
        <v>0.2</v>
      </c>
      <c r="AA17" s="644"/>
      <c r="AB17" s="644"/>
      <c r="AC17" s="644"/>
      <c r="AD17" s="645">
        <v>671014</v>
      </c>
      <c r="AE17" s="645"/>
      <c r="AF17" s="645"/>
      <c r="AG17" s="645"/>
      <c r="AH17" s="645"/>
      <c r="AI17" s="645"/>
      <c r="AJ17" s="645"/>
      <c r="AK17" s="645"/>
      <c r="AL17" s="646">
        <v>0.4</v>
      </c>
      <c r="AM17" s="647"/>
      <c r="AN17" s="647"/>
      <c r="AO17" s="648"/>
      <c r="AP17" s="638" t="s">
        <v>267</v>
      </c>
      <c r="AQ17" s="639"/>
      <c r="AR17" s="639"/>
      <c r="AS17" s="639"/>
      <c r="AT17" s="639"/>
      <c r="AU17" s="639"/>
      <c r="AV17" s="639"/>
      <c r="AW17" s="639"/>
      <c r="AX17" s="639"/>
      <c r="AY17" s="639"/>
      <c r="AZ17" s="639"/>
      <c r="BA17" s="639"/>
      <c r="BB17" s="639"/>
      <c r="BC17" s="639"/>
      <c r="BD17" s="639"/>
      <c r="BE17" s="639"/>
      <c r="BF17" s="640"/>
      <c r="BG17" s="641" t="s">
        <v>257</v>
      </c>
      <c r="BH17" s="642"/>
      <c r="BI17" s="642"/>
      <c r="BJ17" s="642"/>
      <c r="BK17" s="642"/>
      <c r="BL17" s="642"/>
      <c r="BM17" s="642"/>
      <c r="BN17" s="643"/>
      <c r="BO17" s="644" t="s">
        <v>257</v>
      </c>
      <c r="BP17" s="644"/>
      <c r="BQ17" s="644"/>
      <c r="BR17" s="644"/>
      <c r="BS17" s="650" t="s">
        <v>182</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31928293</v>
      </c>
      <c r="CS17" s="642"/>
      <c r="CT17" s="642"/>
      <c r="CU17" s="642"/>
      <c r="CV17" s="642"/>
      <c r="CW17" s="642"/>
      <c r="CX17" s="642"/>
      <c r="CY17" s="643"/>
      <c r="CZ17" s="644">
        <v>8.3000000000000007</v>
      </c>
      <c r="DA17" s="644"/>
      <c r="DB17" s="644"/>
      <c r="DC17" s="644"/>
      <c r="DD17" s="650" t="s">
        <v>182</v>
      </c>
      <c r="DE17" s="642"/>
      <c r="DF17" s="642"/>
      <c r="DG17" s="642"/>
      <c r="DH17" s="642"/>
      <c r="DI17" s="642"/>
      <c r="DJ17" s="642"/>
      <c r="DK17" s="642"/>
      <c r="DL17" s="642"/>
      <c r="DM17" s="642"/>
      <c r="DN17" s="642"/>
      <c r="DO17" s="642"/>
      <c r="DP17" s="643"/>
      <c r="DQ17" s="650">
        <v>29417703</v>
      </c>
      <c r="DR17" s="642"/>
      <c r="DS17" s="642"/>
      <c r="DT17" s="642"/>
      <c r="DU17" s="642"/>
      <c r="DV17" s="642"/>
      <c r="DW17" s="642"/>
      <c r="DX17" s="642"/>
      <c r="DY17" s="642"/>
      <c r="DZ17" s="642"/>
      <c r="EA17" s="642"/>
      <c r="EB17" s="642"/>
      <c r="EC17" s="651"/>
    </row>
    <row r="18" spans="2:133" ht="11.25" customHeight="1" x14ac:dyDescent="0.2">
      <c r="B18" s="638" t="s">
        <v>269</v>
      </c>
      <c r="C18" s="639"/>
      <c r="D18" s="639"/>
      <c r="E18" s="639"/>
      <c r="F18" s="639"/>
      <c r="G18" s="639"/>
      <c r="H18" s="639"/>
      <c r="I18" s="639"/>
      <c r="J18" s="639"/>
      <c r="K18" s="639"/>
      <c r="L18" s="639"/>
      <c r="M18" s="639"/>
      <c r="N18" s="639"/>
      <c r="O18" s="639"/>
      <c r="P18" s="639"/>
      <c r="Q18" s="640"/>
      <c r="R18" s="641">
        <v>46076085</v>
      </c>
      <c r="S18" s="642"/>
      <c r="T18" s="642"/>
      <c r="U18" s="642"/>
      <c r="V18" s="642"/>
      <c r="W18" s="642"/>
      <c r="X18" s="642"/>
      <c r="Y18" s="643"/>
      <c r="Z18" s="644">
        <v>11.7</v>
      </c>
      <c r="AA18" s="644"/>
      <c r="AB18" s="644"/>
      <c r="AC18" s="644"/>
      <c r="AD18" s="645">
        <v>42948666</v>
      </c>
      <c r="AE18" s="645"/>
      <c r="AF18" s="645"/>
      <c r="AG18" s="645"/>
      <c r="AH18" s="645"/>
      <c r="AI18" s="645"/>
      <c r="AJ18" s="645"/>
      <c r="AK18" s="645"/>
      <c r="AL18" s="646">
        <v>24.5</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257</v>
      </c>
      <c r="BH18" s="642"/>
      <c r="BI18" s="642"/>
      <c r="BJ18" s="642"/>
      <c r="BK18" s="642"/>
      <c r="BL18" s="642"/>
      <c r="BM18" s="642"/>
      <c r="BN18" s="643"/>
      <c r="BO18" s="644" t="s">
        <v>182</v>
      </c>
      <c r="BP18" s="644"/>
      <c r="BQ18" s="644"/>
      <c r="BR18" s="644"/>
      <c r="BS18" s="650" t="s">
        <v>182</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v>539200</v>
      </c>
      <c r="CS18" s="642"/>
      <c r="CT18" s="642"/>
      <c r="CU18" s="642"/>
      <c r="CV18" s="642"/>
      <c r="CW18" s="642"/>
      <c r="CX18" s="642"/>
      <c r="CY18" s="643"/>
      <c r="CZ18" s="644">
        <v>0.1</v>
      </c>
      <c r="DA18" s="644"/>
      <c r="DB18" s="644"/>
      <c r="DC18" s="644"/>
      <c r="DD18" s="650" t="s">
        <v>257</v>
      </c>
      <c r="DE18" s="642"/>
      <c r="DF18" s="642"/>
      <c r="DG18" s="642"/>
      <c r="DH18" s="642"/>
      <c r="DI18" s="642"/>
      <c r="DJ18" s="642"/>
      <c r="DK18" s="642"/>
      <c r="DL18" s="642"/>
      <c r="DM18" s="642"/>
      <c r="DN18" s="642"/>
      <c r="DO18" s="642"/>
      <c r="DP18" s="643"/>
      <c r="DQ18" s="650">
        <v>539200</v>
      </c>
      <c r="DR18" s="642"/>
      <c r="DS18" s="642"/>
      <c r="DT18" s="642"/>
      <c r="DU18" s="642"/>
      <c r="DV18" s="642"/>
      <c r="DW18" s="642"/>
      <c r="DX18" s="642"/>
      <c r="DY18" s="642"/>
      <c r="DZ18" s="642"/>
      <c r="EA18" s="642"/>
      <c r="EB18" s="642"/>
      <c r="EC18" s="651"/>
    </row>
    <row r="19" spans="2:133" ht="11.25" customHeight="1" x14ac:dyDescent="0.2">
      <c r="B19" s="638" t="s">
        <v>272</v>
      </c>
      <c r="C19" s="639"/>
      <c r="D19" s="639"/>
      <c r="E19" s="639"/>
      <c r="F19" s="639"/>
      <c r="G19" s="639"/>
      <c r="H19" s="639"/>
      <c r="I19" s="639"/>
      <c r="J19" s="639"/>
      <c r="K19" s="639"/>
      <c r="L19" s="639"/>
      <c r="M19" s="639"/>
      <c r="N19" s="639"/>
      <c r="O19" s="639"/>
      <c r="P19" s="639"/>
      <c r="Q19" s="640"/>
      <c r="R19" s="641">
        <v>42948666</v>
      </c>
      <c r="S19" s="642"/>
      <c r="T19" s="642"/>
      <c r="U19" s="642"/>
      <c r="V19" s="642"/>
      <c r="W19" s="642"/>
      <c r="X19" s="642"/>
      <c r="Y19" s="643"/>
      <c r="Z19" s="644">
        <v>10.9</v>
      </c>
      <c r="AA19" s="644"/>
      <c r="AB19" s="644"/>
      <c r="AC19" s="644"/>
      <c r="AD19" s="645">
        <v>42948666</v>
      </c>
      <c r="AE19" s="645"/>
      <c r="AF19" s="645"/>
      <c r="AG19" s="645"/>
      <c r="AH19" s="645"/>
      <c r="AI19" s="645"/>
      <c r="AJ19" s="645"/>
      <c r="AK19" s="645"/>
      <c r="AL19" s="646">
        <v>24.5</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7546622</v>
      </c>
      <c r="BH19" s="642"/>
      <c r="BI19" s="642"/>
      <c r="BJ19" s="642"/>
      <c r="BK19" s="642"/>
      <c r="BL19" s="642"/>
      <c r="BM19" s="642"/>
      <c r="BN19" s="643"/>
      <c r="BO19" s="644">
        <v>6.7</v>
      </c>
      <c r="BP19" s="644"/>
      <c r="BQ19" s="644"/>
      <c r="BR19" s="644"/>
      <c r="BS19" s="650" t="s">
        <v>182</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182</v>
      </c>
      <c r="CS19" s="642"/>
      <c r="CT19" s="642"/>
      <c r="CU19" s="642"/>
      <c r="CV19" s="642"/>
      <c r="CW19" s="642"/>
      <c r="CX19" s="642"/>
      <c r="CY19" s="643"/>
      <c r="CZ19" s="644" t="s">
        <v>257</v>
      </c>
      <c r="DA19" s="644"/>
      <c r="DB19" s="644"/>
      <c r="DC19" s="644"/>
      <c r="DD19" s="650" t="s">
        <v>182</v>
      </c>
      <c r="DE19" s="642"/>
      <c r="DF19" s="642"/>
      <c r="DG19" s="642"/>
      <c r="DH19" s="642"/>
      <c r="DI19" s="642"/>
      <c r="DJ19" s="642"/>
      <c r="DK19" s="642"/>
      <c r="DL19" s="642"/>
      <c r="DM19" s="642"/>
      <c r="DN19" s="642"/>
      <c r="DO19" s="642"/>
      <c r="DP19" s="643"/>
      <c r="DQ19" s="650" t="s">
        <v>182</v>
      </c>
      <c r="DR19" s="642"/>
      <c r="DS19" s="642"/>
      <c r="DT19" s="642"/>
      <c r="DU19" s="642"/>
      <c r="DV19" s="642"/>
      <c r="DW19" s="642"/>
      <c r="DX19" s="642"/>
      <c r="DY19" s="642"/>
      <c r="DZ19" s="642"/>
      <c r="EA19" s="642"/>
      <c r="EB19" s="642"/>
      <c r="EC19" s="651"/>
    </row>
    <row r="20" spans="2:133" ht="11.25" customHeight="1" x14ac:dyDescent="0.2">
      <c r="B20" s="638" t="s">
        <v>275</v>
      </c>
      <c r="C20" s="639"/>
      <c r="D20" s="639"/>
      <c r="E20" s="639"/>
      <c r="F20" s="639"/>
      <c r="G20" s="639"/>
      <c r="H20" s="639"/>
      <c r="I20" s="639"/>
      <c r="J20" s="639"/>
      <c r="K20" s="639"/>
      <c r="L20" s="639"/>
      <c r="M20" s="639"/>
      <c r="N20" s="639"/>
      <c r="O20" s="639"/>
      <c r="P20" s="639"/>
      <c r="Q20" s="640"/>
      <c r="R20" s="641">
        <v>3127419</v>
      </c>
      <c r="S20" s="642"/>
      <c r="T20" s="642"/>
      <c r="U20" s="642"/>
      <c r="V20" s="642"/>
      <c r="W20" s="642"/>
      <c r="X20" s="642"/>
      <c r="Y20" s="643"/>
      <c r="Z20" s="644">
        <v>0.8</v>
      </c>
      <c r="AA20" s="644"/>
      <c r="AB20" s="644"/>
      <c r="AC20" s="644"/>
      <c r="AD20" s="645" t="s">
        <v>182</v>
      </c>
      <c r="AE20" s="645"/>
      <c r="AF20" s="645"/>
      <c r="AG20" s="645"/>
      <c r="AH20" s="645"/>
      <c r="AI20" s="645"/>
      <c r="AJ20" s="645"/>
      <c r="AK20" s="645"/>
      <c r="AL20" s="646" t="s">
        <v>182</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7546622</v>
      </c>
      <c r="BH20" s="642"/>
      <c r="BI20" s="642"/>
      <c r="BJ20" s="642"/>
      <c r="BK20" s="642"/>
      <c r="BL20" s="642"/>
      <c r="BM20" s="642"/>
      <c r="BN20" s="643"/>
      <c r="BO20" s="644">
        <v>6.7</v>
      </c>
      <c r="BP20" s="644"/>
      <c r="BQ20" s="644"/>
      <c r="BR20" s="644"/>
      <c r="BS20" s="650" t="s">
        <v>257</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382888282</v>
      </c>
      <c r="CS20" s="642"/>
      <c r="CT20" s="642"/>
      <c r="CU20" s="642"/>
      <c r="CV20" s="642"/>
      <c r="CW20" s="642"/>
      <c r="CX20" s="642"/>
      <c r="CY20" s="643"/>
      <c r="CZ20" s="644">
        <v>100</v>
      </c>
      <c r="DA20" s="644"/>
      <c r="DB20" s="644"/>
      <c r="DC20" s="644"/>
      <c r="DD20" s="650">
        <v>56990471</v>
      </c>
      <c r="DE20" s="642"/>
      <c r="DF20" s="642"/>
      <c r="DG20" s="642"/>
      <c r="DH20" s="642"/>
      <c r="DI20" s="642"/>
      <c r="DJ20" s="642"/>
      <c r="DK20" s="642"/>
      <c r="DL20" s="642"/>
      <c r="DM20" s="642"/>
      <c r="DN20" s="642"/>
      <c r="DO20" s="642"/>
      <c r="DP20" s="643"/>
      <c r="DQ20" s="650">
        <v>211881114</v>
      </c>
      <c r="DR20" s="642"/>
      <c r="DS20" s="642"/>
      <c r="DT20" s="642"/>
      <c r="DU20" s="642"/>
      <c r="DV20" s="642"/>
      <c r="DW20" s="642"/>
      <c r="DX20" s="642"/>
      <c r="DY20" s="642"/>
      <c r="DZ20" s="642"/>
      <c r="EA20" s="642"/>
      <c r="EB20" s="642"/>
      <c r="EC20" s="651"/>
    </row>
    <row r="21" spans="2:133" ht="11.25" customHeight="1" x14ac:dyDescent="0.2">
      <c r="B21" s="638" t="s">
        <v>278</v>
      </c>
      <c r="C21" s="639"/>
      <c r="D21" s="639"/>
      <c r="E21" s="639"/>
      <c r="F21" s="639"/>
      <c r="G21" s="639"/>
      <c r="H21" s="639"/>
      <c r="I21" s="639"/>
      <c r="J21" s="639"/>
      <c r="K21" s="639"/>
      <c r="L21" s="639"/>
      <c r="M21" s="639"/>
      <c r="N21" s="639"/>
      <c r="O21" s="639"/>
      <c r="P21" s="639"/>
      <c r="Q21" s="640"/>
      <c r="R21" s="641" t="s">
        <v>182</v>
      </c>
      <c r="S21" s="642"/>
      <c r="T21" s="642"/>
      <c r="U21" s="642"/>
      <c r="V21" s="642"/>
      <c r="W21" s="642"/>
      <c r="X21" s="642"/>
      <c r="Y21" s="643"/>
      <c r="Z21" s="644" t="s">
        <v>257</v>
      </c>
      <c r="AA21" s="644"/>
      <c r="AB21" s="644"/>
      <c r="AC21" s="644"/>
      <c r="AD21" s="645" t="s">
        <v>182</v>
      </c>
      <c r="AE21" s="645"/>
      <c r="AF21" s="645"/>
      <c r="AG21" s="645"/>
      <c r="AH21" s="645"/>
      <c r="AI21" s="645"/>
      <c r="AJ21" s="645"/>
      <c r="AK21" s="645"/>
      <c r="AL21" s="646" t="s">
        <v>182</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20995</v>
      </c>
      <c r="BH21" s="642"/>
      <c r="BI21" s="642"/>
      <c r="BJ21" s="642"/>
      <c r="BK21" s="642"/>
      <c r="BL21" s="642"/>
      <c r="BM21" s="642"/>
      <c r="BN21" s="643"/>
      <c r="BO21" s="644">
        <v>0</v>
      </c>
      <c r="BP21" s="644"/>
      <c r="BQ21" s="644"/>
      <c r="BR21" s="644"/>
      <c r="BS21" s="650" t="s">
        <v>182</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280</v>
      </c>
      <c r="C22" s="639"/>
      <c r="D22" s="639"/>
      <c r="E22" s="639"/>
      <c r="F22" s="639"/>
      <c r="G22" s="639"/>
      <c r="H22" s="639"/>
      <c r="I22" s="639"/>
      <c r="J22" s="639"/>
      <c r="K22" s="639"/>
      <c r="L22" s="639"/>
      <c r="M22" s="639"/>
      <c r="N22" s="639"/>
      <c r="O22" s="639"/>
      <c r="P22" s="639"/>
      <c r="Q22" s="640"/>
      <c r="R22" s="641">
        <v>182775365</v>
      </c>
      <c r="S22" s="642"/>
      <c r="T22" s="642"/>
      <c r="U22" s="642"/>
      <c r="V22" s="642"/>
      <c r="W22" s="642"/>
      <c r="X22" s="642"/>
      <c r="Y22" s="643"/>
      <c r="Z22" s="644">
        <v>46.4</v>
      </c>
      <c r="AA22" s="644"/>
      <c r="AB22" s="644"/>
      <c r="AC22" s="644"/>
      <c r="AD22" s="645">
        <v>174428852</v>
      </c>
      <c r="AE22" s="645"/>
      <c r="AF22" s="645"/>
      <c r="AG22" s="645"/>
      <c r="AH22" s="645"/>
      <c r="AI22" s="645"/>
      <c r="AJ22" s="645"/>
      <c r="AK22" s="645"/>
      <c r="AL22" s="646">
        <v>99.6</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v>2306533</v>
      </c>
      <c r="BH22" s="642"/>
      <c r="BI22" s="642"/>
      <c r="BJ22" s="642"/>
      <c r="BK22" s="642"/>
      <c r="BL22" s="642"/>
      <c r="BM22" s="642"/>
      <c r="BN22" s="643"/>
      <c r="BO22" s="644">
        <v>2</v>
      </c>
      <c r="BP22" s="644"/>
      <c r="BQ22" s="644"/>
      <c r="BR22" s="644"/>
      <c r="BS22" s="650" t="s">
        <v>257</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283</v>
      </c>
      <c r="C23" s="639"/>
      <c r="D23" s="639"/>
      <c r="E23" s="639"/>
      <c r="F23" s="639"/>
      <c r="G23" s="639"/>
      <c r="H23" s="639"/>
      <c r="I23" s="639"/>
      <c r="J23" s="639"/>
      <c r="K23" s="639"/>
      <c r="L23" s="639"/>
      <c r="M23" s="639"/>
      <c r="N23" s="639"/>
      <c r="O23" s="639"/>
      <c r="P23" s="639"/>
      <c r="Q23" s="640"/>
      <c r="R23" s="641">
        <v>243806</v>
      </c>
      <c r="S23" s="642"/>
      <c r="T23" s="642"/>
      <c r="U23" s="642"/>
      <c r="V23" s="642"/>
      <c r="W23" s="642"/>
      <c r="X23" s="642"/>
      <c r="Y23" s="643"/>
      <c r="Z23" s="644">
        <v>0.1</v>
      </c>
      <c r="AA23" s="644"/>
      <c r="AB23" s="644"/>
      <c r="AC23" s="644"/>
      <c r="AD23" s="645">
        <v>243806</v>
      </c>
      <c r="AE23" s="645"/>
      <c r="AF23" s="645"/>
      <c r="AG23" s="645"/>
      <c r="AH23" s="645"/>
      <c r="AI23" s="645"/>
      <c r="AJ23" s="645"/>
      <c r="AK23" s="645"/>
      <c r="AL23" s="646">
        <v>0.1</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v>5219094</v>
      </c>
      <c r="BH23" s="642"/>
      <c r="BI23" s="642"/>
      <c r="BJ23" s="642"/>
      <c r="BK23" s="642"/>
      <c r="BL23" s="642"/>
      <c r="BM23" s="642"/>
      <c r="BN23" s="643"/>
      <c r="BO23" s="644">
        <v>4.5999999999999996</v>
      </c>
      <c r="BP23" s="644"/>
      <c r="BQ23" s="644"/>
      <c r="BR23" s="644"/>
      <c r="BS23" s="650" t="s">
        <v>257</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2">
      <c r="B24" s="638" t="s">
        <v>290</v>
      </c>
      <c r="C24" s="639"/>
      <c r="D24" s="639"/>
      <c r="E24" s="639"/>
      <c r="F24" s="639"/>
      <c r="G24" s="639"/>
      <c r="H24" s="639"/>
      <c r="I24" s="639"/>
      <c r="J24" s="639"/>
      <c r="K24" s="639"/>
      <c r="L24" s="639"/>
      <c r="M24" s="639"/>
      <c r="N24" s="639"/>
      <c r="O24" s="639"/>
      <c r="P24" s="639"/>
      <c r="Q24" s="640"/>
      <c r="R24" s="641">
        <v>3552552</v>
      </c>
      <c r="S24" s="642"/>
      <c r="T24" s="642"/>
      <c r="U24" s="642"/>
      <c r="V24" s="642"/>
      <c r="W24" s="642"/>
      <c r="X24" s="642"/>
      <c r="Y24" s="643"/>
      <c r="Z24" s="644">
        <v>0.9</v>
      </c>
      <c r="AA24" s="644"/>
      <c r="AB24" s="644"/>
      <c r="AC24" s="644"/>
      <c r="AD24" s="645" t="s">
        <v>257</v>
      </c>
      <c r="AE24" s="645"/>
      <c r="AF24" s="645"/>
      <c r="AG24" s="645"/>
      <c r="AH24" s="645"/>
      <c r="AI24" s="645"/>
      <c r="AJ24" s="645"/>
      <c r="AK24" s="645"/>
      <c r="AL24" s="646" t="s">
        <v>182</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182</v>
      </c>
      <c r="BH24" s="642"/>
      <c r="BI24" s="642"/>
      <c r="BJ24" s="642"/>
      <c r="BK24" s="642"/>
      <c r="BL24" s="642"/>
      <c r="BM24" s="642"/>
      <c r="BN24" s="643"/>
      <c r="BO24" s="644" t="s">
        <v>182</v>
      </c>
      <c r="BP24" s="644"/>
      <c r="BQ24" s="644"/>
      <c r="BR24" s="644"/>
      <c r="BS24" s="650" t="s">
        <v>182</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209074971</v>
      </c>
      <c r="CS24" s="631"/>
      <c r="CT24" s="631"/>
      <c r="CU24" s="631"/>
      <c r="CV24" s="631"/>
      <c r="CW24" s="631"/>
      <c r="CX24" s="631"/>
      <c r="CY24" s="632"/>
      <c r="CZ24" s="635">
        <v>54.6</v>
      </c>
      <c r="DA24" s="636"/>
      <c r="DB24" s="636"/>
      <c r="DC24" s="655"/>
      <c r="DD24" s="674">
        <v>129757010</v>
      </c>
      <c r="DE24" s="631"/>
      <c r="DF24" s="631"/>
      <c r="DG24" s="631"/>
      <c r="DH24" s="631"/>
      <c r="DI24" s="631"/>
      <c r="DJ24" s="631"/>
      <c r="DK24" s="632"/>
      <c r="DL24" s="674">
        <v>126743682</v>
      </c>
      <c r="DM24" s="631"/>
      <c r="DN24" s="631"/>
      <c r="DO24" s="631"/>
      <c r="DP24" s="631"/>
      <c r="DQ24" s="631"/>
      <c r="DR24" s="631"/>
      <c r="DS24" s="631"/>
      <c r="DT24" s="631"/>
      <c r="DU24" s="631"/>
      <c r="DV24" s="632"/>
      <c r="DW24" s="635">
        <v>64</v>
      </c>
      <c r="DX24" s="636"/>
      <c r="DY24" s="636"/>
      <c r="DZ24" s="636"/>
      <c r="EA24" s="636"/>
      <c r="EB24" s="636"/>
      <c r="EC24" s="637"/>
    </row>
    <row r="25" spans="2:133" ht="11.25" customHeight="1" x14ac:dyDescent="0.2">
      <c r="B25" s="638" t="s">
        <v>293</v>
      </c>
      <c r="C25" s="639"/>
      <c r="D25" s="639"/>
      <c r="E25" s="639"/>
      <c r="F25" s="639"/>
      <c r="G25" s="639"/>
      <c r="H25" s="639"/>
      <c r="I25" s="639"/>
      <c r="J25" s="639"/>
      <c r="K25" s="639"/>
      <c r="L25" s="639"/>
      <c r="M25" s="639"/>
      <c r="N25" s="639"/>
      <c r="O25" s="639"/>
      <c r="P25" s="639"/>
      <c r="Q25" s="640"/>
      <c r="R25" s="641">
        <v>5524323</v>
      </c>
      <c r="S25" s="642"/>
      <c r="T25" s="642"/>
      <c r="U25" s="642"/>
      <c r="V25" s="642"/>
      <c r="W25" s="642"/>
      <c r="X25" s="642"/>
      <c r="Y25" s="643"/>
      <c r="Z25" s="644">
        <v>1.4</v>
      </c>
      <c r="AA25" s="644"/>
      <c r="AB25" s="644"/>
      <c r="AC25" s="644"/>
      <c r="AD25" s="645">
        <v>378977</v>
      </c>
      <c r="AE25" s="645"/>
      <c r="AF25" s="645"/>
      <c r="AG25" s="645"/>
      <c r="AH25" s="645"/>
      <c r="AI25" s="645"/>
      <c r="AJ25" s="645"/>
      <c r="AK25" s="645"/>
      <c r="AL25" s="646">
        <v>0.2</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257</v>
      </c>
      <c r="BH25" s="642"/>
      <c r="BI25" s="642"/>
      <c r="BJ25" s="642"/>
      <c r="BK25" s="642"/>
      <c r="BL25" s="642"/>
      <c r="BM25" s="642"/>
      <c r="BN25" s="643"/>
      <c r="BO25" s="644" t="s">
        <v>182</v>
      </c>
      <c r="BP25" s="644"/>
      <c r="BQ25" s="644"/>
      <c r="BR25" s="644"/>
      <c r="BS25" s="650" t="s">
        <v>182</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80441297</v>
      </c>
      <c r="CS25" s="677"/>
      <c r="CT25" s="677"/>
      <c r="CU25" s="677"/>
      <c r="CV25" s="677"/>
      <c r="CW25" s="677"/>
      <c r="CX25" s="677"/>
      <c r="CY25" s="678"/>
      <c r="CZ25" s="646">
        <v>21</v>
      </c>
      <c r="DA25" s="675"/>
      <c r="DB25" s="675"/>
      <c r="DC25" s="679"/>
      <c r="DD25" s="650">
        <v>69286711</v>
      </c>
      <c r="DE25" s="677"/>
      <c r="DF25" s="677"/>
      <c r="DG25" s="677"/>
      <c r="DH25" s="677"/>
      <c r="DI25" s="677"/>
      <c r="DJ25" s="677"/>
      <c r="DK25" s="678"/>
      <c r="DL25" s="650">
        <v>66284792</v>
      </c>
      <c r="DM25" s="677"/>
      <c r="DN25" s="677"/>
      <c r="DO25" s="677"/>
      <c r="DP25" s="677"/>
      <c r="DQ25" s="677"/>
      <c r="DR25" s="677"/>
      <c r="DS25" s="677"/>
      <c r="DT25" s="677"/>
      <c r="DU25" s="677"/>
      <c r="DV25" s="678"/>
      <c r="DW25" s="646">
        <v>33.5</v>
      </c>
      <c r="DX25" s="675"/>
      <c r="DY25" s="675"/>
      <c r="DZ25" s="675"/>
      <c r="EA25" s="675"/>
      <c r="EB25" s="675"/>
      <c r="EC25" s="676"/>
    </row>
    <row r="26" spans="2:133" ht="11.25" customHeight="1" x14ac:dyDescent="0.2">
      <c r="B26" s="638" t="s">
        <v>296</v>
      </c>
      <c r="C26" s="639"/>
      <c r="D26" s="639"/>
      <c r="E26" s="639"/>
      <c r="F26" s="639"/>
      <c r="G26" s="639"/>
      <c r="H26" s="639"/>
      <c r="I26" s="639"/>
      <c r="J26" s="639"/>
      <c r="K26" s="639"/>
      <c r="L26" s="639"/>
      <c r="M26" s="639"/>
      <c r="N26" s="639"/>
      <c r="O26" s="639"/>
      <c r="P26" s="639"/>
      <c r="Q26" s="640"/>
      <c r="R26" s="641">
        <v>2743742</v>
      </c>
      <c r="S26" s="642"/>
      <c r="T26" s="642"/>
      <c r="U26" s="642"/>
      <c r="V26" s="642"/>
      <c r="W26" s="642"/>
      <c r="X26" s="642"/>
      <c r="Y26" s="643"/>
      <c r="Z26" s="644">
        <v>0.7</v>
      </c>
      <c r="AA26" s="644"/>
      <c r="AB26" s="644"/>
      <c r="AC26" s="644"/>
      <c r="AD26" s="645">
        <v>109617</v>
      </c>
      <c r="AE26" s="645"/>
      <c r="AF26" s="645"/>
      <c r="AG26" s="645"/>
      <c r="AH26" s="645"/>
      <c r="AI26" s="645"/>
      <c r="AJ26" s="645"/>
      <c r="AK26" s="645"/>
      <c r="AL26" s="646">
        <v>0.1</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257</v>
      </c>
      <c r="BH26" s="642"/>
      <c r="BI26" s="642"/>
      <c r="BJ26" s="642"/>
      <c r="BK26" s="642"/>
      <c r="BL26" s="642"/>
      <c r="BM26" s="642"/>
      <c r="BN26" s="643"/>
      <c r="BO26" s="644" t="s">
        <v>257</v>
      </c>
      <c r="BP26" s="644"/>
      <c r="BQ26" s="644"/>
      <c r="BR26" s="644"/>
      <c r="BS26" s="650" t="s">
        <v>257</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56415439</v>
      </c>
      <c r="CS26" s="642"/>
      <c r="CT26" s="642"/>
      <c r="CU26" s="642"/>
      <c r="CV26" s="642"/>
      <c r="CW26" s="642"/>
      <c r="CX26" s="642"/>
      <c r="CY26" s="643"/>
      <c r="CZ26" s="646">
        <v>14.7</v>
      </c>
      <c r="DA26" s="675"/>
      <c r="DB26" s="675"/>
      <c r="DC26" s="679"/>
      <c r="DD26" s="650">
        <v>47286392</v>
      </c>
      <c r="DE26" s="642"/>
      <c r="DF26" s="642"/>
      <c r="DG26" s="642"/>
      <c r="DH26" s="642"/>
      <c r="DI26" s="642"/>
      <c r="DJ26" s="642"/>
      <c r="DK26" s="643"/>
      <c r="DL26" s="650" t="s">
        <v>182</v>
      </c>
      <c r="DM26" s="642"/>
      <c r="DN26" s="642"/>
      <c r="DO26" s="642"/>
      <c r="DP26" s="642"/>
      <c r="DQ26" s="642"/>
      <c r="DR26" s="642"/>
      <c r="DS26" s="642"/>
      <c r="DT26" s="642"/>
      <c r="DU26" s="642"/>
      <c r="DV26" s="643"/>
      <c r="DW26" s="646" t="s">
        <v>182</v>
      </c>
      <c r="DX26" s="675"/>
      <c r="DY26" s="675"/>
      <c r="DZ26" s="675"/>
      <c r="EA26" s="675"/>
      <c r="EB26" s="675"/>
      <c r="EC26" s="676"/>
    </row>
    <row r="27" spans="2:133" ht="11.25" customHeight="1" x14ac:dyDescent="0.2">
      <c r="B27" s="638" t="s">
        <v>299</v>
      </c>
      <c r="C27" s="639"/>
      <c r="D27" s="639"/>
      <c r="E27" s="639"/>
      <c r="F27" s="639"/>
      <c r="G27" s="639"/>
      <c r="H27" s="639"/>
      <c r="I27" s="639"/>
      <c r="J27" s="639"/>
      <c r="K27" s="639"/>
      <c r="L27" s="639"/>
      <c r="M27" s="639"/>
      <c r="N27" s="639"/>
      <c r="O27" s="639"/>
      <c r="P27" s="639"/>
      <c r="Q27" s="640"/>
      <c r="R27" s="641">
        <v>87284109</v>
      </c>
      <c r="S27" s="642"/>
      <c r="T27" s="642"/>
      <c r="U27" s="642"/>
      <c r="V27" s="642"/>
      <c r="W27" s="642"/>
      <c r="X27" s="642"/>
      <c r="Y27" s="643"/>
      <c r="Z27" s="644">
        <v>22.2</v>
      </c>
      <c r="AA27" s="644"/>
      <c r="AB27" s="644"/>
      <c r="AC27" s="644"/>
      <c r="AD27" s="645" t="s">
        <v>182</v>
      </c>
      <c r="AE27" s="645"/>
      <c r="AF27" s="645"/>
      <c r="AG27" s="645"/>
      <c r="AH27" s="645"/>
      <c r="AI27" s="645"/>
      <c r="AJ27" s="645"/>
      <c r="AK27" s="645"/>
      <c r="AL27" s="646" t="s">
        <v>257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113433633</v>
      </c>
      <c r="BH27" s="642"/>
      <c r="BI27" s="642"/>
      <c r="BJ27" s="642"/>
      <c r="BK27" s="642"/>
      <c r="BL27" s="642"/>
      <c r="BM27" s="642"/>
      <c r="BN27" s="643"/>
      <c r="BO27" s="644">
        <v>100</v>
      </c>
      <c r="BP27" s="644"/>
      <c r="BQ27" s="644"/>
      <c r="BR27" s="644"/>
      <c r="BS27" s="650">
        <v>1918649</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96743090</v>
      </c>
      <c r="CS27" s="677"/>
      <c r="CT27" s="677"/>
      <c r="CU27" s="677"/>
      <c r="CV27" s="677"/>
      <c r="CW27" s="677"/>
      <c r="CX27" s="677"/>
      <c r="CY27" s="678"/>
      <c r="CZ27" s="646">
        <v>25.3</v>
      </c>
      <c r="DA27" s="675"/>
      <c r="DB27" s="675"/>
      <c r="DC27" s="679"/>
      <c r="DD27" s="650">
        <v>31090305</v>
      </c>
      <c r="DE27" s="677"/>
      <c r="DF27" s="677"/>
      <c r="DG27" s="677"/>
      <c r="DH27" s="677"/>
      <c r="DI27" s="677"/>
      <c r="DJ27" s="677"/>
      <c r="DK27" s="678"/>
      <c r="DL27" s="650">
        <v>31078896</v>
      </c>
      <c r="DM27" s="677"/>
      <c r="DN27" s="677"/>
      <c r="DO27" s="677"/>
      <c r="DP27" s="677"/>
      <c r="DQ27" s="677"/>
      <c r="DR27" s="677"/>
      <c r="DS27" s="677"/>
      <c r="DT27" s="677"/>
      <c r="DU27" s="677"/>
      <c r="DV27" s="678"/>
      <c r="DW27" s="646">
        <v>15.7</v>
      </c>
      <c r="DX27" s="675"/>
      <c r="DY27" s="675"/>
      <c r="DZ27" s="675"/>
      <c r="EA27" s="675"/>
      <c r="EB27" s="675"/>
      <c r="EC27" s="676"/>
    </row>
    <row r="28" spans="2:133" ht="11.25" customHeight="1" x14ac:dyDescent="0.2">
      <c r="B28" s="683" t="s">
        <v>302</v>
      </c>
      <c r="C28" s="684"/>
      <c r="D28" s="684"/>
      <c r="E28" s="684"/>
      <c r="F28" s="684"/>
      <c r="G28" s="684"/>
      <c r="H28" s="684"/>
      <c r="I28" s="684"/>
      <c r="J28" s="684"/>
      <c r="K28" s="684"/>
      <c r="L28" s="684"/>
      <c r="M28" s="684"/>
      <c r="N28" s="684"/>
      <c r="O28" s="684"/>
      <c r="P28" s="684"/>
      <c r="Q28" s="685"/>
      <c r="R28" s="641">
        <v>5431</v>
      </c>
      <c r="S28" s="642"/>
      <c r="T28" s="642"/>
      <c r="U28" s="642"/>
      <c r="V28" s="642"/>
      <c r="W28" s="642"/>
      <c r="X28" s="642"/>
      <c r="Y28" s="643"/>
      <c r="Z28" s="644">
        <v>0</v>
      </c>
      <c r="AA28" s="644"/>
      <c r="AB28" s="644"/>
      <c r="AC28" s="644"/>
      <c r="AD28" s="645">
        <v>5431</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31890584</v>
      </c>
      <c r="CS28" s="642"/>
      <c r="CT28" s="642"/>
      <c r="CU28" s="642"/>
      <c r="CV28" s="642"/>
      <c r="CW28" s="642"/>
      <c r="CX28" s="642"/>
      <c r="CY28" s="643"/>
      <c r="CZ28" s="646">
        <v>8.3000000000000007</v>
      </c>
      <c r="DA28" s="675"/>
      <c r="DB28" s="675"/>
      <c r="DC28" s="679"/>
      <c r="DD28" s="650">
        <v>29379994</v>
      </c>
      <c r="DE28" s="642"/>
      <c r="DF28" s="642"/>
      <c r="DG28" s="642"/>
      <c r="DH28" s="642"/>
      <c r="DI28" s="642"/>
      <c r="DJ28" s="642"/>
      <c r="DK28" s="643"/>
      <c r="DL28" s="650">
        <v>29379994</v>
      </c>
      <c r="DM28" s="642"/>
      <c r="DN28" s="642"/>
      <c r="DO28" s="642"/>
      <c r="DP28" s="642"/>
      <c r="DQ28" s="642"/>
      <c r="DR28" s="642"/>
      <c r="DS28" s="642"/>
      <c r="DT28" s="642"/>
      <c r="DU28" s="642"/>
      <c r="DV28" s="643"/>
      <c r="DW28" s="646">
        <v>14.8</v>
      </c>
      <c r="DX28" s="675"/>
      <c r="DY28" s="675"/>
      <c r="DZ28" s="675"/>
      <c r="EA28" s="675"/>
      <c r="EB28" s="675"/>
      <c r="EC28" s="676"/>
    </row>
    <row r="29" spans="2:133" ht="11.25" customHeight="1" x14ac:dyDescent="0.2">
      <c r="B29" s="638" t="s">
        <v>304</v>
      </c>
      <c r="C29" s="639"/>
      <c r="D29" s="639"/>
      <c r="E29" s="639"/>
      <c r="F29" s="639"/>
      <c r="G29" s="639"/>
      <c r="H29" s="639"/>
      <c r="I29" s="639"/>
      <c r="J29" s="639"/>
      <c r="K29" s="639"/>
      <c r="L29" s="639"/>
      <c r="M29" s="639"/>
      <c r="N29" s="639"/>
      <c r="O29" s="639"/>
      <c r="P29" s="639"/>
      <c r="Q29" s="640"/>
      <c r="R29" s="641">
        <v>32834890</v>
      </c>
      <c r="S29" s="642"/>
      <c r="T29" s="642"/>
      <c r="U29" s="642"/>
      <c r="V29" s="642"/>
      <c r="W29" s="642"/>
      <c r="X29" s="642"/>
      <c r="Y29" s="643"/>
      <c r="Z29" s="644">
        <v>8.3000000000000007</v>
      </c>
      <c r="AA29" s="644"/>
      <c r="AB29" s="644"/>
      <c r="AC29" s="644"/>
      <c r="AD29" s="645" t="s">
        <v>257</v>
      </c>
      <c r="AE29" s="645"/>
      <c r="AF29" s="645"/>
      <c r="AG29" s="645"/>
      <c r="AH29" s="645"/>
      <c r="AI29" s="645"/>
      <c r="AJ29" s="645"/>
      <c r="AK29" s="645"/>
      <c r="AL29" s="646" t="s">
        <v>257</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31889819</v>
      </c>
      <c r="CS29" s="677"/>
      <c r="CT29" s="677"/>
      <c r="CU29" s="677"/>
      <c r="CV29" s="677"/>
      <c r="CW29" s="677"/>
      <c r="CX29" s="677"/>
      <c r="CY29" s="678"/>
      <c r="CZ29" s="646">
        <v>8.3000000000000007</v>
      </c>
      <c r="DA29" s="675"/>
      <c r="DB29" s="675"/>
      <c r="DC29" s="679"/>
      <c r="DD29" s="650">
        <v>29379229</v>
      </c>
      <c r="DE29" s="677"/>
      <c r="DF29" s="677"/>
      <c r="DG29" s="677"/>
      <c r="DH29" s="677"/>
      <c r="DI29" s="677"/>
      <c r="DJ29" s="677"/>
      <c r="DK29" s="678"/>
      <c r="DL29" s="650">
        <v>29379229</v>
      </c>
      <c r="DM29" s="677"/>
      <c r="DN29" s="677"/>
      <c r="DO29" s="677"/>
      <c r="DP29" s="677"/>
      <c r="DQ29" s="677"/>
      <c r="DR29" s="677"/>
      <c r="DS29" s="677"/>
      <c r="DT29" s="677"/>
      <c r="DU29" s="677"/>
      <c r="DV29" s="678"/>
      <c r="DW29" s="646">
        <v>14.8</v>
      </c>
      <c r="DX29" s="675"/>
      <c r="DY29" s="675"/>
      <c r="DZ29" s="675"/>
      <c r="EA29" s="675"/>
      <c r="EB29" s="675"/>
      <c r="EC29" s="676"/>
    </row>
    <row r="30" spans="2:133" ht="11.25" customHeight="1" x14ac:dyDescent="0.2">
      <c r="B30" s="638" t="s">
        <v>309</v>
      </c>
      <c r="C30" s="639"/>
      <c r="D30" s="639"/>
      <c r="E30" s="639"/>
      <c r="F30" s="639"/>
      <c r="G30" s="639"/>
      <c r="H30" s="639"/>
      <c r="I30" s="639"/>
      <c r="J30" s="639"/>
      <c r="K30" s="639"/>
      <c r="L30" s="639"/>
      <c r="M30" s="639"/>
      <c r="N30" s="639"/>
      <c r="O30" s="639"/>
      <c r="P30" s="639"/>
      <c r="Q30" s="640"/>
      <c r="R30" s="641">
        <v>569102</v>
      </c>
      <c r="S30" s="642"/>
      <c r="T30" s="642"/>
      <c r="U30" s="642"/>
      <c r="V30" s="642"/>
      <c r="W30" s="642"/>
      <c r="X30" s="642"/>
      <c r="Y30" s="643"/>
      <c r="Z30" s="644">
        <v>0.1</v>
      </c>
      <c r="AA30" s="644"/>
      <c r="AB30" s="644"/>
      <c r="AC30" s="644"/>
      <c r="AD30" s="645">
        <v>1200</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99.1</v>
      </c>
      <c r="BH30" s="702"/>
      <c r="BI30" s="702"/>
      <c r="BJ30" s="702"/>
      <c r="BK30" s="702"/>
      <c r="BL30" s="702"/>
      <c r="BM30" s="636">
        <v>97.4</v>
      </c>
      <c r="BN30" s="702"/>
      <c r="BO30" s="702"/>
      <c r="BP30" s="702"/>
      <c r="BQ30" s="703"/>
      <c r="BR30" s="701">
        <v>99.1</v>
      </c>
      <c r="BS30" s="702"/>
      <c r="BT30" s="702"/>
      <c r="BU30" s="702"/>
      <c r="BV30" s="702"/>
      <c r="BW30" s="702"/>
      <c r="BX30" s="636">
        <v>96.7</v>
      </c>
      <c r="BY30" s="702"/>
      <c r="BZ30" s="702"/>
      <c r="CA30" s="702"/>
      <c r="CB30" s="703"/>
      <c r="CD30" s="706"/>
      <c r="CE30" s="707"/>
      <c r="CF30" s="656" t="s">
        <v>312</v>
      </c>
      <c r="CG30" s="657"/>
      <c r="CH30" s="657"/>
      <c r="CI30" s="657"/>
      <c r="CJ30" s="657"/>
      <c r="CK30" s="657"/>
      <c r="CL30" s="657"/>
      <c r="CM30" s="657"/>
      <c r="CN30" s="657"/>
      <c r="CO30" s="657"/>
      <c r="CP30" s="657"/>
      <c r="CQ30" s="658"/>
      <c r="CR30" s="641">
        <v>29130519</v>
      </c>
      <c r="CS30" s="642"/>
      <c r="CT30" s="642"/>
      <c r="CU30" s="642"/>
      <c r="CV30" s="642"/>
      <c r="CW30" s="642"/>
      <c r="CX30" s="642"/>
      <c r="CY30" s="643"/>
      <c r="CZ30" s="646">
        <v>7.6</v>
      </c>
      <c r="DA30" s="675"/>
      <c r="DB30" s="675"/>
      <c r="DC30" s="679"/>
      <c r="DD30" s="650">
        <v>26619929</v>
      </c>
      <c r="DE30" s="642"/>
      <c r="DF30" s="642"/>
      <c r="DG30" s="642"/>
      <c r="DH30" s="642"/>
      <c r="DI30" s="642"/>
      <c r="DJ30" s="642"/>
      <c r="DK30" s="643"/>
      <c r="DL30" s="650">
        <v>26619929</v>
      </c>
      <c r="DM30" s="642"/>
      <c r="DN30" s="642"/>
      <c r="DO30" s="642"/>
      <c r="DP30" s="642"/>
      <c r="DQ30" s="642"/>
      <c r="DR30" s="642"/>
      <c r="DS30" s="642"/>
      <c r="DT30" s="642"/>
      <c r="DU30" s="642"/>
      <c r="DV30" s="643"/>
      <c r="DW30" s="646">
        <v>13.4</v>
      </c>
      <c r="DX30" s="675"/>
      <c r="DY30" s="675"/>
      <c r="DZ30" s="675"/>
      <c r="EA30" s="675"/>
      <c r="EB30" s="675"/>
      <c r="EC30" s="676"/>
    </row>
    <row r="31" spans="2:133" ht="11.25" customHeight="1" x14ac:dyDescent="0.2">
      <c r="B31" s="638" t="s">
        <v>313</v>
      </c>
      <c r="C31" s="639"/>
      <c r="D31" s="639"/>
      <c r="E31" s="639"/>
      <c r="F31" s="639"/>
      <c r="G31" s="639"/>
      <c r="H31" s="639"/>
      <c r="I31" s="639"/>
      <c r="J31" s="639"/>
      <c r="K31" s="639"/>
      <c r="L31" s="639"/>
      <c r="M31" s="639"/>
      <c r="N31" s="639"/>
      <c r="O31" s="639"/>
      <c r="P31" s="639"/>
      <c r="Q31" s="640"/>
      <c r="R31" s="641">
        <v>676165</v>
      </c>
      <c r="S31" s="642"/>
      <c r="T31" s="642"/>
      <c r="U31" s="642"/>
      <c r="V31" s="642"/>
      <c r="W31" s="642"/>
      <c r="X31" s="642"/>
      <c r="Y31" s="643"/>
      <c r="Z31" s="644">
        <v>0.2</v>
      </c>
      <c r="AA31" s="644"/>
      <c r="AB31" s="644"/>
      <c r="AC31" s="644"/>
      <c r="AD31" s="645" t="s">
        <v>257</v>
      </c>
      <c r="AE31" s="645"/>
      <c r="AF31" s="645"/>
      <c r="AG31" s="645"/>
      <c r="AH31" s="645"/>
      <c r="AI31" s="645"/>
      <c r="AJ31" s="645"/>
      <c r="AK31" s="645"/>
      <c r="AL31" s="646" t="s">
        <v>182</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v>
      </c>
      <c r="BH31" s="677"/>
      <c r="BI31" s="677"/>
      <c r="BJ31" s="677"/>
      <c r="BK31" s="677"/>
      <c r="BL31" s="677"/>
      <c r="BM31" s="647">
        <v>97.4</v>
      </c>
      <c r="BN31" s="699"/>
      <c r="BO31" s="699"/>
      <c r="BP31" s="699"/>
      <c r="BQ31" s="700"/>
      <c r="BR31" s="698">
        <v>99.1</v>
      </c>
      <c r="BS31" s="677"/>
      <c r="BT31" s="677"/>
      <c r="BU31" s="677"/>
      <c r="BV31" s="677"/>
      <c r="BW31" s="677"/>
      <c r="BX31" s="647">
        <v>96.6</v>
      </c>
      <c r="BY31" s="699"/>
      <c r="BZ31" s="699"/>
      <c r="CA31" s="699"/>
      <c r="CB31" s="700"/>
      <c r="CD31" s="706"/>
      <c r="CE31" s="707"/>
      <c r="CF31" s="656" t="s">
        <v>316</v>
      </c>
      <c r="CG31" s="657"/>
      <c r="CH31" s="657"/>
      <c r="CI31" s="657"/>
      <c r="CJ31" s="657"/>
      <c r="CK31" s="657"/>
      <c r="CL31" s="657"/>
      <c r="CM31" s="657"/>
      <c r="CN31" s="657"/>
      <c r="CO31" s="657"/>
      <c r="CP31" s="657"/>
      <c r="CQ31" s="658"/>
      <c r="CR31" s="641">
        <v>2759300</v>
      </c>
      <c r="CS31" s="677"/>
      <c r="CT31" s="677"/>
      <c r="CU31" s="677"/>
      <c r="CV31" s="677"/>
      <c r="CW31" s="677"/>
      <c r="CX31" s="677"/>
      <c r="CY31" s="678"/>
      <c r="CZ31" s="646">
        <v>0.7</v>
      </c>
      <c r="DA31" s="675"/>
      <c r="DB31" s="675"/>
      <c r="DC31" s="679"/>
      <c r="DD31" s="650">
        <v>2759300</v>
      </c>
      <c r="DE31" s="677"/>
      <c r="DF31" s="677"/>
      <c r="DG31" s="677"/>
      <c r="DH31" s="677"/>
      <c r="DI31" s="677"/>
      <c r="DJ31" s="677"/>
      <c r="DK31" s="678"/>
      <c r="DL31" s="650">
        <v>2759300</v>
      </c>
      <c r="DM31" s="677"/>
      <c r="DN31" s="677"/>
      <c r="DO31" s="677"/>
      <c r="DP31" s="677"/>
      <c r="DQ31" s="677"/>
      <c r="DR31" s="677"/>
      <c r="DS31" s="677"/>
      <c r="DT31" s="677"/>
      <c r="DU31" s="677"/>
      <c r="DV31" s="678"/>
      <c r="DW31" s="646">
        <v>1.4</v>
      </c>
      <c r="DX31" s="675"/>
      <c r="DY31" s="675"/>
      <c r="DZ31" s="675"/>
      <c r="EA31" s="675"/>
      <c r="EB31" s="675"/>
      <c r="EC31" s="676"/>
    </row>
    <row r="32" spans="2:133" ht="11.25" customHeight="1" x14ac:dyDescent="0.2">
      <c r="B32" s="638" t="s">
        <v>317</v>
      </c>
      <c r="C32" s="639"/>
      <c r="D32" s="639"/>
      <c r="E32" s="639"/>
      <c r="F32" s="639"/>
      <c r="G32" s="639"/>
      <c r="H32" s="639"/>
      <c r="I32" s="639"/>
      <c r="J32" s="639"/>
      <c r="K32" s="639"/>
      <c r="L32" s="639"/>
      <c r="M32" s="639"/>
      <c r="N32" s="639"/>
      <c r="O32" s="639"/>
      <c r="P32" s="639"/>
      <c r="Q32" s="640"/>
      <c r="R32" s="641">
        <v>3948012</v>
      </c>
      <c r="S32" s="642"/>
      <c r="T32" s="642"/>
      <c r="U32" s="642"/>
      <c r="V32" s="642"/>
      <c r="W32" s="642"/>
      <c r="X32" s="642"/>
      <c r="Y32" s="643"/>
      <c r="Z32" s="644">
        <v>1</v>
      </c>
      <c r="AA32" s="644"/>
      <c r="AB32" s="644"/>
      <c r="AC32" s="644"/>
      <c r="AD32" s="645" t="s">
        <v>182</v>
      </c>
      <c r="AE32" s="645"/>
      <c r="AF32" s="645"/>
      <c r="AG32" s="645"/>
      <c r="AH32" s="645"/>
      <c r="AI32" s="645"/>
      <c r="AJ32" s="645"/>
      <c r="AK32" s="645"/>
      <c r="AL32" s="646" t="s">
        <v>182</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99.1</v>
      </c>
      <c r="BH32" s="711"/>
      <c r="BI32" s="711"/>
      <c r="BJ32" s="711"/>
      <c r="BK32" s="711"/>
      <c r="BL32" s="711"/>
      <c r="BM32" s="712">
        <v>97.1</v>
      </c>
      <c r="BN32" s="711"/>
      <c r="BO32" s="711"/>
      <c r="BP32" s="711"/>
      <c r="BQ32" s="713"/>
      <c r="BR32" s="710">
        <v>99</v>
      </c>
      <c r="BS32" s="711"/>
      <c r="BT32" s="711"/>
      <c r="BU32" s="711"/>
      <c r="BV32" s="711"/>
      <c r="BW32" s="711"/>
      <c r="BX32" s="712">
        <v>96.4</v>
      </c>
      <c r="BY32" s="711"/>
      <c r="BZ32" s="711"/>
      <c r="CA32" s="711"/>
      <c r="CB32" s="713"/>
      <c r="CD32" s="708"/>
      <c r="CE32" s="709"/>
      <c r="CF32" s="656" t="s">
        <v>319</v>
      </c>
      <c r="CG32" s="657"/>
      <c r="CH32" s="657"/>
      <c r="CI32" s="657"/>
      <c r="CJ32" s="657"/>
      <c r="CK32" s="657"/>
      <c r="CL32" s="657"/>
      <c r="CM32" s="657"/>
      <c r="CN32" s="657"/>
      <c r="CO32" s="657"/>
      <c r="CP32" s="657"/>
      <c r="CQ32" s="658"/>
      <c r="CR32" s="641">
        <v>765</v>
      </c>
      <c r="CS32" s="642"/>
      <c r="CT32" s="642"/>
      <c r="CU32" s="642"/>
      <c r="CV32" s="642"/>
      <c r="CW32" s="642"/>
      <c r="CX32" s="642"/>
      <c r="CY32" s="643"/>
      <c r="CZ32" s="646">
        <v>0</v>
      </c>
      <c r="DA32" s="675"/>
      <c r="DB32" s="675"/>
      <c r="DC32" s="679"/>
      <c r="DD32" s="650">
        <v>765</v>
      </c>
      <c r="DE32" s="642"/>
      <c r="DF32" s="642"/>
      <c r="DG32" s="642"/>
      <c r="DH32" s="642"/>
      <c r="DI32" s="642"/>
      <c r="DJ32" s="642"/>
      <c r="DK32" s="643"/>
      <c r="DL32" s="650">
        <v>765</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320</v>
      </c>
      <c r="C33" s="639"/>
      <c r="D33" s="639"/>
      <c r="E33" s="639"/>
      <c r="F33" s="639"/>
      <c r="G33" s="639"/>
      <c r="H33" s="639"/>
      <c r="I33" s="639"/>
      <c r="J33" s="639"/>
      <c r="K33" s="639"/>
      <c r="L33" s="639"/>
      <c r="M33" s="639"/>
      <c r="N33" s="639"/>
      <c r="O33" s="639"/>
      <c r="P33" s="639"/>
      <c r="Q33" s="640"/>
      <c r="R33" s="641">
        <v>12696983</v>
      </c>
      <c r="S33" s="642"/>
      <c r="T33" s="642"/>
      <c r="U33" s="642"/>
      <c r="V33" s="642"/>
      <c r="W33" s="642"/>
      <c r="X33" s="642"/>
      <c r="Y33" s="643"/>
      <c r="Z33" s="644">
        <v>3.2</v>
      </c>
      <c r="AA33" s="644"/>
      <c r="AB33" s="644"/>
      <c r="AC33" s="644"/>
      <c r="AD33" s="645" t="s">
        <v>257</v>
      </c>
      <c r="AE33" s="645"/>
      <c r="AF33" s="645"/>
      <c r="AG33" s="645"/>
      <c r="AH33" s="645"/>
      <c r="AI33" s="645"/>
      <c r="AJ33" s="645"/>
      <c r="AK33" s="645"/>
      <c r="AL33" s="646" t="s">
        <v>182</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103728085</v>
      </c>
      <c r="CS33" s="677"/>
      <c r="CT33" s="677"/>
      <c r="CU33" s="677"/>
      <c r="CV33" s="677"/>
      <c r="CW33" s="677"/>
      <c r="CX33" s="677"/>
      <c r="CY33" s="678"/>
      <c r="CZ33" s="646">
        <v>27.1</v>
      </c>
      <c r="DA33" s="675"/>
      <c r="DB33" s="675"/>
      <c r="DC33" s="679"/>
      <c r="DD33" s="650">
        <v>74599189</v>
      </c>
      <c r="DE33" s="677"/>
      <c r="DF33" s="677"/>
      <c r="DG33" s="677"/>
      <c r="DH33" s="677"/>
      <c r="DI33" s="677"/>
      <c r="DJ33" s="677"/>
      <c r="DK33" s="678"/>
      <c r="DL33" s="650">
        <v>51576965</v>
      </c>
      <c r="DM33" s="677"/>
      <c r="DN33" s="677"/>
      <c r="DO33" s="677"/>
      <c r="DP33" s="677"/>
      <c r="DQ33" s="677"/>
      <c r="DR33" s="677"/>
      <c r="DS33" s="677"/>
      <c r="DT33" s="677"/>
      <c r="DU33" s="677"/>
      <c r="DV33" s="678"/>
      <c r="DW33" s="646">
        <v>26</v>
      </c>
      <c r="DX33" s="675"/>
      <c r="DY33" s="675"/>
      <c r="DZ33" s="675"/>
      <c r="EA33" s="675"/>
      <c r="EB33" s="675"/>
      <c r="EC33" s="676"/>
    </row>
    <row r="34" spans="2:133" ht="11.25" customHeight="1" x14ac:dyDescent="0.2">
      <c r="B34" s="638" t="s">
        <v>322</v>
      </c>
      <c r="C34" s="639"/>
      <c r="D34" s="639"/>
      <c r="E34" s="639"/>
      <c r="F34" s="639"/>
      <c r="G34" s="639"/>
      <c r="H34" s="639"/>
      <c r="I34" s="639"/>
      <c r="J34" s="639"/>
      <c r="K34" s="639"/>
      <c r="L34" s="639"/>
      <c r="M34" s="639"/>
      <c r="N34" s="639"/>
      <c r="O34" s="639"/>
      <c r="P34" s="639"/>
      <c r="Q34" s="640"/>
      <c r="R34" s="641">
        <v>9463381</v>
      </c>
      <c r="S34" s="642"/>
      <c r="T34" s="642"/>
      <c r="U34" s="642"/>
      <c r="V34" s="642"/>
      <c r="W34" s="642"/>
      <c r="X34" s="642"/>
      <c r="Y34" s="643"/>
      <c r="Z34" s="644">
        <v>2.4</v>
      </c>
      <c r="AA34" s="644"/>
      <c r="AB34" s="644"/>
      <c r="AC34" s="644"/>
      <c r="AD34" s="645">
        <v>152</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40646435</v>
      </c>
      <c r="CS34" s="642"/>
      <c r="CT34" s="642"/>
      <c r="CU34" s="642"/>
      <c r="CV34" s="642"/>
      <c r="CW34" s="642"/>
      <c r="CX34" s="642"/>
      <c r="CY34" s="643"/>
      <c r="CZ34" s="646">
        <v>10.6</v>
      </c>
      <c r="DA34" s="675"/>
      <c r="DB34" s="675"/>
      <c r="DC34" s="679"/>
      <c r="DD34" s="650">
        <v>26090861</v>
      </c>
      <c r="DE34" s="642"/>
      <c r="DF34" s="642"/>
      <c r="DG34" s="642"/>
      <c r="DH34" s="642"/>
      <c r="DI34" s="642"/>
      <c r="DJ34" s="642"/>
      <c r="DK34" s="643"/>
      <c r="DL34" s="650">
        <v>19925993</v>
      </c>
      <c r="DM34" s="642"/>
      <c r="DN34" s="642"/>
      <c r="DO34" s="642"/>
      <c r="DP34" s="642"/>
      <c r="DQ34" s="642"/>
      <c r="DR34" s="642"/>
      <c r="DS34" s="642"/>
      <c r="DT34" s="642"/>
      <c r="DU34" s="642"/>
      <c r="DV34" s="643"/>
      <c r="DW34" s="646">
        <v>10.1</v>
      </c>
      <c r="DX34" s="675"/>
      <c r="DY34" s="675"/>
      <c r="DZ34" s="675"/>
      <c r="EA34" s="675"/>
      <c r="EB34" s="675"/>
      <c r="EC34" s="676"/>
    </row>
    <row r="35" spans="2:133" ht="11.25" customHeight="1" x14ac:dyDescent="0.2">
      <c r="B35" s="638" t="s">
        <v>326</v>
      </c>
      <c r="C35" s="639"/>
      <c r="D35" s="639"/>
      <c r="E35" s="639"/>
      <c r="F35" s="639"/>
      <c r="G35" s="639"/>
      <c r="H35" s="639"/>
      <c r="I35" s="639"/>
      <c r="J35" s="639"/>
      <c r="K35" s="639"/>
      <c r="L35" s="639"/>
      <c r="M35" s="639"/>
      <c r="N35" s="639"/>
      <c r="O35" s="639"/>
      <c r="P35" s="639"/>
      <c r="Q35" s="640"/>
      <c r="R35" s="641">
        <v>51390500</v>
      </c>
      <c r="S35" s="642"/>
      <c r="T35" s="642"/>
      <c r="U35" s="642"/>
      <c r="V35" s="642"/>
      <c r="W35" s="642"/>
      <c r="X35" s="642"/>
      <c r="Y35" s="643"/>
      <c r="Z35" s="644">
        <v>13.1</v>
      </c>
      <c r="AA35" s="644"/>
      <c r="AB35" s="644"/>
      <c r="AC35" s="644"/>
      <c r="AD35" s="645" t="s">
        <v>257</v>
      </c>
      <c r="AE35" s="645"/>
      <c r="AF35" s="645"/>
      <c r="AG35" s="645"/>
      <c r="AH35" s="645"/>
      <c r="AI35" s="645"/>
      <c r="AJ35" s="645"/>
      <c r="AK35" s="645"/>
      <c r="AL35" s="646" t="s">
        <v>182</v>
      </c>
      <c r="AM35" s="647"/>
      <c r="AN35" s="647"/>
      <c r="AO35" s="648"/>
      <c r="AP35" s="234"/>
      <c r="AQ35" s="714" t="s">
        <v>327</v>
      </c>
      <c r="AR35" s="715"/>
      <c r="AS35" s="715"/>
      <c r="AT35" s="715"/>
      <c r="AU35" s="715"/>
      <c r="AV35" s="715"/>
      <c r="AW35" s="715"/>
      <c r="AX35" s="715"/>
      <c r="AY35" s="716"/>
      <c r="AZ35" s="630">
        <v>36098606</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-2474756</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3154788</v>
      </c>
      <c r="CS35" s="677"/>
      <c r="CT35" s="677"/>
      <c r="CU35" s="677"/>
      <c r="CV35" s="677"/>
      <c r="CW35" s="677"/>
      <c r="CX35" s="677"/>
      <c r="CY35" s="678"/>
      <c r="CZ35" s="646">
        <v>0.8</v>
      </c>
      <c r="DA35" s="675"/>
      <c r="DB35" s="675"/>
      <c r="DC35" s="679"/>
      <c r="DD35" s="650">
        <v>2499856</v>
      </c>
      <c r="DE35" s="677"/>
      <c r="DF35" s="677"/>
      <c r="DG35" s="677"/>
      <c r="DH35" s="677"/>
      <c r="DI35" s="677"/>
      <c r="DJ35" s="677"/>
      <c r="DK35" s="678"/>
      <c r="DL35" s="650">
        <v>2499856</v>
      </c>
      <c r="DM35" s="677"/>
      <c r="DN35" s="677"/>
      <c r="DO35" s="677"/>
      <c r="DP35" s="677"/>
      <c r="DQ35" s="677"/>
      <c r="DR35" s="677"/>
      <c r="DS35" s="677"/>
      <c r="DT35" s="677"/>
      <c r="DU35" s="677"/>
      <c r="DV35" s="678"/>
      <c r="DW35" s="646">
        <v>1.3</v>
      </c>
      <c r="DX35" s="675"/>
      <c r="DY35" s="675"/>
      <c r="DZ35" s="675"/>
      <c r="EA35" s="675"/>
      <c r="EB35" s="675"/>
      <c r="EC35" s="676"/>
    </row>
    <row r="36" spans="2:133" ht="11.25" customHeight="1" x14ac:dyDescent="0.2">
      <c r="B36" s="638" t="s">
        <v>330</v>
      </c>
      <c r="C36" s="639"/>
      <c r="D36" s="639"/>
      <c r="E36" s="639"/>
      <c r="F36" s="639"/>
      <c r="G36" s="639"/>
      <c r="H36" s="639"/>
      <c r="I36" s="639"/>
      <c r="J36" s="639"/>
      <c r="K36" s="639"/>
      <c r="L36" s="639"/>
      <c r="M36" s="639"/>
      <c r="N36" s="639"/>
      <c r="O36" s="639"/>
      <c r="P36" s="639"/>
      <c r="Q36" s="640"/>
      <c r="R36" s="641" t="s">
        <v>257</v>
      </c>
      <c r="S36" s="642"/>
      <c r="T36" s="642"/>
      <c r="U36" s="642"/>
      <c r="V36" s="642"/>
      <c r="W36" s="642"/>
      <c r="X36" s="642"/>
      <c r="Y36" s="643"/>
      <c r="Z36" s="644" t="s">
        <v>182</v>
      </c>
      <c r="AA36" s="644"/>
      <c r="AB36" s="644"/>
      <c r="AC36" s="644"/>
      <c r="AD36" s="645" t="s">
        <v>182</v>
      </c>
      <c r="AE36" s="645"/>
      <c r="AF36" s="645"/>
      <c r="AG36" s="645"/>
      <c r="AH36" s="645"/>
      <c r="AI36" s="645"/>
      <c r="AJ36" s="645"/>
      <c r="AK36" s="645"/>
      <c r="AL36" s="646" t="s">
        <v>257</v>
      </c>
      <c r="AM36" s="647"/>
      <c r="AN36" s="647"/>
      <c r="AO36" s="648"/>
      <c r="AQ36" s="718" t="s">
        <v>331</v>
      </c>
      <c r="AR36" s="719"/>
      <c r="AS36" s="719"/>
      <c r="AT36" s="719"/>
      <c r="AU36" s="719"/>
      <c r="AV36" s="719"/>
      <c r="AW36" s="719"/>
      <c r="AX36" s="719"/>
      <c r="AY36" s="720"/>
      <c r="AZ36" s="641">
        <v>6137009</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-4882914</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18598817</v>
      </c>
      <c r="CS36" s="642"/>
      <c r="CT36" s="642"/>
      <c r="CU36" s="642"/>
      <c r="CV36" s="642"/>
      <c r="CW36" s="642"/>
      <c r="CX36" s="642"/>
      <c r="CY36" s="643"/>
      <c r="CZ36" s="646">
        <v>4.9000000000000004</v>
      </c>
      <c r="DA36" s="675"/>
      <c r="DB36" s="675"/>
      <c r="DC36" s="679"/>
      <c r="DD36" s="650">
        <v>15423258</v>
      </c>
      <c r="DE36" s="642"/>
      <c r="DF36" s="642"/>
      <c r="DG36" s="642"/>
      <c r="DH36" s="642"/>
      <c r="DI36" s="642"/>
      <c r="DJ36" s="642"/>
      <c r="DK36" s="643"/>
      <c r="DL36" s="650">
        <v>9282225</v>
      </c>
      <c r="DM36" s="642"/>
      <c r="DN36" s="642"/>
      <c r="DO36" s="642"/>
      <c r="DP36" s="642"/>
      <c r="DQ36" s="642"/>
      <c r="DR36" s="642"/>
      <c r="DS36" s="642"/>
      <c r="DT36" s="642"/>
      <c r="DU36" s="642"/>
      <c r="DV36" s="643"/>
      <c r="DW36" s="646">
        <v>4.7</v>
      </c>
      <c r="DX36" s="675"/>
      <c r="DY36" s="675"/>
      <c r="DZ36" s="675"/>
      <c r="EA36" s="675"/>
      <c r="EB36" s="675"/>
      <c r="EC36" s="676"/>
    </row>
    <row r="37" spans="2:133" ht="11.25" customHeight="1" x14ac:dyDescent="0.2">
      <c r="B37" s="638" t="s">
        <v>334</v>
      </c>
      <c r="C37" s="639"/>
      <c r="D37" s="639"/>
      <c r="E37" s="639"/>
      <c r="F37" s="639"/>
      <c r="G37" s="639"/>
      <c r="H37" s="639"/>
      <c r="I37" s="639"/>
      <c r="J37" s="639"/>
      <c r="K37" s="639"/>
      <c r="L37" s="639"/>
      <c r="M37" s="639"/>
      <c r="N37" s="639"/>
      <c r="O37" s="639"/>
      <c r="P37" s="639"/>
      <c r="Q37" s="640"/>
      <c r="R37" s="641">
        <v>22893500</v>
      </c>
      <c r="S37" s="642"/>
      <c r="T37" s="642"/>
      <c r="U37" s="642"/>
      <c r="V37" s="642"/>
      <c r="W37" s="642"/>
      <c r="X37" s="642"/>
      <c r="Y37" s="643"/>
      <c r="Z37" s="644">
        <v>5.8</v>
      </c>
      <c r="AA37" s="644"/>
      <c r="AB37" s="644"/>
      <c r="AC37" s="644"/>
      <c r="AD37" s="645" t="s">
        <v>257</v>
      </c>
      <c r="AE37" s="645"/>
      <c r="AF37" s="645"/>
      <c r="AG37" s="645"/>
      <c r="AH37" s="645"/>
      <c r="AI37" s="645"/>
      <c r="AJ37" s="645"/>
      <c r="AK37" s="645"/>
      <c r="AL37" s="646" t="s">
        <v>257</v>
      </c>
      <c r="AM37" s="647"/>
      <c r="AN37" s="647"/>
      <c r="AO37" s="648"/>
      <c r="AQ37" s="718" t="s">
        <v>335</v>
      </c>
      <c r="AR37" s="719"/>
      <c r="AS37" s="719"/>
      <c r="AT37" s="719"/>
      <c r="AU37" s="719"/>
      <c r="AV37" s="719"/>
      <c r="AW37" s="719"/>
      <c r="AX37" s="719"/>
      <c r="AY37" s="720"/>
      <c r="AZ37" s="641">
        <v>1221551</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98639</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256540</v>
      </c>
      <c r="CS37" s="677"/>
      <c r="CT37" s="677"/>
      <c r="CU37" s="677"/>
      <c r="CV37" s="677"/>
      <c r="CW37" s="677"/>
      <c r="CX37" s="677"/>
      <c r="CY37" s="678"/>
      <c r="CZ37" s="646">
        <v>0.1</v>
      </c>
      <c r="DA37" s="675"/>
      <c r="DB37" s="675"/>
      <c r="DC37" s="679"/>
      <c r="DD37" s="650">
        <v>242040</v>
      </c>
      <c r="DE37" s="677"/>
      <c r="DF37" s="677"/>
      <c r="DG37" s="677"/>
      <c r="DH37" s="677"/>
      <c r="DI37" s="677"/>
      <c r="DJ37" s="677"/>
      <c r="DK37" s="678"/>
      <c r="DL37" s="650">
        <v>242040</v>
      </c>
      <c r="DM37" s="677"/>
      <c r="DN37" s="677"/>
      <c r="DO37" s="677"/>
      <c r="DP37" s="677"/>
      <c r="DQ37" s="677"/>
      <c r="DR37" s="677"/>
      <c r="DS37" s="677"/>
      <c r="DT37" s="677"/>
      <c r="DU37" s="677"/>
      <c r="DV37" s="678"/>
      <c r="DW37" s="646">
        <v>0.1</v>
      </c>
      <c r="DX37" s="675"/>
      <c r="DY37" s="675"/>
      <c r="DZ37" s="675"/>
      <c r="EA37" s="675"/>
      <c r="EB37" s="675"/>
      <c r="EC37" s="676"/>
    </row>
    <row r="38" spans="2:133" ht="11.25" customHeight="1" x14ac:dyDescent="0.2">
      <c r="B38" s="686" t="s">
        <v>338</v>
      </c>
      <c r="C38" s="687"/>
      <c r="D38" s="687"/>
      <c r="E38" s="687"/>
      <c r="F38" s="687"/>
      <c r="G38" s="687"/>
      <c r="H38" s="687"/>
      <c r="I38" s="687"/>
      <c r="J38" s="687"/>
      <c r="K38" s="687"/>
      <c r="L38" s="687"/>
      <c r="M38" s="687"/>
      <c r="N38" s="687"/>
      <c r="O38" s="687"/>
      <c r="P38" s="687"/>
      <c r="Q38" s="688"/>
      <c r="R38" s="721">
        <v>393708361</v>
      </c>
      <c r="S38" s="722"/>
      <c r="T38" s="722"/>
      <c r="U38" s="722"/>
      <c r="V38" s="722"/>
      <c r="W38" s="722"/>
      <c r="X38" s="722"/>
      <c r="Y38" s="723"/>
      <c r="Z38" s="724">
        <v>100</v>
      </c>
      <c r="AA38" s="724"/>
      <c r="AB38" s="724"/>
      <c r="AC38" s="724"/>
      <c r="AD38" s="725">
        <v>175168035</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539200</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157783</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28293771</v>
      </c>
      <c r="CS38" s="642"/>
      <c r="CT38" s="642"/>
      <c r="CU38" s="642"/>
      <c r="CV38" s="642"/>
      <c r="CW38" s="642"/>
      <c r="CX38" s="642"/>
      <c r="CY38" s="643"/>
      <c r="CZ38" s="646">
        <v>7.4</v>
      </c>
      <c r="DA38" s="675"/>
      <c r="DB38" s="675"/>
      <c r="DC38" s="679"/>
      <c r="DD38" s="650">
        <v>22630131</v>
      </c>
      <c r="DE38" s="642"/>
      <c r="DF38" s="642"/>
      <c r="DG38" s="642"/>
      <c r="DH38" s="642"/>
      <c r="DI38" s="642"/>
      <c r="DJ38" s="642"/>
      <c r="DK38" s="643"/>
      <c r="DL38" s="650">
        <v>19868891</v>
      </c>
      <c r="DM38" s="642"/>
      <c r="DN38" s="642"/>
      <c r="DO38" s="642"/>
      <c r="DP38" s="642"/>
      <c r="DQ38" s="642"/>
      <c r="DR38" s="642"/>
      <c r="DS38" s="642"/>
      <c r="DT38" s="642"/>
      <c r="DU38" s="642"/>
      <c r="DV38" s="643"/>
      <c r="DW38" s="646">
        <v>10</v>
      </c>
      <c r="DX38" s="675"/>
      <c r="DY38" s="675"/>
      <c r="DZ38" s="675"/>
      <c r="EA38" s="675"/>
      <c r="EB38" s="675"/>
      <c r="EC38" s="676"/>
    </row>
    <row r="39" spans="2:133" ht="11.25" customHeight="1" x14ac:dyDescent="0.2">
      <c r="AQ39" s="718" t="s">
        <v>342</v>
      </c>
      <c r="AR39" s="719"/>
      <c r="AS39" s="719"/>
      <c r="AT39" s="719"/>
      <c r="AU39" s="719"/>
      <c r="AV39" s="719"/>
      <c r="AW39" s="719"/>
      <c r="AX39" s="719"/>
      <c r="AY39" s="720"/>
      <c r="AZ39" s="641">
        <v>155955</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98</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7652350</v>
      </c>
      <c r="CS39" s="677"/>
      <c r="CT39" s="677"/>
      <c r="CU39" s="677"/>
      <c r="CV39" s="677"/>
      <c r="CW39" s="677"/>
      <c r="CX39" s="677"/>
      <c r="CY39" s="678"/>
      <c r="CZ39" s="646">
        <v>2</v>
      </c>
      <c r="DA39" s="675"/>
      <c r="DB39" s="675"/>
      <c r="DC39" s="679"/>
      <c r="DD39" s="650">
        <v>6211629</v>
      </c>
      <c r="DE39" s="677"/>
      <c r="DF39" s="677"/>
      <c r="DG39" s="677"/>
      <c r="DH39" s="677"/>
      <c r="DI39" s="677"/>
      <c r="DJ39" s="677"/>
      <c r="DK39" s="678"/>
      <c r="DL39" s="650" t="s">
        <v>182</v>
      </c>
      <c r="DM39" s="677"/>
      <c r="DN39" s="677"/>
      <c r="DO39" s="677"/>
      <c r="DP39" s="677"/>
      <c r="DQ39" s="677"/>
      <c r="DR39" s="677"/>
      <c r="DS39" s="677"/>
      <c r="DT39" s="677"/>
      <c r="DU39" s="677"/>
      <c r="DV39" s="678"/>
      <c r="DW39" s="646" t="s">
        <v>257</v>
      </c>
      <c r="DX39" s="675"/>
      <c r="DY39" s="675"/>
      <c r="DZ39" s="675"/>
      <c r="EA39" s="675"/>
      <c r="EB39" s="675"/>
      <c r="EC39" s="676"/>
    </row>
    <row r="40" spans="2:133" ht="11.25" customHeight="1" x14ac:dyDescent="0.2">
      <c r="AQ40" s="718" t="s">
        <v>346</v>
      </c>
      <c r="AR40" s="719"/>
      <c r="AS40" s="719"/>
      <c r="AT40" s="719"/>
      <c r="AU40" s="719"/>
      <c r="AV40" s="719"/>
      <c r="AW40" s="719"/>
      <c r="AX40" s="719"/>
      <c r="AY40" s="720"/>
      <c r="AZ40" s="641">
        <v>9455390</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182</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5381924</v>
      </c>
      <c r="CS40" s="642"/>
      <c r="CT40" s="642"/>
      <c r="CU40" s="642"/>
      <c r="CV40" s="642"/>
      <c r="CW40" s="642"/>
      <c r="CX40" s="642"/>
      <c r="CY40" s="643"/>
      <c r="CZ40" s="646">
        <v>1.4</v>
      </c>
      <c r="DA40" s="675"/>
      <c r="DB40" s="675"/>
      <c r="DC40" s="679"/>
      <c r="DD40" s="650">
        <v>1743454</v>
      </c>
      <c r="DE40" s="642"/>
      <c r="DF40" s="642"/>
      <c r="DG40" s="642"/>
      <c r="DH40" s="642"/>
      <c r="DI40" s="642"/>
      <c r="DJ40" s="642"/>
      <c r="DK40" s="643"/>
      <c r="DL40" s="650" t="s">
        <v>182</v>
      </c>
      <c r="DM40" s="642"/>
      <c r="DN40" s="642"/>
      <c r="DO40" s="642"/>
      <c r="DP40" s="642"/>
      <c r="DQ40" s="642"/>
      <c r="DR40" s="642"/>
      <c r="DS40" s="642"/>
      <c r="DT40" s="642"/>
      <c r="DU40" s="642"/>
      <c r="DV40" s="643"/>
      <c r="DW40" s="646" t="s">
        <v>182</v>
      </c>
      <c r="DX40" s="675"/>
      <c r="DY40" s="675"/>
      <c r="DZ40" s="675"/>
      <c r="EA40" s="675"/>
      <c r="EB40" s="675"/>
      <c r="EC40" s="676"/>
    </row>
    <row r="41" spans="2:133" ht="11.25" customHeight="1" x14ac:dyDescent="0.2">
      <c r="AQ41" s="728" t="s">
        <v>349</v>
      </c>
      <c r="AR41" s="729"/>
      <c r="AS41" s="729"/>
      <c r="AT41" s="729"/>
      <c r="AU41" s="729"/>
      <c r="AV41" s="729"/>
      <c r="AW41" s="729"/>
      <c r="AX41" s="729"/>
      <c r="AY41" s="730"/>
      <c r="AZ41" s="721">
        <v>18589501</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346</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257</v>
      </c>
      <c r="CS41" s="677"/>
      <c r="CT41" s="677"/>
      <c r="CU41" s="677"/>
      <c r="CV41" s="677"/>
      <c r="CW41" s="677"/>
      <c r="CX41" s="677"/>
      <c r="CY41" s="678"/>
      <c r="CZ41" s="646" t="s">
        <v>257</v>
      </c>
      <c r="DA41" s="675"/>
      <c r="DB41" s="675"/>
      <c r="DC41" s="679"/>
      <c r="DD41" s="650" t="s">
        <v>257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70085226</v>
      </c>
      <c r="CS42" s="642"/>
      <c r="CT42" s="642"/>
      <c r="CU42" s="642"/>
      <c r="CV42" s="642"/>
      <c r="CW42" s="642"/>
      <c r="CX42" s="642"/>
      <c r="CY42" s="643"/>
      <c r="CZ42" s="646">
        <v>18.3</v>
      </c>
      <c r="DA42" s="647"/>
      <c r="DB42" s="647"/>
      <c r="DC42" s="742"/>
      <c r="DD42" s="650">
        <v>7524915</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v>232168</v>
      </c>
      <c r="CS43" s="677"/>
      <c r="CT43" s="677"/>
      <c r="CU43" s="677"/>
      <c r="CV43" s="677"/>
      <c r="CW43" s="677"/>
      <c r="CX43" s="677"/>
      <c r="CY43" s="678"/>
      <c r="CZ43" s="646">
        <v>0.1</v>
      </c>
      <c r="DA43" s="675"/>
      <c r="DB43" s="675"/>
      <c r="DC43" s="679"/>
      <c r="DD43" s="650">
        <v>232168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356</v>
      </c>
      <c r="CD44" s="753" t="s">
        <v>307</v>
      </c>
      <c r="CE44" s="754"/>
      <c r="CF44" s="638" t="s">
        <v>357</v>
      </c>
      <c r="CG44" s="639"/>
      <c r="CH44" s="639"/>
      <c r="CI44" s="639"/>
      <c r="CJ44" s="639"/>
      <c r="CK44" s="639"/>
      <c r="CL44" s="639"/>
      <c r="CM44" s="639"/>
      <c r="CN44" s="639"/>
      <c r="CO44" s="639"/>
      <c r="CP44" s="639"/>
      <c r="CQ44" s="640"/>
      <c r="CR44" s="641">
        <v>56990471</v>
      </c>
      <c r="CS44" s="642"/>
      <c r="CT44" s="642"/>
      <c r="CU44" s="642"/>
      <c r="CV44" s="642"/>
      <c r="CW44" s="642"/>
      <c r="CX44" s="642"/>
      <c r="CY44" s="643"/>
      <c r="CZ44" s="646">
        <v>14.9</v>
      </c>
      <c r="DA44" s="647"/>
      <c r="DB44" s="647"/>
      <c r="DC44" s="742"/>
      <c r="DD44" s="650">
        <v>7343567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358</v>
      </c>
      <c r="CG45" s="639"/>
      <c r="CH45" s="639"/>
      <c r="CI45" s="639"/>
      <c r="CJ45" s="639"/>
      <c r="CK45" s="639"/>
      <c r="CL45" s="639"/>
      <c r="CM45" s="639"/>
      <c r="CN45" s="639"/>
      <c r="CO45" s="639"/>
      <c r="CP45" s="639"/>
      <c r="CQ45" s="640"/>
      <c r="CR45" s="641">
        <v>35975493</v>
      </c>
      <c r="CS45" s="677"/>
      <c r="CT45" s="677"/>
      <c r="CU45" s="677"/>
      <c r="CV45" s="677"/>
      <c r="CW45" s="677"/>
      <c r="CX45" s="677"/>
      <c r="CY45" s="678"/>
      <c r="CZ45" s="646">
        <v>9.4</v>
      </c>
      <c r="DA45" s="675"/>
      <c r="DB45" s="675"/>
      <c r="DC45" s="679"/>
      <c r="DD45" s="650">
        <v>1326380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359</v>
      </c>
      <c r="CG46" s="639"/>
      <c r="CH46" s="639"/>
      <c r="CI46" s="639"/>
      <c r="CJ46" s="639"/>
      <c r="CK46" s="639"/>
      <c r="CL46" s="639"/>
      <c r="CM46" s="639"/>
      <c r="CN46" s="639"/>
      <c r="CO46" s="639"/>
      <c r="CP46" s="639"/>
      <c r="CQ46" s="640"/>
      <c r="CR46" s="641">
        <v>19341291</v>
      </c>
      <c r="CS46" s="642"/>
      <c r="CT46" s="642"/>
      <c r="CU46" s="642"/>
      <c r="CV46" s="642"/>
      <c r="CW46" s="642"/>
      <c r="CX46" s="642"/>
      <c r="CY46" s="643"/>
      <c r="CZ46" s="646">
        <v>5.0999999999999996</v>
      </c>
      <c r="DA46" s="647"/>
      <c r="DB46" s="647"/>
      <c r="DC46" s="742"/>
      <c r="DD46" s="650">
        <v>5780506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360</v>
      </c>
      <c r="CG47" s="639"/>
      <c r="CH47" s="639"/>
      <c r="CI47" s="639"/>
      <c r="CJ47" s="639"/>
      <c r="CK47" s="639"/>
      <c r="CL47" s="639"/>
      <c r="CM47" s="639"/>
      <c r="CN47" s="639"/>
      <c r="CO47" s="639"/>
      <c r="CP47" s="639"/>
      <c r="CQ47" s="640"/>
      <c r="CR47" s="641">
        <v>13094755</v>
      </c>
      <c r="CS47" s="677"/>
      <c r="CT47" s="677"/>
      <c r="CU47" s="677"/>
      <c r="CV47" s="677"/>
      <c r="CW47" s="677"/>
      <c r="CX47" s="677"/>
      <c r="CY47" s="678"/>
      <c r="CZ47" s="646">
        <v>3.4</v>
      </c>
      <c r="DA47" s="675"/>
      <c r="DB47" s="675"/>
      <c r="DC47" s="679"/>
      <c r="DD47" s="650">
        <v>181348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361</v>
      </c>
      <c r="CG48" s="639"/>
      <c r="CH48" s="639"/>
      <c r="CI48" s="639"/>
      <c r="CJ48" s="639"/>
      <c r="CK48" s="639"/>
      <c r="CL48" s="639"/>
      <c r="CM48" s="639"/>
      <c r="CN48" s="639"/>
      <c r="CO48" s="639"/>
      <c r="CP48" s="639"/>
      <c r="CQ48" s="640"/>
      <c r="CR48" s="641" t="s">
        <v>182</v>
      </c>
      <c r="CS48" s="642"/>
      <c r="CT48" s="642"/>
      <c r="CU48" s="642"/>
      <c r="CV48" s="642"/>
      <c r="CW48" s="642"/>
      <c r="CX48" s="642"/>
      <c r="CY48" s="643"/>
      <c r="CZ48" s="646" t="s">
        <v>182</v>
      </c>
      <c r="DA48" s="647"/>
      <c r="DB48" s="647"/>
      <c r="DC48" s="742"/>
      <c r="DD48" s="650" t="s">
        <v>182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362</v>
      </c>
      <c r="CE49" s="687"/>
      <c r="CF49" s="687"/>
      <c r="CG49" s="687"/>
      <c r="CH49" s="687"/>
      <c r="CI49" s="687"/>
      <c r="CJ49" s="687"/>
      <c r="CK49" s="687"/>
      <c r="CL49" s="687"/>
      <c r="CM49" s="687"/>
      <c r="CN49" s="687"/>
      <c r="CO49" s="687"/>
      <c r="CP49" s="687"/>
      <c r="CQ49" s="688"/>
      <c r="CR49" s="721">
        <v>382888282</v>
      </c>
      <c r="CS49" s="711"/>
      <c r="CT49" s="711"/>
      <c r="CU49" s="711"/>
      <c r="CV49" s="711"/>
      <c r="CW49" s="711"/>
      <c r="CX49" s="711"/>
      <c r="CY49" s="743"/>
      <c r="CZ49" s="726">
        <v>100</v>
      </c>
      <c r="DA49" s="744"/>
      <c r="DB49" s="744"/>
      <c r="DC49" s="745"/>
      <c r="DD49" s="746">
        <v>211881114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TpLOzImpuC4uAE+6vheFlOx/T8kL+Wm6PdzZBmx4aanYvFgZ+leJT5SGDpz4oJoeZ3TVXhWwV1nQpw2sNsDSoQ==" saltValue="KOCpMNOr0ufYQYpV0oujPQ==" spinCount="100000" sheet="1" objects="1" scenarios="1"/>
  <customSheetViews>
    <customSheetView guid="{E66EC7B0-393F-497E-BD75-9F504DAB1E87}"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385</v>
      </c>
      <c r="C7" s="774"/>
      <c r="D7" s="774"/>
      <c r="E7" s="774"/>
      <c r="F7" s="774"/>
      <c r="G7" s="774"/>
      <c r="H7" s="774"/>
      <c r="I7" s="774"/>
      <c r="J7" s="774"/>
      <c r="K7" s="774"/>
      <c r="L7" s="774"/>
      <c r="M7" s="774"/>
      <c r="N7" s="774"/>
      <c r="O7" s="774"/>
      <c r="P7" s="775"/>
      <c r="Q7" s="776">
        <v>388259</v>
      </c>
      <c r="R7" s="777"/>
      <c r="S7" s="777"/>
      <c r="T7" s="777"/>
      <c r="U7" s="777"/>
      <c r="V7" s="777">
        <v>377987</v>
      </c>
      <c r="W7" s="777"/>
      <c r="X7" s="777"/>
      <c r="Y7" s="777"/>
      <c r="Z7" s="777"/>
      <c r="AA7" s="777">
        <v>10272</v>
      </c>
      <c r="AB7" s="777"/>
      <c r="AC7" s="777"/>
      <c r="AD7" s="777"/>
      <c r="AE7" s="778"/>
      <c r="AF7" s="779">
        <v>5977</v>
      </c>
      <c r="AG7" s="780"/>
      <c r="AH7" s="780"/>
      <c r="AI7" s="780"/>
      <c r="AJ7" s="781"/>
      <c r="AK7" s="819">
        <v>3943</v>
      </c>
      <c r="AL7" s="820"/>
      <c r="AM7" s="820"/>
      <c r="AN7" s="820"/>
      <c r="AO7" s="820"/>
      <c r="AP7" s="820">
        <v>441642</v>
      </c>
      <c r="AQ7" s="820"/>
      <c r="AR7" s="820"/>
      <c r="AS7" s="820"/>
      <c r="AT7" s="820"/>
      <c r="AU7" s="821"/>
      <c r="AV7" s="821"/>
      <c r="AW7" s="821"/>
      <c r="AX7" s="821"/>
      <c r="AY7" s="822"/>
      <c r="AZ7" s="252"/>
      <c r="BA7" s="252"/>
      <c r="BB7" s="252"/>
      <c r="BC7" s="252"/>
      <c r="BD7" s="252"/>
      <c r="BE7" s="253"/>
      <c r="BF7" s="253"/>
      <c r="BG7" s="253"/>
      <c r="BH7" s="253"/>
      <c r="BI7" s="253"/>
      <c r="BJ7" s="253"/>
      <c r="BK7" s="253"/>
      <c r="BL7" s="253"/>
      <c r="BM7" s="253"/>
      <c r="BN7" s="253"/>
      <c r="BO7" s="253"/>
      <c r="BP7" s="253"/>
      <c r="BQ7" s="259">
        <v>1</v>
      </c>
      <c r="BR7" s="260"/>
      <c r="BS7" s="823" t="s">
        <v>599</v>
      </c>
      <c r="BT7" s="824"/>
      <c r="BU7" s="824"/>
      <c r="BV7" s="824"/>
      <c r="BW7" s="824"/>
      <c r="BX7" s="824"/>
      <c r="BY7" s="824"/>
      <c r="BZ7" s="824"/>
      <c r="CA7" s="824"/>
      <c r="CB7" s="824"/>
      <c r="CC7" s="824"/>
      <c r="CD7" s="824"/>
      <c r="CE7" s="824"/>
      <c r="CF7" s="824"/>
      <c r="CG7" s="825"/>
      <c r="CH7" s="816">
        <v>15</v>
      </c>
      <c r="CI7" s="817"/>
      <c r="CJ7" s="817"/>
      <c r="CK7" s="817"/>
      <c r="CL7" s="818"/>
      <c r="CM7" s="816">
        <v>199</v>
      </c>
      <c r="CN7" s="817"/>
      <c r="CO7" s="817"/>
      <c r="CP7" s="817"/>
      <c r="CQ7" s="818"/>
      <c r="CR7" s="813">
        <v>32</v>
      </c>
      <c r="CS7" s="814"/>
      <c r="CT7" s="814"/>
      <c r="CU7" s="814"/>
      <c r="CV7" s="815"/>
      <c r="CW7" s="816" t="s">
        <v>525</v>
      </c>
      <c r="CX7" s="817"/>
      <c r="CY7" s="817"/>
      <c r="CZ7" s="817"/>
      <c r="DA7" s="818"/>
      <c r="DB7" s="816" t="s">
        <v>525</v>
      </c>
      <c r="DC7" s="817"/>
      <c r="DD7" s="817"/>
      <c r="DE7" s="817"/>
      <c r="DF7" s="818"/>
      <c r="DG7" s="816" t="s">
        <v>525</v>
      </c>
      <c r="DH7" s="817"/>
      <c r="DI7" s="817"/>
      <c r="DJ7" s="817"/>
      <c r="DK7" s="818"/>
      <c r="DL7" s="816" t="s">
        <v>525</v>
      </c>
      <c r="DM7" s="817"/>
      <c r="DN7" s="817"/>
      <c r="DO7" s="817"/>
      <c r="DP7" s="818"/>
      <c r="DQ7" s="816" t="s">
        <v>525</v>
      </c>
      <c r="DR7" s="817"/>
      <c r="DS7" s="817"/>
      <c r="DT7" s="817"/>
      <c r="DU7" s="818"/>
      <c r="DV7" s="794"/>
      <c r="DW7" s="795"/>
      <c r="DX7" s="795"/>
      <c r="DY7" s="795"/>
      <c r="DZ7" s="796"/>
      <c r="EA7" s="254"/>
    </row>
    <row r="8" spans="1:131" s="255" customFormat="1" ht="26.25" customHeight="1" x14ac:dyDescent="0.2">
      <c r="A8" s="261">
        <v>2</v>
      </c>
      <c r="B8" s="797" t="s">
        <v>386</v>
      </c>
      <c r="C8" s="798"/>
      <c r="D8" s="798"/>
      <c r="E8" s="798"/>
      <c r="F8" s="798"/>
      <c r="G8" s="798"/>
      <c r="H8" s="798"/>
      <c r="I8" s="798"/>
      <c r="J8" s="798"/>
      <c r="K8" s="798"/>
      <c r="L8" s="798"/>
      <c r="M8" s="798"/>
      <c r="N8" s="798"/>
      <c r="O8" s="798"/>
      <c r="P8" s="799"/>
      <c r="Q8" s="800">
        <v>352</v>
      </c>
      <c r="R8" s="801"/>
      <c r="S8" s="801"/>
      <c r="T8" s="801"/>
      <c r="U8" s="801"/>
      <c r="V8" s="801">
        <v>127</v>
      </c>
      <c r="W8" s="801"/>
      <c r="X8" s="801"/>
      <c r="Y8" s="801"/>
      <c r="Z8" s="801"/>
      <c r="AA8" s="801">
        <v>225</v>
      </c>
      <c r="AB8" s="801"/>
      <c r="AC8" s="801"/>
      <c r="AD8" s="801"/>
      <c r="AE8" s="802"/>
      <c r="AF8" s="803">
        <v>225</v>
      </c>
      <c r="AG8" s="804"/>
      <c r="AH8" s="804"/>
      <c r="AI8" s="804"/>
      <c r="AJ8" s="805"/>
      <c r="AK8" s="806" t="s">
        <v>525</v>
      </c>
      <c r="AL8" s="807"/>
      <c r="AM8" s="807"/>
      <c r="AN8" s="807"/>
      <c r="AO8" s="807"/>
      <c r="AP8" s="807" t="s">
        <v>525</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600</v>
      </c>
      <c r="BT8" s="811"/>
      <c r="BU8" s="811"/>
      <c r="BV8" s="811"/>
      <c r="BW8" s="811"/>
      <c r="BX8" s="811"/>
      <c r="BY8" s="811"/>
      <c r="BZ8" s="811"/>
      <c r="CA8" s="811"/>
      <c r="CB8" s="811"/>
      <c r="CC8" s="811"/>
      <c r="CD8" s="811"/>
      <c r="CE8" s="811"/>
      <c r="CF8" s="811"/>
      <c r="CG8" s="812"/>
      <c r="CH8" s="826">
        <v>1</v>
      </c>
      <c r="CI8" s="827"/>
      <c r="CJ8" s="827"/>
      <c r="CK8" s="827"/>
      <c r="CL8" s="828"/>
      <c r="CM8" s="826">
        <v>214</v>
      </c>
      <c r="CN8" s="827"/>
      <c r="CO8" s="827"/>
      <c r="CP8" s="827"/>
      <c r="CQ8" s="828"/>
      <c r="CR8" s="832">
        <v>100</v>
      </c>
      <c r="CS8" s="833"/>
      <c r="CT8" s="833"/>
      <c r="CU8" s="833"/>
      <c r="CV8" s="834"/>
      <c r="CW8" s="826">
        <v>128</v>
      </c>
      <c r="CX8" s="827"/>
      <c r="CY8" s="827"/>
      <c r="CZ8" s="827"/>
      <c r="DA8" s="828"/>
      <c r="DB8" s="826" t="s">
        <v>525</v>
      </c>
      <c r="DC8" s="827"/>
      <c r="DD8" s="827"/>
      <c r="DE8" s="827"/>
      <c r="DF8" s="828"/>
      <c r="DG8" s="826" t="s">
        <v>525</v>
      </c>
      <c r="DH8" s="827"/>
      <c r="DI8" s="827"/>
      <c r="DJ8" s="827"/>
      <c r="DK8" s="828"/>
      <c r="DL8" s="826" t="s">
        <v>525</v>
      </c>
      <c r="DM8" s="827"/>
      <c r="DN8" s="827"/>
      <c r="DO8" s="827"/>
      <c r="DP8" s="828"/>
      <c r="DQ8" s="826" t="s">
        <v>525</v>
      </c>
      <c r="DR8" s="827"/>
      <c r="DS8" s="827"/>
      <c r="DT8" s="827"/>
      <c r="DU8" s="828"/>
      <c r="DV8" s="829"/>
      <c r="DW8" s="830"/>
      <c r="DX8" s="830"/>
      <c r="DY8" s="830"/>
      <c r="DZ8" s="831"/>
      <c r="EA8" s="254"/>
    </row>
    <row r="9" spans="1:131" s="255" customFormat="1" ht="26.25" customHeight="1" x14ac:dyDescent="0.2">
      <c r="A9" s="261">
        <v>3</v>
      </c>
      <c r="B9" s="797" t="s">
        <v>387</v>
      </c>
      <c r="C9" s="798"/>
      <c r="D9" s="798"/>
      <c r="E9" s="798"/>
      <c r="F9" s="798"/>
      <c r="G9" s="798"/>
      <c r="H9" s="798"/>
      <c r="I9" s="798"/>
      <c r="J9" s="798"/>
      <c r="K9" s="798"/>
      <c r="L9" s="798"/>
      <c r="M9" s="798"/>
      <c r="N9" s="798"/>
      <c r="O9" s="798"/>
      <c r="P9" s="799"/>
      <c r="Q9" s="800">
        <v>3577</v>
      </c>
      <c r="R9" s="801"/>
      <c r="S9" s="801"/>
      <c r="T9" s="801"/>
      <c r="U9" s="801"/>
      <c r="V9" s="801">
        <v>3398</v>
      </c>
      <c r="W9" s="801"/>
      <c r="X9" s="801"/>
      <c r="Y9" s="801"/>
      <c r="Z9" s="801"/>
      <c r="AA9" s="801">
        <v>178</v>
      </c>
      <c r="AB9" s="801"/>
      <c r="AC9" s="801"/>
      <c r="AD9" s="801"/>
      <c r="AE9" s="802"/>
      <c r="AF9" s="803">
        <v>178</v>
      </c>
      <c r="AG9" s="804"/>
      <c r="AH9" s="804"/>
      <c r="AI9" s="804"/>
      <c r="AJ9" s="805"/>
      <c r="AK9" s="806" t="s">
        <v>525</v>
      </c>
      <c r="AL9" s="807"/>
      <c r="AM9" s="807"/>
      <c r="AN9" s="807"/>
      <c r="AO9" s="807"/>
      <c r="AP9" s="807" t="s">
        <v>525</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601</v>
      </c>
      <c r="BT9" s="811"/>
      <c r="BU9" s="811"/>
      <c r="BV9" s="811"/>
      <c r="BW9" s="811"/>
      <c r="BX9" s="811"/>
      <c r="BY9" s="811"/>
      <c r="BZ9" s="811"/>
      <c r="CA9" s="811"/>
      <c r="CB9" s="811"/>
      <c r="CC9" s="811"/>
      <c r="CD9" s="811"/>
      <c r="CE9" s="811"/>
      <c r="CF9" s="811"/>
      <c r="CG9" s="812"/>
      <c r="CH9" s="826">
        <v>2</v>
      </c>
      <c r="CI9" s="827"/>
      <c r="CJ9" s="827"/>
      <c r="CK9" s="827"/>
      <c r="CL9" s="828"/>
      <c r="CM9" s="826">
        <v>123</v>
      </c>
      <c r="CN9" s="827"/>
      <c r="CO9" s="827"/>
      <c r="CP9" s="827"/>
      <c r="CQ9" s="828"/>
      <c r="CR9" s="832">
        <v>50</v>
      </c>
      <c r="CS9" s="833"/>
      <c r="CT9" s="833"/>
      <c r="CU9" s="833"/>
      <c r="CV9" s="834"/>
      <c r="CW9" s="826" t="s">
        <v>525</v>
      </c>
      <c r="CX9" s="827"/>
      <c r="CY9" s="827"/>
      <c r="CZ9" s="827"/>
      <c r="DA9" s="828"/>
      <c r="DB9" s="826" t="s">
        <v>525</v>
      </c>
      <c r="DC9" s="827"/>
      <c r="DD9" s="827"/>
      <c r="DE9" s="827"/>
      <c r="DF9" s="828"/>
      <c r="DG9" s="826" t="s">
        <v>525</v>
      </c>
      <c r="DH9" s="827"/>
      <c r="DI9" s="827"/>
      <c r="DJ9" s="827"/>
      <c r="DK9" s="828"/>
      <c r="DL9" s="826" t="s">
        <v>525</v>
      </c>
      <c r="DM9" s="827"/>
      <c r="DN9" s="827"/>
      <c r="DO9" s="827"/>
      <c r="DP9" s="828"/>
      <c r="DQ9" s="826" t="s">
        <v>525</v>
      </c>
      <c r="DR9" s="827"/>
      <c r="DS9" s="827"/>
      <c r="DT9" s="827"/>
      <c r="DU9" s="828"/>
      <c r="DV9" s="829"/>
      <c r="DW9" s="830"/>
      <c r="DX9" s="830"/>
      <c r="DY9" s="830"/>
      <c r="DZ9" s="831"/>
      <c r="EA9" s="254"/>
    </row>
    <row r="10" spans="1:131" s="255" customFormat="1" ht="26.25" customHeight="1" x14ac:dyDescent="0.2">
      <c r="A10" s="261">
        <v>4</v>
      </c>
      <c r="B10" s="797" t="s">
        <v>388</v>
      </c>
      <c r="C10" s="798"/>
      <c r="D10" s="798"/>
      <c r="E10" s="798"/>
      <c r="F10" s="798"/>
      <c r="G10" s="798"/>
      <c r="H10" s="798"/>
      <c r="I10" s="798"/>
      <c r="J10" s="798"/>
      <c r="K10" s="798"/>
      <c r="L10" s="798"/>
      <c r="M10" s="798"/>
      <c r="N10" s="798"/>
      <c r="O10" s="798"/>
      <c r="P10" s="799"/>
      <c r="Q10" s="800">
        <v>199</v>
      </c>
      <c r="R10" s="801"/>
      <c r="S10" s="801"/>
      <c r="T10" s="801"/>
      <c r="U10" s="801"/>
      <c r="V10" s="801">
        <v>199</v>
      </c>
      <c r="W10" s="801"/>
      <c r="X10" s="801"/>
      <c r="Y10" s="801"/>
      <c r="Z10" s="801"/>
      <c r="AA10" s="801">
        <v>0</v>
      </c>
      <c r="AB10" s="801"/>
      <c r="AC10" s="801"/>
      <c r="AD10" s="801"/>
      <c r="AE10" s="802"/>
      <c r="AF10" s="803" t="s">
        <v>389</v>
      </c>
      <c r="AG10" s="804"/>
      <c r="AH10" s="804"/>
      <c r="AI10" s="804"/>
      <c r="AJ10" s="805"/>
      <c r="AK10" s="806" t="s">
        <v>525</v>
      </c>
      <c r="AL10" s="807"/>
      <c r="AM10" s="807"/>
      <c r="AN10" s="807"/>
      <c r="AO10" s="807"/>
      <c r="AP10" s="807">
        <v>198</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602</v>
      </c>
      <c r="BT10" s="811"/>
      <c r="BU10" s="811"/>
      <c r="BV10" s="811"/>
      <c r="BW10" s="811"/>
      <c r="BX10" s="811"/>
      <c r="BY10" s="811"/>
      <c r="BZ10" s="811"/>
      <c r="CA10" s="811"/>
      <c r="CB10" s="811"/>
      <c r="CC10" s="811"/>
      <c r="CD10" s="811"/>
      <c r="CE10" s="811"/>
      <c r="CF10" s="811"/>
      <c r="CG10" s="812"/>
      <c r="CH10" s="826">
        <v>31</v>
      </c>
      <c r="CI10" s="827"/>
      <c r="CJ10" s="827"/>
      <c r="CK10" s="827"/>
      <c r="CL10" s="828"/>
      <c r="CM10" s="826">
        <v>421</v>
      </c>
      <c r="CN10" s="827"/>
      <c r="CO10" s="827"/>
      <c r="CP10" s="827"/>
      <c r="CQ10" s="828"/>
      <c r="CR10" s="832">
        <v>20</v>
      </c>
      <c r="CS10" s="833"/>
      <c r="CT10" s="833"/>
      <c r="CU10" s="833"/>
      <c r="CV10" s="834"/>
      <c r="CW10" s="826" t="s">
        <v>525</v>
      </c>
      <c r="CX10" s="827"/>
      <c r="CY10" s="827"/>
      <c r="CZ10" s="827"/>
      <c r="DA10" s="828"/>
      <c r="DB10" s="826" t="s">
        <v>525</v>
      </c>
      <c r="DC10" s="827"/>
      <c r="DD10" s="827"/>
      <c r="DE10" s="827"/>
      <c r="DF10" s="828"/>
      <c r="DG10" s="826" t="s">
        <v>525</v>
      </c>
      <c r="DH10" s="827"/>
      <c r="DI10" s="827"/>
      <c r="DJ10" s="827"/>
      <c r="DK10" s="828"/>
      <c r="DL10" s="826" t="s">
        <v>525</v>
      </c>
      <c r="DM10" s="827"/>
      <c r="DN10" s="827"/>
      <c r="DO10" s="827"/>
      <c r="DP10" s="828"/>
      <c r="DQ10" s="826" t="s">
        <v>525</v>
      </c>
      <c r="DR10" s="827"/>
      <c r="DS10" s="827"/>
      <c r="DT10" s="827"/>
      <c r="DU10" s="828"/>
      <c r="DV10" s="829"/>
      <c r="DW10" s="830"/>
      <c r="DX10" s="830"/>
      <c r="DY10" s="830"/>
      <c r="DZ10" s="831"/>
      <c r="EA10" s="254"/>
    </row>
    <row r="11" spans="1:131" s="255" customFormat="1" ht="26.25" customHeight="1" x14ac:dyDescent="0.2">
      <c r="A11" s="261">
        <v>5</v>
      </c>
      <c r="B11" s="797" t="s">
        <v>390</v>
      </c>
      <c r="C11" s="798"/>
      <c r="D11" s="798"/>
      <c r="E11" s="798"/>
      <c r="F11" s="798"/>
      <c r="G11" s="798"/>
      <c r="H11" s="798"/>
      <c r="I11" s="798"/>
      <c r="J11" s="798"/>
      <c r="K11" s="798"/>
      <c r="L11" s="798"/>
      <c r="M11" s="798"/>
      <c r="N11" s="798"/>
      <c r="O11" s="798"/>
      <c r="P11" s="799"/>
      <c r="Q11" s="800">
        <v>612</v>
      </c>
      <c r="R11" s="801"/>
      <c r="S11" s="801"/>
      <c r="T11" s="801"/>
      <c r="U11" s="801"/>
      <c r="V11" s="801">
        <v>612</v>
      </c>
      <c r="W11" s="801"/>
      <c r="X11" s="801"/>
      <c r="Y11" s="801"/>
      <c r="Z11" s="801"/>
      <c r="AA11" s="801">
        <v>0</v>
      </c>
      <c r="AB11" s="801"/>
      <c r="AC11" s="801"/>
      <c r="AD11" s="801"/>
      <c r="AE11" s="802"/>
      <c r="AF11" s="803" t="s">
        <v>389</v>
      </c>
      <c r="AG11" s="804"/>
      <c r="AH11" s="804"/>
      <c r="AI11" s="804"/>
      <c r="AJ11" s="805"/>
      <c r="AK11" s="806">
        <v>3</v>
      </c>
      <c r="AL11" s="807"/>
      <c r="AM11" s="807"/>
      <c r="AN11" s="807"/>
      <c r="AO11" s="807"/>
      <c r="AP11" s="807">
        <v>6000</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603</v>
      </c>
      <c r="BT11" s="811"/>
      <c r="BU11" s="811"/>
      <c r="BV11" s="811"/>
      <c r="BW11" s="811"/>
      <c r="BX11" s="811"/>
      <c r="BY11" s="811"/>
      <c r="BZ11" s="811"/>
      <c r="CA11" s="811"/>
      <c r="CB11" s="811"/>
      <c r="CC11" s="811"/>
      <c r="CD11" s="811"/>
      <c r="CE11" s="811"/>
      <c r="CF11" s="811"/>
      <c r="CG11" s="812"/>
      <c r="CH11" s="826">
        <v>-29</v>
      </c>
      <c r="CI11" s="827"/>
      <c r="CJ11" s="827"/>
      <c r="CK11" s="827"/>
      <c r="CL11" s="828"/>
      <c r="CM11" s="826">
        <v>212</v>
      </c>
      <c r="CN11" s="827"/>
      <c r="CO11" s="827"/>
      <c r="CP11" s="827"/>
      <c r="CQ11" s="828"/>
      <c r="CR11" s="832">
        <v>131</v>
      </c>
      <c r="CS11" s="833"/>
      <c r="CT11" s="833"/>
      <c r="CU11" s="833"/>
      <c r="CV11" s="834"/>
      <c r="CW11" s="826" t="s">
        <v>525</v>
      </c>
      <c r="CX11" s="827"/>
      <c r="CY11" s="827"/>
      <c r="CZ11" s="827"/>
      <c r="DA11" s="828"/>
      <c r="DB11" s="826" t="s">
        <v>525</v>
      </c>
      <c r="DC11" s="827"/>
      <c r="DD11" s="827"/>
      <c r="DE11" s="827"/>
      <c r="DF11" s="828"/>
      <c r="DG11" s="826" t="s">
        <v>525</v>
      </c>
      <c r="DH11" s="827"/>
      <c r="DI11" s="827"/>
      <c r="DJ11" s="827"/>
      <c r="DK11" s="828"/>
      <c r="DL11" s="826" t="s">
        <v>525</v>
      </c>
      <c r="DM11" s="827"/>
      <c r="DN11" s="827"/>
      <c r="DO11" s="827"/>
      <c r="DP11" s="828"/>
      <c r="DQ11" s="826" t="s">
        <v>525</v>
      </c>
      <c r="DR11" s="827"/>
      <c r="DS11" s="827"/>
      <c r="DT11" s="827"/>
      <c r="DU11" s="828"/>
      <c r="DV11" s="829"/>
      <c r="DW11" s="830"/>
      <c r="DX11" s="830"/>
      <c r="DY11" s="830"/>
      <c r="DZ11" s="831"/>
      <c r="EA11" s="254"/>
    </row>
    <row r="12" spans="1:131" s="255" customFormat="1" ht="26.25" customHeight="1" x14ac:dyDescent="0.2">
      <c r="A12" s="261">
        <v>6</v>
      </c>
      <c r="B12" s="797" t="s">
        <v>391</v>
      </c>
      <c r="C12" s="798"/>
      <c r="D12" s="798"/>
      <c r="E12" s="798"/>
      <c r="F12" s="798"/>
      <c r="G12" s="798"/>
      <c r="H12" s="798"/>
      <c r="I12" s="798"/>
      <c r="J12" s="798"/>
      <c r="K12" s="798"/>
      <c r="L12" s="798"/>
      <c r="M12" s="798"/>
      <c r="N12" s="798"/>
      <c r="O12" s="798"/>
      <c r="P12" s="799"/>
      <c r="Q12" s="800">
        <v>612</v>
      </c>
      <c r="R12" s="801"/>
      <c r="S12" s="801"/>
      <c r="T12" s="801"/>
      <c r="U12" s="801"/>
      <c r="V12" s="801">
        <v>584</v>
      </c>
      <c r="W12" s="801"/>
      <c r="X12" s="801"/>
      <c r="Y12" s="801"/>
      <c r="Z12" s="801"/>
      <c r="AA12" s="801">
        <v>28</v>
      </c>
      <c r="AB12" s="801"/>
      <c r="AC12" s="801"/>
      <c r="AD12" s="801"/>
      <c r="AE12" s="802"/>
      <c r="AF12" s="803">
        <v>25</v>
      </c>
      <c r="AG12" s="804"/>
      <c r="AH12" s="804"/>
      <c r="AI12" s="804"/>
      <c r="AJ12" s="805"/>
      <c r="AK12" s="806">
        <v>577</v>
      </c>
      <c r="AL12" s="807"/>
      <c r="AM12" s="807"/>
      <c r="AN12" s="807"/>
      <c r="AO12" s="807"/>
      <c r="AP12" s="807">
        <v>3206</v>
      </c>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604</v>
      </c>
      <c r="BT12" s="811"/>
      <c r="BU12" s="811"/>
      <c r="BV12" s="811"/>
      <c r="BW12" s="811"/>
      <c r="BX12" s="811"/>
      <c r="BY12" s="811"/>
      <c r="BZ12" s="811"/>
      <c r="CA12" s="811"/>
      <c r="CB12" s="811"/>
      <c r="CC12" s="811"/>
      <c r="CD12" s="811"/>
      <c r="CE12" s="811"/>
      <c r="CF12" s="811"/>
      <c r="CG12" s="812"/>
      <c r="CH12" s="826">
        <v>3</v>
      </c>
      <c r="CI12" s="827"/>
      <c r="CJ12" s="827"/>
      <c r="CK12" s="827"/>
      <c r="CL12" s="828"/>
      <c r="CM12" s="826">
        <v>421</v>
      </c>
      <c r="CN12" s="827"/>
      <c r="CO12" s="827"/>
      <c r="CP12" s="827"/>
      <c r="CQ12" s="828"/>
      <c r="CR12" s="832">
        <v>950</v>
      </c>
      <c r="CS12" s="833"/>
      <c r="CT12" s="833"/>
      <c r="CU12" s="833"/>
      <c r="CV12" s="834"/>
      <c r="CW12" s="826" t="s">
        <v>525</v>
      </c>
      <c r="CX12" s="827"/>
      <c r="CY12" s="827"/>
      <c r="CZ12" s="827"/>
      <c r="DA12" s="828"/>
      <c r="DB12" s="826" t="s">
        <v>525</v>
      </c>
      <c r="DC12" s="827"/>
      <c r="DD12" s="827"/>
      <c r="DE12" s="827"/>
      <c r="DF12" s="828"/>
      <c r="DG12" s="826" t="s">
        <v>525</v>
      </c>
      <c r="DH12" s="827"/>
      <c r="DI12" s="827"/>
      <c r="DJ12" s="827"/>
      <c r="DK12" s="828"/>
      <c r="DL12" s="826" t="s">
        <v>525</v>
      </c>
      <c r="DM12" s="827"/>
      <c r="DN12" s="827"/>
      <c r="DO12" s="827"/>
      <c r="DP12" s="828"/>
      <c r="DQ12" s="826" t="s">
        <v>525</v>
      </c>
      <c r="DR12" s="827"/>
      <c r="DS12" s="827"/>
      <c r="DT12" s="827"/>
      <c r="DU12" s="828"/>
      <c r="DV12" s="829"/>
      <c r="DW12" s="830"/>
      <c r="DX12" s="830"/>
      <c r="DY12" s="830"/>
      <c r="DZ12" s="831"/>
      <c r="EA12" s="254"/>
    </row>
    <row r="13" spans="1:131" s="255" customFormat="1" ht="26.25" customHeight="1" x14ac:dyDescent="0.2">
      <c r="A13" s="261">
        <v>7</v>
      </c>
      <c r="B13" s="797" t="s">
        <v>392</v>
      </c>
      <c r="C13" s="798"/>
      <c r="D13" s="798"/>
      <c r="E13" s="798"/>
      <c r="F13" s="798"/>
      <c r="G13" s="798"/>
      <c r="H13" s="798"/>
      <c r="I13" s="798"/>
      <c r="J13" s="798"/>
      <c r="K13" s="798"/>
      <c r="L13" s="798"/>
      <c r="M13" s="798"/>
      <c r="N13" s="798"/>
      <c r="O13" s="798"/>
      <c r="P13" s="799"/>
      <c r="Q13" s="800">
        <v>809</v>
      </c>
      <c r="R13" s="801"/>
      <c r="S13" s="801"/>
      <c r="T13" s="801"/>
      <c r="U13" s="801"/>
      <c r="V13" s="801">
        <v>701</v>
      </c>
      <c r="W13" s="801"/>
      <c r="X13" s="801"/>
      <c r="Y13" s="801"/>
      <c r="Z13" s="801"/>
      <c r="AA13" s="801">
        <v>107</v>
      </c>
      <c r="AB13" s="801"/>
      <c r="AC13" s="801"/>
      <c r="AD13" s="801"/>
      <c r="AE13" s="802"/>
      <c r="AF13" s="803">
        <v>6</v>
      </c>
      <c r="AG13" s="804"/>
      <c r="AH13" s="804"/>
      <c r="AI13" s="804"/>
      <c r="AJ13" s="805"/>
      <c r="AK13" s="806">
        <v>293</v>
      </c>
      <c r="AL13" s="807"/>
      <c r="AM13" s="807"/>
      <c r="AN13" s="807"/>
      <c r="AO13" s="807"/>
      <c r="AP13" s="807">
        <v>3279</v>
      </c>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t="s">
        <v>605</v>
      </c>
      <c r="BT13" s="811"/>
      <c r="BU13" s="811"/>
      <c r="BV13" s="811"/>
      <c r="BW13" s="811"/>
      <c r="BX13" s="811"/>
      <c r="BY13" s="811"/>
      <c r="BZ13" s="811"/>
      <c r="CA13" s="811"/>
      <c r="CB13" s="811"/>
      <c r="CC13" s="811"/>
      <c r="CD13" s="811"/>
      <c r="CE13" s="811"/>
      <c r="CF13" s="811"/>
      <c r="CG13" s="812"/>
      <c r="CH13" s="826">
        <v>-11</v>
      </c>
      <c r="CI13" s="827"/>
      <c r="CJ13" s="827"/>
      <c r="CK13" s="827"/>
      <c r="CL13" s="828"/>
      <c r="CM13" s="826">
        <v>222</v>
      </c>
      <c r="CN13" s="827"/>
      <c r="CO13" s="827"/>
      <c r="CP13" s="827"/>
      <c r="CQ13" s="828"/>
      <c r="CR13" s="832">
        <v>200</v>
      </c>
      <c r="CS13" s="833"/>
      <c r="CT13" s="833"/>
      <c r="CU13" s="833"/>
      <c r="CV13" s="834"/>
      <c r="CW13" s="826" t="s">
        <v>525</v>
      </c>
      <c r="CX13" s="827"/>
      <c r="CY13" s="827"/>
      <c r="CZ13" s="827"/>
      <c r="DA13" s="828"/>
      <c r="DB13" s="826" t="s">
        <v>525</v>
      </c>
      <c r="DC13" s="827"/>
      <c r="DD13" s="827"/>
      <c r="DE13" s="827"/>
      <c r="DF13" s="828"/>
      <c r="DG13" s="826" t="s">
        <v>525</v>
      </c>
      <c r="DH13" s="827"/>
      <c r="DI13" s="827"/>
      <c r="DJ13" s="827"/>
      <c r="DK13" s="828"/>
      <c r="DL13" s="826" t="s">
        <v>525</v>
      </c>
      <c r="DM13" s="827"/>
      <c r="DN13" s="827"/>
      <c r="DO13" s="827"/>
      <c r="DP13" s="828"/>
      <c r="DQ13" s="826" t="s">
        <v>525</v>
      </c>
      <c r="DR13" s="827"/>
      <c r="DS13" s="827"/>
      <c r="DT13" s="827"/>
      <c r="DU13" s="828"/>
      <c r="DV13" s="829"/>
      <c r="DW13" s="830"/>
      <c r="DX13" s="830"/>
      <c r="DY13" s="830"/>
      <c r="DZ13" s="831"/>
      <c r="EA13" s="254"/>
    </row>
    <row r="14" spans="1:131" s="255" customFormat="1" ht="26.25" customHeight="1" x14ac:dyDescent="0.2">
      <c r="A14" s="261">
        <v>8</v>
      </c>
      <c r="B14" s="797" t="s">
        <v>393</v>
      </c>
      <c r="C14" s="798"/>
      <c r="D14" s="798"/>
      <c r="E14" s="798"/>
      <c r="F14" s="798"/>
      <c r="G14" s="798"/>
      <c r="H14" s="798"/>
      <c r="I14" s="798"/>
      <c r="J14" s="798"/>
      <c r="K14" s="798"/>
      <c r="L14" s="798"/>
      <c r="M14" s="798"/>
      <c r="N14" s="798"/>
      <c r="O14" s="798"/>
      <c r="P14" s="799"/>
      <c r="Q14" s="800">
        <v>131</v>
      </c>
      <c r="R14" s="801"/>
      <c r="S14" s="801"/>
      <c r="T14" s="801"/>
      <c r="U14" s="801"/>
      <c r="V14" s="801">
        <v>122</v>
      </c>
      <c r="W14" s="801"/>
      <c r="X14" s="801"/>
      <c r="Y14" s="801"/>
      <c r="Z14" s="801"/>
      <c r="AA14" s="801">
        <v>9</v>
      </c>
      <c r="AB14" s="801"/>
      <c r="AC14" s="801"/>
      <c r="AD14" s="801"/>
      <c r="AE14" s="802"/>
      <c r="AF14" s="803">
        <v>9</v>
      </c>
      <c r="AG14" s="804"/>
      <c r="AH14" s="804"/>
      <c r="AI14" s="804"/>
      <c r="AJ14" s="805"/>
      <c r="AK14" s="806" t="s">
        <v>525</v>
      </c>
      <c r="AL14" s="807"/>
      <c r="AM14" s="807"/>
      <c r="AN14" s="807"/>
      <c r="AO14" s="807"/>
      <c r="AP14" s="807" t="s">
        <v>525</v>
      </c>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t="s">
        <v>606</v>
      </c>
      <c r="BT14" s="811"/>
      <c r="BU14" s="811"/>
      <c r="BV14" s="811"/>
      <c r="BW14" s="811"/>
      <c r="BX14" s="811"/>
      <c r="BY14" s="811"/>
      <c r="BZ14" s="811"/>
      <c r="CA14" s="811"/>
      <c r="CB14" s="811"/>
      <c r="CC14" s="811"/>
      <c r="CD14" s="811"/>
      <c r="CE14" s="811"/>
      <c r="CF14" s="811"/>
      <c r="CG14" s="812"/>
      <c r="CH14" s="826">
        <v>-1</v>
      </c>
      <c r="CI14" s="827"/>
      <c r="CJ14" s="827"/>
      <c r="CK14" s="827"/>
      <c r="CL14" s="828"/>
      <c r="CM14" s="826">
        <v>102</v>
      </c>
      <c r="CN14" s="827"/>
      <c r="CO14" s="827"/>
      <c r="CP14" s="827"/>
      <c r="CQ14" s="828"/>
      <c r="CR14" s="832">
        <v>100</v>
      </c>
      <c r="CS14" s="833"/>
      <c r="CT14" s="833"/>
      <c r="CU14" s="833"/>
      <c r="CV14" s="834"/>
      <c r="CW14" s="826">
        <v>27</v>
      </c>
      <c r="CX14" s="827"/>
      <c r="CY14" s="827"/>
      <c r="CZ14" s="827"/>
      <c r="DA14" s="828"/>
      <c r="DB14" s="826" t="s">
        <v>525</v>
      </c>
      <c r="DC14" s="827"/>
      <c r="DD14" s="827"/>
      <c r="DE14" s="827"/>
      <c r="DF14" s="828"/>
      <c r="DG14" s="826" t="s">
        <v>525</v>
      </c>
      <c r="DH14" s="827"/>
      <c r="DI14" s="827"/>
      <c r="DJ14" s="827"/>
      <c r="DK14" s="828"/>
      <c r="DL14" s="826" t="s">
        <v>525</v>
      </c>
      <c r="DM14" s="827"/>
      <c r="DN14" s="827"/>
      <c r="DO14" s="827"/>
      <c r="DP14" s="828"/>
      <c r="DQ14" s="826" t="s">
        <v>525</v>
      </c>
      <c r="DR14" s="827"/>
      <c r="DS14" s="827"/>
      <c r="DT14" s="827"/>
      <c r="DU14" s="828"/>
      <c r="DV14" s="829"/>
      <c r="DW14" s="830"/>
      <c r="DX14" s="830"/>
      <c r="DY14" s="830"/>
      <c r="DZ14" s="831"/>
      <c r="EA14" s="254"/>
    </row>
    <row r="15" spans="1:131" s="255" customFormat="1" ht="26.25" customHeight="1" x14ac:dyDescent="0.2">
      <c r="A15" s="261">
        <v>9</v>
      </c>
      <c r="B15" s="797" t="s">
        <v>394</v>
      </c>
      <c r="C15" s="798"/>
      <c r="D15" s="798"/>
      <c r="E15" s="798"/>
      <c r="F15" s="798"/>
      <c r="G15" s="798"/>
      <c r="H15" s="798"/>
      <c r="I15" s="798"/>
      <c r="J15" s="798"/>
      <c r="K15" s="798"/>
      <c r="L15" s="798"/>
      <c r="M15" s="798"/>
      <c r="N15" s="798"/>
      <c r="O15" s="798"/>
      <c r="P15" s="799"/>
      <c r="Q15" s="800">
        <v>32060</v>
      </c>
      <c r="R15" s="801"/>
      <c r="S15" s="801"/>
      <c r="T15" s="801"/>
      <c r="U15" s="801"/>
      <c r="V15" s="801">
        <v>32060</v>
      </c>
      <c r="W15" s="801"/>
      <c r="X15" s="801"/>
      <c r="Y15" s="801"/>
      <c r="Z15" s="801"/>
      <c r="AA15" s="801">
        <v>0</v>
      </c>
      <c r="AB15" s="801"/>
      <c r="AC15" s="801"/>
      <c r="AD15" s="801"/>
      <c r="AE15" s="802"/>
      <c r="AF15" s="803" t="s">
        <v>182</v>
      </c>
      <c r="AG15" s="804"/>
      <c r="AH15" s="804"/>
      <c r="AI15" s="804"/>
      <c r="AJ15" s="805"/>
      <c r="AK15" s="806">
        <v>32055</v>
      </c>
      <c r="AL15" s="807"/>
      <c r="AM15" s="807"/>
      <c r="AN15" s="807"/>
      <c r="AO15" s="807"/>
      <c r="AP15" s="807" t="s">
        <v>525</v>
      </c>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t="s">
        <v>607</v>
      </c>
      <c r="BT15" s="811"/>
      <c r="BU15" s="811"/>
      <c r="BV15" s="811"/>
      <c r="BW15" s="811"/>
      <c r="BX15" s="811"/>
      <c r="BY15" s="811"/>
      <c r="BZ15" s="811"/>
      <c r="CA15" s="811"/>
      <c r="CB15" s="811"/>
      <c r="CC15" s="811"/>
      <c r="CD15" s="811"/>
      <c r="CE15" s="811"/>
      <c r="CF15" s="811"/>
      <c r="CG15" s="812"/>
      <c r="CH15" s="826">
        <v>42</v>
      </c>
      <c r="CI15" s="827"/>
      <c r="CJ15" s="827"/>
      <c r="CK15" s="827"/>
      <c r="CL15" s="828"/>
      <c r="CM15" s="826">
        <v>595</v>
      </c>
      <c r="CN15" s="827"/>
      <c r="CO15" s="827"/>
      <c r="CP15" s="827"/>
      <c r="CQ15" s="828"/>
      <c r="CR15" s="832">
        <v>28</v>
      </c>
      <c r="CS15" s="833"/>
      <c r="CT15" s="833"/>
      <c r="CU15" s="833"/>
      <c r="CV15" s="834"/>
      <c r="CW15" s="826" t="s">
        <v>525</v>
      </c>
      <c r="CX15" s="827"/>
      <c r="CY15" s="827"/>
      <c r="CZ15" s="827"/>
      <c r="DA15" s="828"/>
      <c r="DB15" s="826" t="s">
        <v>525</v>
      </c>
      <c r="DC15" s="827"/>
      <c r="DD15" s="827"/>
      <c r="DE15" s="827"/>
      <c r="DF15" s="828"/>
      <c r="DG15" s="826" t="s">
        <v>525</v>
      </c>
      <c r="DH15" s="827"/>
      <c r="DI15" s="827"/>
      <c r="DJ15" s="827"/>
      <c r="DK15" s="828"/>
      <c r="DL15" s="826" t="s">
        <v>525</v>
      </c>
      <c r="DM15" s="827"/>
      <c r="DN15" s="827"/>
      <c r="DO15" s="827"/>
      <c r="DP15" s="828"/>
      <c r="DQ15" s="826" t="s">
        <v>525</v>
      </c>
      <c r="DR15" s="827"/>
      <c r="DS15" s="827"/>
      <c r="DT15" s="827"/>
      <c r="DU15" s="828"/>
      <c r="DV15" s="829"/>
      <c r="DW15" s="830"/>
      <c r="DX15" s="830"/>
      <c r="DY15" s="830"/>
      <c r="DZ15" s="831"/>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t="s">
        <v>608</v>
      </c>
      <c r="BT16" s="811"/>
      <c r="BU16" s="811"/>
      <c r="BV16" s="811"/>
      <c r="BW16" s="811"/>
      <c r="BX16" s="811"/>
      <c r="BY16" s="811"/>
      <c r="BZ16" s="811"/>
      <c r="CA16" s="811"/>
      <c r="CB16" s="811"/>
      <c r="CC16" s="811"/>
      <c r="CD16" s="811"/>
      <c r="CE16" s="811"/>
      <c r="CF16" s="811"/>
      <c r="CG16" s="812"/>
      <c r="CH16" s="826">
        <v>-6</v>
      </c>
      <c r="CI16" s="827"/>
      <c r="CJ16" s="827"/>
      <c r="CK16" s="827"/>
      <c r="CL16" s="828"/>
      <c r="CM16" s="826">
        <v>1294</v>
      </c>
      <c r="CN16" s="827"/>
      <c r="CO16" s="827"/>
      <c r="CP16" s="827"/>
      <c r="CQ16" s="828"/>
      <c r="CR16" s="832">
        <v>500</v>
      </c>
      <c r="CS16" s="833"/>
      <c r="CT16" s="833"/>
      <c r="CU16" s="833"/>
      <c r="CV16" s="834"/>
      <c r="CW16" s="826">
        <v>90</v>
      </c>
      <c r="CX16" s="827"/>
      <c r="CY16" s="827"/>
      <c r="CZ16" s="827"/>
      <c r="DA16" s="828"/>
      <c r="DB16" s="826" t="s">
        <v>525</v>
      </c>
      <c r="DC16" s="827"/>
      <c r="DD16" s="827"/>
      <c r="DE16" s="827"/>
      <c r="DF16" s="828"/>
      <c r="DG16" s="826" t="s">
        <v>525</v>
      </c>
      <c r="DH16" s="827"/>
      <c r="DI16" s="827"/>
      <c r="DJ16" s="827"/>
      <c r="DK16" s="828"/>
      <c r="DL16" s="826" t="s">
        <v>525</v>
      </c>
      <c r="DM16" s="827"/>
      <c r="DN16" s="827"/>
      <c r="DO16" s="827"/>
      <c r="DP16" s="828"/>
      <c r="DQ16" s="826" t="s">
        <v>525</v>
      </c>
      <c r="DR16" s="827"/>
      <c r="DS16" s="827"/>
      <c r="DT16" s="827"/>
      <c r="DU16" s="828"/>
      <c r="DV16" s="829"/>
      <c r="DW16" s="830"/>
      <c r="DX16" s="830"/>
      <c r="DY16" s="830"/>
      <c r="DZ16" s="831"/>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t="s">
        <v>609</v>
      </c>
      <c r="BT17" s="811"/>
      <c r="BU17" s="811"/>
      <c r="BV17" s="811"/>
      <c r="BW17" s="811"/>
      <c r="BX17" s="811"/>
      <c r="BY17" s="811"/>
      <c r="BZ17" s="811"/>
      <c r="CA17" s="811"/>
      <c r="CB17" s="811"/>
      <c r="CC17" s="811"/>
      <c r="CD17" s="811"/>
      <c r="CE17" s="811"/>
      <c r="CF17" s="811"/>
      <c r="CG17" s="812"/>
      <c r="CH17" s="826">
        <v>1</v>
      </c>
      <c r="CI17" s="827"/>
      <c r="CJ17" s="827"/>
      <c r="CK17" s="827"/>
      <c r="CL17" s="828"/>
      <c r="CM17" s="826">
        <v>17</v>
      </c>
      <c r="CN17" s="827"/>
      <c r="CO17" s="827"/>
      <c r="CP17" s="827"/>
      <c r="CQ17" s="828"/>
      <c r="CR17" s="832">
        <v>5</v>
      </c>
      <c r="CS17" s="833"/>
      <c r="CT17" s="833"/>
      <c r="CU17" s="833"/>
      <c r="CV17" s="834"/>
      <c r="CW17" s="826" t="s">
        <v>525</v>
      </c>
      <c r="CX17" s="827"/>
      <c r="CY17" s="827"/>
      <c r="CZ17" s="827"/>
      <c r="DA17" s="828"/>
      <c r="DB17" s="826" t="s">
        <v>525</v>
      </c>
      <c r="DC17" s="827"/>
      <c r="DD17" s="827"/>
      <c r="DE17" s="827"/>
      <c r="DF17" s="828"/>
      <c r="DG17" s="826" t="s">
        <v>525</v>
      </c>
      <c r="DH17" s="827"/>
      <c r="DI17" s="827"/>
      <c r="DJ17" s="827"/>
      <c r="DK17" s="828"/>
      <c r="DL17" s="826" t="s">
        <v>525</v>
      </c>
      <c r="DM17" s="827"/>
      <c r="DN17" s="827"/>
      <c r="DO17" s="827"/>
      <c r="DP17" s="828"/>
      <c r="DQ17" s="826" t="s">
        <v>525</v>
      </c>
      <c r="DR17" s="827"/>
      <c r="DS17" s="827"/>
      <c r="DT17" s="827"/>
      <c r="DU17" s="828"/>
      <c r="DV17" s="829"/>
      <c r="DW17" s="830"/>
      <c r="DX17" s="830"/>
      <c r="DY17" s="830"/>
      <c r="DZ17" s="831"/>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6"/>
      <c r="CI18" s="827"/>
      <c r="CJ18" s="827"/>
      <c r="CK18" s="827"/>
      <c r="CL18" s="828"/>
      <c r="CM18" s="826"/>
      <c r="CN18" s="827"/>
      <c r="CO18" s="827"/>
      <c r="CP18" s="827"/>
      <c r="CQ18" s="828"/>
      <c r="CR18" s="826"/>
      <c r="CS18" s="827"/>
      <c r="CT18" s="827"/>
      <c r="CU18" s="827"/>
      <c r="CV18" s="828"/>
      <c r="CW18" s="826"/>
      <c r="CX18" s="827"/>
      <c r="CY18" s="827"/>
      <c r="CZ18" s="827"/>
      <c r="DA18" s="828"/>
      <c r="DB18" s="826"/>
      <c r="DC18" s="827"/>
      <c r="DD18" s="827"/>
      <c r="DE18" s="827"/>
      <c r="DF18" s="828"/>
      <c r="DG18" s="826"/>
      <c r="DH18" s="827"/>
      <c r="DI18" s="827"/>
      <c r="DJ18" s="827"/>
      <c r="DK18" s="828"/>
      <c r="DL18" s="826"/>
      <c r="DM18" s="827"/>
      <c r="DN18" s="827"/>
      <c r="DO18" s="827"/>
      <c r="DP18" s="828"/>
      <c r="DQ18" s="826"/>
      <c r="DR18" s="827"/>
      <c r="DS18" s="827"/>
      <c r="DT18" s="827"/>
      <c r="DU18" s="828"/>
      <c r="DV18" s="829"/>
      <c r="DW18" s="830"/>
      <c r="DX18" s="830"/>
      <c r="DY18" s="830"/>
      <c r="DZ18" s="831"/>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6"/>
      <c r="CI19" s="827"/>
      <c r="CJ19" s="827"/>
      <c r="CK19" s="827"/>
      <c r="CL19" s="828"/>
      <c r="CM19" s="826"/>
      <c r="CN19" s="827"/>
      <c r="CO19" s="827"/>
      <c r="CP19" s="827"/>
      <c r="CQ19" s="828"/>
      <c r="CR19" s="826"/>
      <c r="CS19" s="827"/>
      <c r="CT19" s="827"/>
      <c r="CU19" s="827"/>
      <c r="CV19" s="828"/>
      <c r="CW19" s="826"/>
      <c r="CX19" s="827"/>
      <c r="CY19" s="827"/>
      <c r="CZ19" s="827"/>
      <c r="DA19" s="828"/>
      <c r="DB19" s="826"/>
      <c r="DC19" s="827"/>
      <c r="DD19" s="827"/>
      <c r="DE19" s="827"/>
      <c r="DF19" s="828"/>
      <c r="DG19" s="826"/>
      <c r="DH19" s="827"/>
      <c r="DI19" s="827"/>
      <c r="DJ19" s="827"/>
      <c r="DK19" s="828"/>
      <c r="DL19" s="826"/>
      <c r="DM19" s="827"/>
      <c r="DN19" s="827"/>
      <c r="DO19" s="827"/>
      <c r="DP19" s="828"/>
      <c r="DQ19" s="826"/>
      <c r="DR19" s="827"/>
      <c r="DS19" s="827"/>
      <c r="DT19" s="827"/>
      <c r="DU19" s="828"/>
      <c r="DV19" s="829"/>
      <c r="DW19" s="830"/>
      <c r="DX19" s="830"/>
      <c r="DY19" s="830"/>
      <c r="DZ19" s="831"/>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6"/>
      <c r="CI20" s="827"/>
      <c r="CJ20" s="827"/>
      <c r="CK20" s="827"/>
      <c r="CL20" s="828"/>
      <c r="CM20" s="826"/>
      <c r="CN20" s="827"/>
      <c r="CO20" s="827"/>
      <c r="CP20" s="827"/>
      <c r="CQ20" s="828"/>
      <c r="CR20" s="826"/>
      <c r="CS20" s="827"/>
      <c r="CT20" s="827"/>
      <c r="CU20" s="827"/>
      <c r="CV20" s="828"/>
      <c r="CW20" s="826"/>
      <c r="CX20" s="827"/>
      <c r="CY20" s="827"/>
      <c r="CZ20" s="827"/>
      <c r="DA20" s="828"/>
      <c r="DB20" s="826"/>
      <c r="DC20" s="827"/>
      <c r="DD20" s="827"/>
      <c r="DE20" s="827"/>
      <c r="DF20" s="828"/>
      <c r="DG20" s="826"/>
      <c r="DH20" s="827"/>
      <c r="DI20" s="827"/>
      <c r="DJ20" s="827"/>
      <c r="DK20" s="828"/>
      <c r="DL20" s="826"/>
      <c r="DM20" s="827"/>
      <c r="DN20" s="827"/>
      <c r="DO20" s="827"/>
      <c r="DP20" s="828"/>
      <c r="DQ20" s="826"/>
      <c r="DR20" s="827"/>
      <c r="DS20" s="827"/>
      <c r="DT20" s="827"/>
      <c r="DU20" s="828"/>
      <c r="DV20" s="829"/>
      <c r="DW20" s="830"/>
      <c r="DX20" s="830"/>
      <c r="DY20" s="830"/>
      <c r="DZ20" s="831"/>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6"/>
      <c r="CI21" s="827"/>
      <c r="CJ21" s="827"/>
      <c r="CK21" s="827"/>
      <c r="CL21" s="828"/>
      <c r="CM21" s="826"/>
      <c r="CN21" s="827"/>
      <c r="CO21" s="827"/>
      <c r="CP21" s="827"/>
      <c r="CQ21" s="828"/>
      <c r="CR21" s="826"/>
      <c r="CS21" s="827"/>
      <c r="CT21" s="827"/>
      <c r="CU21" s="827"/>
      <c r="CV21" s="828"/>
      <c r="CW21" s="826"/>
      <c r="CX21" s="827"/>
      <c r="CY21" s="827"/>
      <c r="CZ21" s="827"/>
      <c r="DA21" s="828"/>
      <c r="DB21" s="826"/>
      <c r="DC21" s="827"/>
      <c r="DD21" s="827"/>
      <c r="DE21" s="827"/>
      <c r="DF21" s="828"/>
      <c r="DG21" s="826"/>
      <c r="DH21" s="827"/>
      <c r="DI21" s="827"/>
      <c r="DJ21" s="827"/>
      <c r="DK21" s="828"/>
      <c r="DL21" s="826"/>
      <c r="DM21" s="827"/>
      <c r="DN21" s="827"/>
      <c r="DO21" s="827"/>
      <c r="DP21" s="828"/>
      <c r="DQ21" s="826"/>
      <c r="DR21" s="827"/>
      <c r="DS21" s="827"/>
      <c r="DT21" s="827"/>
      <c r="DU21" s="828"/>
      <c r="DV21" s="829"/>
      <c r="DW21" s="830"/>
      <c r="DX21" s="830"/>
      <c r="DY21" s="830"/>
      <c r="DZ21" s="831"/>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35"/>
      <c r="R22" s="836"/>
      <c r="S22" s="836"/>
      <c r="T22" s="836"/>
      <c r="U22" s="836"/>
      <c r="V22" s="836"/>
      <c r="W22" s="836"/>
      <c r="X22" s="836"/>
      <c r="Y22" s="836"/>
      <c r="Z22" s="836"/>
      <c r="AA22" s="836"/>
      <c r="AB22" s="836"/>
      <c r="AC22" s="836"/>
      <c r="AD22" s="836"/>
      <c r="AE22" s="837"/>
      <c r="AF22" s="803"/>
      <c r="AG22" s="804"/>
      <c r="AH22" s="804"/>
      <c r="AI22" s="804"/>
      <c r="AJ22" s="805"/>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6"/>
      <c r="CI22" s="827"/>
      <c r="CJ22" s="827"/>
      <c r="CK22" s="827"/>
      <c r="CL22" s="828"/>
      <c r="CM22" s="826"/>
      <c r="CN22" s="827"/>
      <c r="CO22" s="827"/>
      <c r="CP22" s="827"/>
      <c r="CQ22" s="828"/>
      <c r="CR22" s="826"/>
      <c r="CS22" s="827"/>
      <c r="CT22" s="827"/>
      <c r="CU22" s="827"/>
      <c r="CV22" s="828"/>
      <c r="CW22" s="826"/>
      <c r="CX22" s="827"/>
      <c r="CY22" s="827"/>
      <c r="CZ22" s="827"/>
      <c r="DA22" s="828"/>
      <c r="DB22" s="826"/>
      <c r="DC22" s="827"/>
      <c r="DD22" s="827"/>
      <c r="DE22" s="827"/>
      <c r="DF22" s="828"/>
      <c r="DG22" s="826"/>
      <c r="DH22" s="827"/>
      <c r="DI22" s="827"/>
      <c r="DJ22" s="827"/>
      <c r="DK22" s="828"/>
      <c r="DL22" s="826"/>
      <c r="DM22" s="827"/>
      <c r="DN22" s="827"/>
      <c r="DO22" s="827"/>
      <c r="DP22" s="828"/>
      <c r="DQ22" s="826"/>
      <c r="DR22" s="827"/>
      <c r="DS22" s="827"/>
      <c r="DT22" s="827"/>
      <c r="DU22" s="828"/>
      <c r="DV22" s="829"/>
      <c r="DW22" s="830"/>
      <c r="DX22" s="830"/>
      <c r="DY22" s="830"/>
      <c r="DZ22" s="831"/>
      <c r="EA22" s="254"/>
    </row>
    <row r="23" spans="1:131" s="255" customFormat="1" ht="26.25" customHeight="1" thickBot="1" x14ac:dyDescent="0.25">
      <c r="A23" s="264" t="s">
        <v>396</v>
      </c>
      <c r="B23" s="838" t="s">
        <v>397</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6421</v>
      </c>
      <c r="AG23" s="842"/>
      <c r="AH23" s="842"/>
      <c r="AI23" s="842"/>
      <c r="AJ23" s="845"/>
      <c r="AK23" s="846"/>
      <c r="AL23" s="847"/>
      <c r="AM23" s="847"/>
      <c r="AN23" s="847"/>
      <c r="AO23" s="847"/>
      <c r="AP23" s="842"/>
      <c r="AQ23" s="842"/>
      <c r="AR23" s="842"/>
      <c r="AS23" s="842"/>
      <c r="AT23" s="842"/>
      <c r="AU23" s="848"/>
      <c r="AV23" s="848"/>
      <c r="AW23" s="848"/>
      <c r="AX23" s="848"/>
      <c r="AY23" s="849"/>
      <c r="AZ23" s="857" t="s">
        <v>182</v>
      </c>
      <c r="BA23" s="858"/>
      <c r="BB23" s="858"/>
      <c r="BC23" s="858"/>
      <c r="BD23" s="859"/>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6"/>
      <c r="CI23" s="827"/>
      <c r="CJ23" s="827"/>
      <c r="CK23" s="827"/>
      <c r="CL23" s="828"/>
      <c r="CM23" s="826"/>
      <c r="CN23" s="827"/>
      <c r="CO23" s="827"/>
      <c r="CP23" s="827"/>
      <c r="CQ23" s="828"/>
      <c r="CR23" s="826"/>
      <c r="CS23" s="827"/>
      <c r="CT23" s="827"/>
      <c r="CU23" s="827"/>
      <c r="CV23" s="828"/>
      <c r="CW23" s="826"/>
      <c r="CX23" s="827"/>
      <c r="CY23" s="827"/>
      <c r="CZ23" s="827"/>
      <c r="DA23" s="828"/>
      <c r="DB23" s="826"/>
      <c r="DC23" s="827"/>
      <c r="DD23" s="827"/>
      <c r="DE23" s="827"/>
      <c r="DF23" s="828"/>
      <c r="DG23" s="826"/>
      <c r="DH23" s="827"/>
      <c r="DI23" s="827"/>
      <c r="DJ23" s="827"/>
      <c r="DK23" s="828"/>
      <c r="DL23" s="826"/>
      <c r="DM23" s="827"/>
      <c r="DN23" s="827"/>
      <c r="DO23" s="827"/>
      <c r="DP23" s="828"/>
      <c r="DQ23" s="826"/>
      <c r="DR23" s="827"/>
      <c r="DS23" s="827"/>
      <c r="DT23" s="827"/>
      <c r="DU23" s="828"/>
      <c r="DV23" s="829"/>
      <c r="DW23" s="830"/>
      <c r="DX23" s="830"/>
      <c r="DY23" s="830"/>
      <c r="DZ23" s="831"/>
      <c r="EA23" s="254"/>
    </row>
    <row r="24" spans="1:131" s="255" customFormat="1" ht="26.25" customHeight="1" x14ac:dyDescent="0.2">
      <c r="A24" s="856" t="s">
        <v>398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6"/>
      <c r="CI24" s="827"/>
      <c r="CJ24" s="827"/>
      <c r="CK24" s="827"/>
      <c r="CL24" s="828"/>
      <c r="CM24" s="826"/>
      <c r="CN24" s="827"/>
      <c r="CO24" s="827"/>
      <c r="CP24" s="827"/>
      <c r="CQ24" s="828"/>
      <c r="CR24" s="826"/>
      <c r="CS24" s="827"/>
      <c r="CT24" s="827"/>
      <c r="CU24" s="827"/>
      <c r="CV24" s="828"/>
      <c r="CW24" s="826"/>
      <c r="CX24" s="827"/>
      <c r="CY24" s="827"/>
      <c r="CZ24" s="827"/>
      <c r="DA24" s="828"/>
      <c r="DB24" s="826"/>
      <c r="DC24" s="827"/>
      <c r="DD24" s="827"/>
      <c r="DE24" s="827"/>
      <c r="DF24" s="828"/>
      <c r="DG24" s="826"/>
      <c r="DH24" s="827"/>
      <c r="DI24" s="827"/>
      <c r="DJ24" s="827"/>
      <c r="DK24" s="828"/>
      <c r="DL24" s="826"/>
      <c r="DM24" s="827"/>
      <c r="DN24" s="827"/>
      <c r="DO24" s="827"/>
      <c r="DP24" s="828"/>
      <c r="DQ24" s="826"/>
      <c r="DR24" s="827"/>
      <c r="DS24" s="827"/>
      <c r="DT24" s="827"/>
      <c r="DU24" s="828"/>
      <c r="DV24" s="829"/>
      <c r="DW24" s="830"/>
      <c r="DX24" s="830"/>
      <c r="DY24" s="830"/>
      <c r="DZ24" s="831"/>
      <c r="EA24" s="254"/>
    </row>
    <row r="25" spans="1:131" s="247" customFormat="1" ht="26.25" customHeight="1" thickBot="1" x14ac:dyDescent="0.25">
      <c r="A25" s="791" t="s">
        <v>399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6"/>
      <c r="CI25" s="827"/>
      <c r="CJ25" s="827"/>
      <c r="CK25" s="827"/>
      <c r="CL25" s="828"/>
      <c r="CM25" s="826"/>
      <c r="CN25" s="827"/>
      <c r="CO25" s="827"/>
      <c r="CP25" s="827"/>
      <c r="CQ25" s="828"/>
      <c r="CR25" s="826"/>
      <c r="CS25" s="827"/>
      <c r="CT25" s="827"/>
      <c r="CU25" s="827"/>
      <c r="CV25" s="828"/>
      <c r="CW25" s="826"/>
      <c r="CX25" s="827"/>
      <c r="CY25" s="827"/>
      <c r="CZ25" s="827"/>
      <c r="DA25" s="828"/>
      <c r="DB25" s="826"/>
      <c r="DC25" s="827"/>
      <c r="DD25" s="827"/>
      <c r="DE25" s="827"/>
      <c r="DF25" s="828"/>
      <c r="DG25" s="826"/>
      <c r="DH25" s="827"/>
      <c r="DI25" s="827"/>
      <c r="DJ25" s="827"/>
      <c r="DK25" s="828"/>
      <c r="DL25" s="826"/>
      <c r="DM25" s="827"/>
      <c r="DN25" s="827"/>
      <c r="DO25" s="827"/>
      <c r="DP25" s="828"/>
      <c r="DQ25" s="826"/>
      <c r="DR25" s="827"/>
      <c r="DS25" s="827"/>
      <c r="DT25" s="827"/>
      <c r="DU25" s="828"/>
      <c r="DV25" s="829"/>
      <c r="DW25" s="830"/>
      <c r="DX25" s="830"/>
      <c r="DY25" s="830"/>
      <c r="DZ25" s="831"/>
      <c r="EA25" s="246"/>
    </row>
    <row r="26" spans="1:131" s="247" customFormat="1" ht="26.25" customHeight="1" x14ac:dyDescent="0.2">
      <c r="A26" s="782" t="s">
        <v>368</v>
      </c>
      <c r="B26" s="783"/>
      <c r="C26" s="783"/>
      <c r="D26" s="783"/>
      <c r="E26" s="783"/>
      <c r="F26" s="783"/>
      <c r="G26" s="783"/>
      <c r="H26" s="783"/>
      <c r="I26" s="783"/>
      <c r="J26" s="783"/>
      <c r="K26" s="783"/>
      <c r="L26" s="783"/>
      <c r="M26" s="783"/>
      <c r="N26" s="783"/>
      <c r="O26" s="783"/>
      <c r="P26" s="784"/>
      <c r="Q26" s="759" t="s">
        <v>400</v>
      </c>
      <c r="R26" s="760"/>
      <c r="S26" s="760"/>
      <c r="T26" s="760"/>
      <c r="U26" s="761"/>
      <c r="V26" s="759" t="s">
        <v>401</v>
      </c>
      <c r="W26" s="760"/>
      <c r="X26" s="760"/>
      <c r="Y26" s="760"/>
      <c r="Z26" s="761"/>
      <c r="AA26" s="759" t="s">
        <v>402</v>
      </c>
      <c r="AB26" s="760"/>
      <c r="AC26" s="760"/>
      <c r="AD26" s="760"/>
      <c r="AE26" s="760"/>
      <c r="AF26" s="860" t="s">
        <v>403</v>
      </c>
      <c r="AG26" s="861"/>
      <c r="AH26" s="861"/>
      <c r="AI26" s="861"/>
      <c r="AJ26" s="862"/>
      <c r="AK26" s="760" t="s">
        <v>404</v>
      </c>
      <c r="AL26" s="760"/>
      <c r="AM26" s="760"/>
      <c r="AN26" s="760"/>
      <c r="AO26" s="761"/>
      <c r="AP26" s="759" t="s">
        <v>405</v>
      </c>
      <c r="AQ26" s="760"/>
      <c r="AR26" s="760"/>
      <c r="AS26" s="760"/>
      <c r="AT26" s="761"/>
      <c r="AU26" s="759" t="s">
        <v>406</v>
      </c>
      <c r="AV26" s="760"/>
      <c r="AW26" s="760"/>
      <c r="AX26" s="760"/>
      <c r="AY26" s="761"/>
      <c r="AZ26" s="759" t="s">
        <v>407</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6"/>
      <c r="CI26" s="827"/>
      <c r="CJ26" s="827"/>
      <c r="CK26" s="827"/>
      <c r="CL26" s="828"/>
      <c r="CM26" s="826"/>
      <c r="CN26" s="827"/>
      <c r="CO26" s="827"/>
      <c r="CP26" s="827"/>
      <c r="CQ26" s="828"/>
      <c r="CR26" s="826"/>
      <c r="CS26" s="827"/>
      <c r="CT26" s="827"/>
      <c r="CU26" s="827"/>
      <c r="CV26" s="828"/>
      <c r="CW26" s="826"/>
      <c r="CX26" s="827"/>
      <c r="CY26" s="827"/>
      <c r="CZ26" s="827"/>
      <c r="DA26" s="828"/>
      <c r="DB26" s="826"/>
      <c r="DC26" s="827"/>
      <c r="DD26" s="827"/>
      <c r="DE26" s="827"/>
      <c r="DF26" s="828"/>
      <c r="DG26" s="826"/>
      <c r="DH26" s="827"/>
      <c r="DI26" s="827"/>
      <c r="DJ26" s="827"/>
      <c r="DK26" s="828"/>
      <c r="DL26" s="826"/>
      <c r="DM26" s="827"/>
      <c r="DN26" s="827"/>
      <c r="DO26" s="827"/>
      <c r="DP26" s="828"/>
      <c r="DQ26" s="826"/>
      <c r="DR26" s="827"/>
      <c r="DS26" s="827"/>
      <c r="DT26" s="827"/>
      <c r="DU26" s="828"/>
      <c r="DV26" s="829"/>
      <c r="DW26" s="830"/>
      <c r="DX26" s="830"/>
      <c r="DY26" s="830"/>
      <c r="DZ26" s="831"/>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63"/>
      <c r="AG27" s="864"/>
      <c r="AH27" s="864"/>
      <c r="AI27" s="864"/>
      <c r="AJ27" s="865"/>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6"/>
      <c r="CI27" s="827"/>
      <c r="CJ27" s="827"/>
      <c r="CK27" s="827"/>
      <c r="CL27" s="828"/>
      <c r="CM27" s="826"/>
      <c r="CN27" s="827"/>
      <c r="CO27" s="827"/>
      <c r="CP27" s="827"/>
      <c r="CQ27" s="828"/>
      <c r="CR27" s="826"/>
      <c r="CS27" s="827"/>
      <c r="CT27" s="827"/>
      <c r="CU27" s="827"/>
      <c r="CV27" s="828"/>
      <c r="CW27" s="826"/>
      <c r="CX27" s="827"/>
      <c r="CY27" s="827"/>
      <c r="CZ27" s="827"/>
      <c r="DA27" s="828"/>
      <c r="DB27" s="826"/>
      <c r="DC27" s="827"/>
      <c r="DD27" s="827"/>
      <c r="DE27" s="827"/>
      <c r="DF27" s="828"/>
      <c r="DG27" s="826"/>
      <c r="DH27" s="827"/>
      <c r="DI27" s="827"/>
      <c r="DJ27" s="827"/>
      <c r="DK27" s="828"/>
      <c r="DL27" s="826"/>
      <c r="DM27" s="827"/>
      <c r="DN27" s="827"/>
      <c r="DO27" s="827"/>
      <c r="DP27" s="828"/>
      <c r="DQ27" s="826"/>
      <c r="DR27" s="827"/>
      <c r="DS27" s="827"/>
      <c r="DT27" s="827"/>
      <c r="DU27" s="828"/>
      <c r="DV27" s="829"/>
      <c r="DW27" s="830"/>
      <c r="DX27" s="830"/>
      <c r="DY27" s="830"/>
      <c r="DZ27" s="831"/>
      <c r="EA27" s="246"/>
    </row>
    <row r="28" spans="1:131" s="247" customFormat="1" ht="26.25" customHeight="1" thickTop="1" x14ac:dyDescent="0.2">
      <c r="A28" s="266">
        <v>1</v>
      </c>
      <c r="B28" s="773" t="s">
        <v>408</v>
      </c>
      <c r="C28" s="774"/>
      <c r="D28" s="774"/>
      <c r="E28" s="774"/>
      <c r="F28" s="774"/>
      <c r="G28" s="774"/>
      <c r="H28" s="774"/>
      <c r="I28" s="774"/>
      <c r="J28" s="774"/>
      <c r="K28" s="774"/>
      <c r="L28" s="774"/>
      <c r="M28" s="774"/>
      <c r="N28" s="774"/>
      <c r="O28" s="774"/>
      <c r="P28" s="775"/>
      <c r="Q28" s="870">
        <v>80675</v>
      </c>
      <c r="R28" s="871"/>
      <c r="S28" s="871"/>
      <c r="T28" s="871"/>
      <c r="U28" s="871"/>
      <c r="V28" s="871">
        <v>83150</v>
      </c>
      <c r="W28" s="871"/>
      <c r="X28" s="871"/>
      <c r="Y28" s="871"/>
      <c r="Z28" s="871"/>
      <c r="AA28" s="871">
        <v>-2475</v>
      </c>
      <c r="AB28" s="871"/>
      <c r="AC28" s="871"/>
      <c r="AD28" s="871"/>
      <c r="AE28" s="872"/>
      <c r="AF28" s="873">
        <v>-2475</v>
      </c>
      <c r="AG28" s="871"/>
      <c r="AH28" s="871"/>
      <c r="AI28" s="871"/>
      <c r="AJ28" s="874"/>
      <c r="AK28" s="875">
        <v>9455</v>
      </c>
      <c r="AL28" s="866"/>
      <c r="AM28" s="866"/>
      <c r="AN28" s="866"/>
      <c r="AO28" s="866"/>
      <c r="AP28" s="866" t="s">
        <v>525</v>
      </c>
      <c r="AQ28" s="866"/>
      <c r="AR28" s="866"/>
      <c r="AS28" s="866"/>
      <c r="AT28" s="866"/>
      <c r="AU28" s="866" t="s">
        <v>525</v>
      </c>
      <c r="AV28" s="866"/>
      <c r="AW28" s="866"/>
      <c r="AX28" s="866"/>
      <c r="AY28" s="866"/>
      <c r="AZ28" s="867" t="s">
        <v>525</v>
      </c>
      <c r="BA28" s="867"/>
      <c r="BB28" s="867"/>
      <c r="BC28" s="867"/>
      <c r="BD28" s="867"/>
      <c r="BE28" s="868"/>
      <c r="BF28" s="868"/>
      <c r="BG28" s="868"/>
      <c r="BH28" s="868"/>
      <c r="BI28" s="869"/>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6"/>
      <c r="CI28" s="827"/>
      <c r="CJ28" s="827"/>
      <c r="CK28" s="827"/>
      <c r="CL28" s="828"/>
      <c r="CM28" s="826"/>
      <c r="CN28" s="827"/>
      <c r="CO28" s="827"/>
      <c r="CP28" s="827"/>
      <c r="CQ28" s="828"/>
      <c r="CR28" s="826"/>
      <c r="CS28" s="827"/>
      <c r="CT28" s="827"/>
      <c r="CU28" s="827"/>
      <c r="CV28" s="828"/>
      <c r="CW28" s="826"/>
      <c r="CX28" s="827"/>
      <c r="CY28" s="827"/>
      <c r="CZ28" s="827"/>
      <c r="DA28" s="828"/>
      <c r="DB28" s="826"/>
      <c r="DC28" s="827"/>
      <c r="DD28" s="827"/>
      <c r="DE28" s="827"/>
      <c r="DF28" s="828"/>
      <c r="DG28" s="826"/>
      <c r="DH28" s="827"/>
      <c r="DI28" s="827"/>
      <c r="DJ28" s="827"/>
      <c r="DK28" s="828"/>
      <c r="DL28" s="826"/>
      <c r="DM28" s="827"/>
      <c r="DN28" s="827"/>
      <c r="DO28" s="827"/>
      <c r="DP28" s="828"/>
      <c r="DQ28" s="826"/>
      <c r="DR28" s="827"/>
      <c r="DS28" s="827"/>
      <c r="DT28" s="827"/>
      <c r="DU28" s="828"/>
      <c r="DV28" s="829"/>
      <c r="DW28" s="830"/>
      <c r="DX28" s="830"/>
      <c r="DY28" s="830"/>
      <c r="DZ28" s="831"/>
      <c r="EA28" s="246"/>
    </row>
    <row r="29" spans="1:131" s="247" customFormat="1" ht="26.25" customHeight="1" x14ac:dyDescent="0.2">
      <c r="A29" s="266">
        <v>2</v>
      </c>
      <c r="B29" s="797" t="s">
        <v>409</v>
      </c>
      <c r="C29" s="798"/>
      <c r="D29" s="798"/>
      <c r="E29" s="798"/>
      <c r="F29" s="798"/>
      <c r="G29" s="798"/>
      <c r="H29" s="798"/>
      <c r="I29" s="798"/>
      <c r="J29" s="798"/>
      <c r="K29" s="798"/>
      <c r="L29" s="798"/>
      <c r="M29" s="798"/>
      <c r="N29" s="798"/>
      <c r="O29" s="798"/>
      <c r="P29" s="799"/>
      <c r="Q29" s="800">
        <v>64611</v>
      </c>
      <c r="R29" s="801"/>
      <c r="S29" s="801"/>
      <c r="T29" s="801"/>
      <c r="U29" s="801"/>
      <c r="V29" s="801">
        <v>60756</v>
      </c>
      <c r="W29" s="801"/>
      <c r="X29" s="801"/>
      <c r="Y29" s="801"/>
      <c r="Z29" s="801"/>
      <c r="AA29" s="801">
        <v>3855</v>
      </c>
      <c r="AB29" s="801"/>
      <c r="AC29" s="801"/>
      <c r="AD29" s="801"/>
      <c r="AE29" s="802"/>
      <c r="AF29" s="803">
        <v>3855</v>
      </c>
      <c r="AG29" s="804"/>
      <c r="AH29" s="804"/>
      <c r="AI29" s="804"/>
      <c r="AJ29" s="805"/>
      <c r="AK29" s="878">
        <v>8773</v>
      </c>
      <c r="AL29" s="879"/>
      <c r="AM29" s="879"/>
      <c r="AN29" s="879"/>
      <c r="AO29" s="879"/>
      <c r="AP29" s="879" t="s">
        <v>525</v>
      </c>
      <c r="AQ29" s="879"/>
      <c r="AR29" s="879"/>
      <c r="AS29" s="879"/>
      <c r="AT29" s="879"/>
      <c r="AU29" s="879" t="s">
        <v>525</v>
      </c>
      <c r="AV29" s="879"/>
      <c r="AW29" s="879"/>
      <c r="AX29" s="879"/>
      <c r="AY29" s="879"/>
      <c r="AZ29" s="880" t="s">
        <v>525</v>
      </c>
      <c r="BA29" s="880"/>
      <c r="BB29" s="880"/>
      <c r="BC29" s="880"/>
      <c r="BD29" s="880"/>
      <c r="BE29" s="876"/>
      <c r="BF29" s="876"/>
      <c r="BG29" s="876"/>
      <c r="BH29" s="876"/>
      <c r="BI29" s="877"/>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6"/>
      <c r="CI29" s="827"/>
      <c r="CJ29" s="827"/>
      <c r="CK29" s="827"/>
      <c r="CL29" s="828"/>
      <c r="CM29" s="826"/>
      <c r="CN29" s="827"/>
      <c r="CO29" s="827"/>
      <c r="CP29" s="827"/>
      <c r="CQ29" s="828"/>
      <c r="CR29" s="826"/>
      <c r="CS29" s="827"/>
      <c r="CT29" s="827"/>
      <c r="CU29" s="827"/>
      <c r="CV29" s="828"/>
      <c r="CW29" s="826"/>
      <c r="CX29" s="827"/>
      <c r="CY29" s="827"/>
      <c r="CZ29" s="827"/>
      <c r="DA29" s="828"/>
      <c r="DB29" s="826"/>
      <c r="DC29" s="827"/>
      <c r="DD29" s="827"/>
      <c r="DE29" s="827"/>
      <c r="DF29" s="828"/>
      <c r="DG29" s="826"/>
      <c r="DH29" s="827"/>
      <c r="DI29" s="827"/>
      <c r="DJ29" s="827"/>
      <c r="DK29" s="828"/>
      <c r="DL29" s="826"/>
      <c r="DM29" s="827"/>
      <c r="DN29" s="827"/>
      <c r="DO29" s="827"/>
      <c r="DP29" s="828"/>
      <c r="DQ29" s="826"/>
      <c r="DR29" s="827"/>
      <c r="DS29" s="827"/>
      <c r="DT29" s="827"/>
      <c r="DU29" s="828"/>
      <c r="DV29" s="829"/>
      <c r="DW29" s="830"/>
      <c r="DX29" s="830"/>
      <c r="DY29" s="830"/>
      <c r="DZ29" s="831"/>
      <c r="EA29" s="246"/>
    </row>
    <row r="30" spans="1:131" s="247" customFormat="1" ht="26.25" customHeight="1" x14ac:dyDescent="0.2">
      <c r="A30" s="266">
        <v>3</v>
      </c>
      <c r="B30" s="797" t="s">
        <v>410</v>
      </c>
      <c r="C30" s="798"/>
      <c r="D30" s="798"/>
      <c r="E30" s="798"/>
      <c r="F30" s="798"/>
      <c r="G30" s="798"/>
      <c r="H30" s="798"/>
      <c r="I30" s="798"/>
      <c r="J30" s="798"/>
      <c r="K30" s="798"/>
      <c r="L30" s="798"/>
      <c r="M30" s="798"/>
      <c r="N30" s="798"/>
      <c r="O30" s="798"/>
      <c r="P30" s="799"/>
      <c r="Q30" s="800">
        <v>8931</v>
      </c>
      <c r="R30" s="801"/>
      <c r="S30" s="801"/>
      <c r="T30" s="801"/>
      <c r="U30" s="801"/>
      <c r="V30" s="801">
        <v>8626</v>
      </c>
      <c r="W30" s="801"/>
      <c r="X30" s="801"/>
      <c r="Y30" s="801"/>
      <c r="Z30" s="801"/>
      <c r="AA30" s="801">
        <v>305</v>
      </c>
      <c r="AB30" s="801"/>
      <c r="AC30" s="801"/>
      <c r="AD30" s="801"/>
      <c r="AE30" s="802"/>
      <c r="AF30" s="803">
        <v>305</v>
      </c>
      <c r="AG30" s="804"/>
      <c r="AH30" s="804"/>
      <c r="AI30" s="804"/>
      <c r="AJ30" s="805"/>
      <c r="AK30" s="878">
        <v>1925</v>
      </c>
      <c r="AL30" s="879"/>
      <c r="AM30" s="879"/>
      <c r="AN30" s="879"/>
      <c r="AO30" s="879"/>
      <c r="AP30" s="879" t="s">
        <v>525</v>
      </c>
      <c r="AQ30" s="879"/>
      <c r="AR30" s="879"/>
      <c r="AS30" s="879"/>
      <c r="AT30" s="879"/>
      <c r="AU30" s="879" t="s">
        <v>525</v>
      </c>
      <c r="AV30" s="879"/>
      <c r="AW30" s="879"/>
      <c r="AX30" s="879"/>
      <c r="AY30" s="879"/>
      <c r="AZ30" s="880" t="s">
        <v>525</v>
      </c>
      <c r="BA30" s="880"/>
      <c r="BB30" s="880"/>
      <c r="BC30" s="880"/>
      <c r="BD30" s="880"/>
      <c r="BE30" s="876"/>
      <c r="BF30" s="876"/>
      <c r="BG30" s="876"/>
      <c r="BH30" s="876"/>
      <c r="BI30" s="877"/>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6"/>
      <c r="CI30" s="827"/>
      <c r="CJ30" s="827"/>
      <c r="CK30" s="827"/>
      <c r="CL30" s="828"/>
      <c r="CM30" s="826"/>
      <c r="CN30" s="827"/>
      <c r="CO30" s="827"/>
      <c r="CP30" s="827"/>
      <c r="CQ30" s="828"/>
      <c r="CR30" s="826"/>
      <c r="CS30" s="827"/>
      <c r="CT30" s="827"/>
      <c r="CU30" s="827"/>
      <c r="CV30" s="828"/>
      <c r="CW30" s="826"/>
      <c r="CX30" s="827"/>
      <c r="CY30" s="827"/>
      <c r="CZ30" s="827"/>
      <c r="DA30" s="828"/>
      <c r="DB30" s="826"/>
      <c r="DC30" s="827"/>
      <c r="DD30" s="827"/>
      <c r="DE30" s="827"/>
      <c r="DF30" s="828"/>
      <c r="DG30" s="826"/>
      <c r="DH30" s="827"/>
      <c r="DI30" s="827"/>
      <c r="DJ30" s="827"/>
      <c r="DK30" s="828"/>
      <c r="DL30" s="826"/>
      <c r="DM30" s="827"/>
      <c r="DN30" s="827"/>
      <c r="DO30" s="827"/>
      <c r="DP30" s="828"/>
      <c r="DQ30" s="826"/>
      <c r="DR30" s="827"/>
      <c r="DS30" s="827"/>
      <c r="DT30" s="827"/>
      <c r="DU30" s="828"/>
      <c r="DV30" s="829"/>
      <c r="DW30" s="830"/>
      <c r="DX30" s="830"/>
      <c r="DY30" s="830"/>
      <c r="DZ30" s="831"/>
      <c r="EA30" s="246"/>
    </row>
    <row r="31" spans="1:131" s="247" customFormat="1" ht="26.25" customHeight="1" x14ac:dyDescent="0.2">
      <c r="A31" s="266">
        <v>4</v>
      </c>
      <c r="B31" s="797" t="s">
        <v>411</v>
      </c>
      <c r="C31" s="798"/>
      <c r="D31" s="798"/>
      <c r="E31" s="798"/>
      <c r="F31" s="798"/>
      <c r="G31" s="798"/>
      <c r="H31" s="798"/>
      <c r="I31" s="798"/>
      <c r="J31" s="798"/>
      <c r="K31" s="798"/>
      <c r="L31" s="798"/>
      <c r="M31" s="798"/>
      <c r="N31" s="798"/>
      <c r="O31" s="798"/>
      <c r="P31" s="799"/>
      <c r="Q31" s="800">
        <v>10154</v>
      </c>
      <c r="R31" s="801"/>
      <c r="S31" s="801"/>
      <c r="T31" s="801"/>
      <c r="U31" s="801"/>
      <c r="V31" s="801">
        <v>10080</v>
      </c>
      <c r="W31" s="801"/>
      <c r="X31" s="801"/>
      <c r="Y31" s="801"/>
      <c r="Z31" s="801"/>
      <c r="AA31" s="801">
        <v>74</v>
      </c>
      <c r="AB31" s="801"/>
      <c r="AC31" s="801"/>
      <c r="AD31" s="801"/>
      <c r="AE31" s="802"/>
      <c r="AF31" s="803">
        <v>74</v>
      </c>
      <c r="AG31" s="804"/>
      <c r="AH31" s="804"/>
      <c r="AI31" s="804"/>
      <c r="AJ31" s="805"/>
      <c r="AK31" s="878">
        <v>28</v>
      </c>
      <c r="AL31" s="879"/>
      <c r="AM31" s="879"/>
      <c r="AN31" s="879"/>
      <c r="AO31" s="879"/>
      <c r="AP31" s="879" t="s">
        <v>525</v>
      </c>
      <c r="AQ31" s="879"/>
      <c r="AR31" s="879"/>
      <c r="AS31" s="879"/>
      <c r="AT31" s="879"/>
      <c r="AU31" s="879" t="s">
        <v>525</v>
      </c>
      <c r="AV31" s="879"/>
      <c r="AW31" s="879"/>
      <c r="AX31" s="879"/>
      <c r="AY31" s="879"/>
      <c r="AZ31" s="880" t="s">
        <v>525</v>
      </c>
      <c r="BA31" s="880"/>
      <c r="BB31" s="880"/>
      <c r="BC31" s="880"/>
      <c r="BD31" s="880"/>
      <c r="BE31" s="876"/>
      <c r="BF31" s="876"/>
      <c r="BG31" s="876"/>
      <c r="BH31" s="876"/>
      <c r="BI31" s="877"/>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6"/>
      <c r="CI31" s="827"/>
      <c r="CJ31" s="827"/>
      <c r="CK31" s="827"/>
      <c r="CL31" s="828"/>
      <c r="CM31" s="826"/>
      <c r="CN31" s="827"/>
      <c r="CO31" s="827"/>
      <c r="CP31" s="827"/>
      <c r="CQ31" s="828"/>
      <c r="CR31" s="826"/>
      <c r="CS31" s="827"/>
      <c r="CT31" s="827"/>
      <c r="CU31" s="827"/>
      <c r="CV31" s="828"/>
      <c r="CW31" s="826"/>
      <c r="CX31" s="827"/>
      <c r="CY31" s="827"/>
      <c r="CZ31" s="827"/>
      <c r="DA31" s="828"/>
      <c r="DB31" s="826"/>
      <c r="DC31" s="827"/>
      <c r="DD31" s="827"/>
      <c r="DE31" s="827"/>
      <c r="DF31" s="828"/>
      <c r="DG31" s="826"/>
      <c r="DH31" s="827"/>
      <c r="DI31" s="827"/>
      <c r="DJ31" s="827"/>
      <c r="DK31" s="828"/>
      <c r="DL31" s="826"/>
      <c r="DM31" s="827"/>
      <c r="DN31" s="827"/>
      <c r="DO31" s="827"/>
      <c r="DP31" s="828"/>
      <c r="DQ31" s="826"/>
      <c r="DR31" s="827"/>
      <c r="DS31" s="827"/>
      <c r="DT31" s="827"/>
      <c r="DU31" s="828"/>
      <c r="DV31" s="829"/>
      <c r="DW31" s="830"/>
      <c r="DX31" s="830"/>
      <c r="DY31" s="830"/>
      <c r="DZ31" s="831"/>
      <c r="EA31" s="246"/>
    </row>
    <row r="32" spans="1:131" s="247" customFormat="1" ht="26.25" customHeight="1" x14ac:dyDescent="0.2">
      <c r="A32" s="266">
        <v>5</v>
      </c>
      <c r="B32" s="797" t="s">
        <v>412</v>
      </c>
      <c r="C32" s="798"/>
      <c r="D32" s="798"/>
      <c r="E32" s="798"/>
      <c r="F32" s="798"/>
      <c r="G32" s="798"/>
      <c r="H32" s="798"/>
      <c r="I32" s="798"/>
      <c r="J32" s="798"/>
      <c r="K32" s="798"/>
      <c r="L32" s="798"/>
      <c r="M32" s="798"/>
      <c r="N32" s="798"/>
      <c r="O32" s="798"/>
      <c r="P32" s="799"/>
      <c r="Q32" s="800">
        <v>341</v>
      </c>
      <c r="R32" s="801"/>
      <c r="S32" s="801"/>
      <c r="T32" s="801"/>
      <c r="U32" s="801"/>
      <c r="V32" s="801">
        <v>341</v>
      </c>
      <c r="W32" s="801"/>
      <c r="X32" s="801"/>
      <c r="Y32" s="801"/>
      <c r="Z32" s="801"/>
      <c r="AA32" s="801">
        <v>0</v>
      </c>
      <c r="AB32" s="801"/>
      <c r="AC32" s="801"/>
      <c r="AD32" s="801"/>
      <c r="AE32" s="802"/>
      <c r="AF32" s="803" t="s">
        <v>182</v>
      </c>
      <c r="AG32" s="804"/>
      <c r="AH32" s="804"/>
      <c r="AI32" s="804"/>
      <c r="AJ32" s="805"/>
      <c r="AK32" s="878">
        <v>54</v>
      </c>
      <c r="AL32" s="879"/>
      <c r="AM32" s="879"/>
      <c r="AN32" s="879"/>
      <c r="AO32" s="879"/>
      <c r="AP32" s="879" t="s">
        <v>525</v>
      </c>
      <c r="AQ32" s="879"/>
      <c r="AR32" s="879"/>
      <c r="AS32" s="879"/>
      <c r="AT32" s="879"/>
      <c r="AU32" s="879" t="s">
        <v>525</v>
      </c>
      <c r="AV32" s="879"/>
      <c r="AW32" s="879"/>
      <c r="AX32" s="879"/>
      <c r="AY32" s="879"/>
      <c r="AZ32" s="880" t="s">
        <v>525</v>
      </c>
      <c r="BA32" s="880"/>
      <c r="BB32" s="880"/>
      <c r="BC32" s="880"/>
      <c r="BD32" s="880"/>
      <c r="BE32" s="876"/>
      <c r="BF32" s="876"/>
      <c r="BG32" s="876"/>
      <c r="BH32" s="876"/>
      <c r="BI32" s="877"/>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6"/>
      <c r="CI32" s="827"/>
      <c r="CJ32" s="827"/>
      <c r="CK32" s="827"/>
      <c r="CL32" s="828"/>
      <c r="CM32" s="826"/>
      <c r="CN32" s="827"/>
      <c r="CO32" s="827"/>
      <c r="CP32" s="827"/>
      <c r="CQ32" s="828"/>
      <c r="CR32" s="826"/>
      <c r="CS32" s="827"/>
      <c r="CT32" s="827"/>
      <c r="CU32" s="827"/>
      <c r="CV32" s="828"/>
      <c r="CW32" s="826"/>
      <c r="CX32" s="827"/>
      <c r="CY32" s="827"/>
      <c r="CZ32" s="827"/>
      <c r="DA32" s="828"/>
      <c r="DB32" s="826"/>
      <c r="DC32" s="827"/>
      <c r="DD32" s="827"/>
      <c r="DE32" s="827"/>
      <c r="DF32" s="828"/>
      <c r="DG32" s="826"/>
      <c r="DH32" s="827"/>
      <c r="DI32" s="827"/>
      <c r="DJ32" s="827"/>
      <c r="DK32" s="828"/>
      <c r="DL32" s="826"/>
      <c r="DM32" s="827"/>
      <c r="DN32" s="827"/>
      <c r="DO32" s="827"/>
      <c r="DP32" s="828"/>
      <c r="DQ32" s="826"/>
      <c r="DR32" s="827"/>
      <c r="DS32" s="827"/>
      <c r="DT32" s="827"/>
      <c r="DU32" s="828"/>
      <c r="DV32" s="829"/>
      <c r="DW32" s="830"/>
      <c r="DX32" s="830"/>
      <c r="DY32" s="830"/>
      <c r="DZ32" s="831"/>
      <c r="EA32" s="246"/>
    </row>
    <row r="33" spans="1:131" s="247" customFormat="1" ht="26.25" customHeight="1" x14ac:dyDescent="0.2">
      <c r="A33" s="266">
        <v>6</v>
      </c>
      <c r="B33" s="797" t="s">
        <v>413</v>
      </c>
      <c r="C33" s="798"/>
      <c r="D33" s="798"/>
      <c r="E33" s="798"/>
      <c r="F33" s="798"/>
      <c r="G33" s="798"/>
      <c r="H33" s="798"/>
      <c r="I33" s="798"/>
      <c r="J33" s="798"/>
      <c r="K33" s="798"/>
      <c r="L33" s="798"/>
      <c r="M33" s="798"/>
      <c r="N33" s="798"/>
      <c r="O33" s="798"/>
      <c r="P33" s="799"/>
      <c r="Q33" s="800">
        <v>4592</v>
      </c>
      <c r="R33" s="801"/>
      <c r="S33" s="801"/>
      <c r="T33" s="801"/>
      <c r="U33" s="801"/>
      <c r="V33" s="801">
        <v>7075</v>
      </c>
      <c r="W33" s="801"/>
      <c r="X33" s="801"/>
      <c r="Y33" s="801"/>
      <c r="Z33" s="801"/>
      <c r="AA33" s="801">
        <v>-2483</v>
      </c>
      <c r="AB33" s="801"/>
      <c r="AC33" s="801"/>
      <c r="AD33" s="801"/>
      <c r="AE33" s="802"/>
      <c r="AF33" s="803" t="s">
        <v>182</v>
      </c>
      <c r="AG33" s="804"/>
      <c r="AH33" s="804"/>
      <c r="AI33" s="804"/>
      <c r="AJ33" s="805"/>
      <c r="AK33" s="878">
        <v>1222</v>
      </c>
      <c r="AL33" s="879"/>
      <c r="AM33" s="879"/>
      <c r="AN33" s="879"/>
      <c r="AO33" s="879"/>
      <c r="AP33" s="879">
        <v>21443</v>
      </c>
      <c r="AQ33" s="879"/>
      <c r="AR33" s="879"/>
      <c r="AS33" s="879"/>
      <c r="AT33" s="879"/>
      <c r="AU33" s="879">
        <v>7070</v>
      </c>
      <c r="AV33" s="879"/>
      <c r="AW33" s="879"/>
      <c r="AX33" s="879"/>
      <c r="AY33" s="879"/>
      <c r="AZ33" s="880" t="s">
        <v>525</v>
      </c>
      <c r="BA33" s="880"/>
      <c r="BB33" s="880"/>
      <c r="BC33" s="880"/>
      <c r="BD33" s="880"/>
      <c r="BE33" s="876" t="s">
        <v>414</v>
      </c>
      <c r="BF33" s="876"/>
      <c r="BG33" s="876"/>
      <c r="BH33" s="876"/>
      <c r="BI33" s="877"/>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6"/>
      <c r="CI33" s="827"/>
      <c r="CJ33" s="827"/>
      <c r="CK33" s="827"/>
      <c r="CL33" s="828"/>
      <c r="CM33" s="826"/>
      <c r="CN33" s="827"/>
      <c r="CO33" s="827"/>
      <c r="CP33" s="827"/>
      <c r="CQ33" s="828"/>
      <c r="CR33" s="826"/>
      <c r="CS33" s="827"/>
      <c r="CT33" s="827"/>
      <c r="CU33" s="827"/>
      <c r="CV33" s="828"/>
      <c r="CW33" s="826"/>
      <c r="CX33" s="827"/>
      <c r="CY33" s="827"/>
      <c r="CZ33" s="827"/>
      <c r="DA33" s="828"/>
      <c r="DB33" s="826"/>
      <c r="DC33" s="827"/>
      <c r="DD33" s="827"/>
      <c r="DE33" s="827"/>
      <c r="DF33" s="828"/>
      <c r="DG33" s="826"/>
      <c r="DH33" s="827"/>
      <c r="DI33" s="827"/>
      <c r="DJ33" s="827"/>
      <c r="DK33" s="828"/>
      <c r="DL33" s="826"/>
      <c r="DM33" s="827"/>
      <c r="DN33" s="827"/>
      <c r="DO33" s="827"/>
      <c r="DP33" s="828"/>
      <c r="DQ33" s="826"/>
      <c r="DR33" s="827"/>
      <c r="DS33" s="827"/>
      <c r="DT33" s="827"/>
      <c r="DU33" s="828"/>
      <c r="DV33" s="829"/>
      <c r="DW33" s="830"/>
      <c r="DX33" s="830"/>
      <c r="DY33" s="830"/>
      <c r="DZ33" s="831"/>
      <c r="EA33" s="246"/>
    </row>
    <row r="34" spans="1:131" s="247" customFormat="1" ht="26.25" customHeight="1" x14ac:dyDescent="0.2">
      <c r="A34" s="266">
        <v>7</v>
      </c>
      <c r="B34" s="797" t="s">
        <v>415</v>
      </c>
      <c r="C34" s="798"/>
      <c r="D34" s="798"/>
      <c r="E34" s="798"/>
      <c r="F34" s="798"/>
      <c r="G34" s="798"/>
      <c r="H34" s="798"/>
      <c r="I34" s="798"/>
      <c r="J34" s="798"/>
      <c r="K34" s="798"/>
      <c r="L34" s="798"/>
      <c r="M34" s="798"/>
      <c r="N34" s="798"/>
      <c r="O34" s="798"/>
      <c r="P34" s="799"/>
      <c r="Q34" s="800">
        <v>13475</v>
      </c>
      <c r="R34" s="801"/>
      <c r="S34" s="801"/>
      <c r="T34" s="801"/>
      <c r="U34" s="801"/>
      <c r="V34" s="801">
        <v>10855</v>
      </c>
      <c r="W34" s="801"/>
      <c r="X34" s="801"/>
      <c r="Y34" s="801"/>
      <c r="Z34" s="801"/>
      <c r="AA34" s="801">
        <v>2620</v>
      </c>
      <c r="AB34" s="801"/>
      <c r="AC34" s="801"/>
      <c r="AD34" s="801"/>
      <c r="AE34" s="802"/>
      <c r="AF34" s="803">
        <v>13183</v>
      </c>
      <c r="AG34" s="804"/>
      <c r="AH34" s="804"/>
      <c r="AI34" s="804"/>
      <c r="AJ34" s="805"/>
      <c r="AK34" s="878">
        <v>156</v>
      </c>
      <c r="AL34" s="879"/>
      <c r="AM34" s="879"/>
      <c r="AN34" s="879"/>
      <c r="AO34" s="879"/>
      <c r="AP34" s="879">
        <v>33635</v>
      </c>
      <c r="AQ34" s="879"/>
      <c r="AR34" s="879"/>
      <c r="AS34" s="879"/>
      <c r="AT34" s="879"/>
      <c r="AU34" s="879">
        <v>1937</v>
      </c>
      <c r="AV34" s="879"/>
      <c r="AW34" s="879"/>
      <c r="AX34" s="879"/>
      <c r="AY34" s="879"/>
      <c r="AZ34" s="880" t="s">
        <v>525</v>
      </c>
      <c r="BA34" s="880"/>
      <c r="BB34" s="880"/>
      <c r="BC34" s="880"/>
      <c r="BD34" s="880"/>
      <c r="BE34" s="876" t="s">
        <v>416</v>
      </c>
      <c r="BF34" s="876"/>
      <c r="BG34" s="876"/>
      <c r="BH34" s="876"/>
      <c r="BI34" s="877"/>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6"/>
      <c r="CI34" s="827"/>
      <c r="CJ34" s="827"/>
      <c r="CK34" s="827"/>
      <c r="CL34" s="828"/>
      <c r="CM34" s="826"/>
      <c r="CN34" s="827"/>
      <c r="CO34" s="827"/>
      <c r="CP34" s="827"/>
      <c r="CQ34" s="828"/>
      <c r="CR34" s="826"/>
      <c r="CS34" s="827"/>
      <c r="CT34" s="827"/>
      <c r="CU34" s="827"/>
      <c r="CV34" s="828"/>
      <c r="CW34" s="826"/>
      <c r="CX34" s="827"/>
      <c r="CY34" s="827"/>
      <c r="CZ34" s="827"/>
      <c r="DA34" s="828"/>
      <c r="DB34" s="826"/>
      <c r="DC34" s="827"/>
      <c r="DD34" s="827"/>
      <c r="DE34" s="827"/>
      <c r="DF34" s="828"/>
      <c r="DG34" s="826"/>
      <c r="DH34" s="827"/>
      <c r="DI34" s="827"/>
      <c r="DJ34" s="827"/>
      <c r="DK34" s="828"/>
      <c r="DL34" s="826"/>
      <c r="DM34" s="827"/>
      <c r="DN34" s="827"/>
      <c r="DO34" s="827"/>
      <c r="DP34" s="828"/>
      <c r="DQ34" s="826"/>
      <c r="DR34" s="827"/>
      <c r="DS34" s="827"/>
      <c r="DT34" s="827"/>
      <c r="DU34" s="828"/>
      <c r="DV34" s="829"/>
      <c r="DW34" s="830"/>
      <c r="DX34" s="830"/>
      <c r="DY34" s="830"/>
      <c r="DZ34" s="831"/>
      <c r="EA34" s="246"/>
    </row>
    <row r="35" spans="1:131" s="247" customFormat="1" ht="26.25" customHeight="1" x14ac:dyDescent="0.2">
      <c r="A35" s="266">
        <v>8</v>
      </c>
      <c r="B35" s="797" t="s">
        <v>417</v>
      </c>
      <c r="C35" s="798"/>
      <c r="D35" s="798"/>
      <c r="E35" s="798"/>
      <c r="F35" s="798"/>
      <c r="G35" s="798"/>
      <c r="H35" s="798"/>
      <c r="I35" s="798"/>
      <c r="J35" s="798"/>
      <c r="K35" s="798"/>
      <c r="L35" s="798"/>
      <c r="M35" s="798"/>
      <c r="N35" s="798"/>
      <c r="O35" s="798"/>
      <c r="P35" s="799"/>
      <c r="Q35" s="800">
        <v>5</v>
      </c>
      <c r="R35" s="801"/>
      <c r="S35" s="801"/>
      <c r="T35" s="801"/>
      <c r="U35" s="801"/>
      <c r="V35" s="801">
        <v>4</v>
      </c>
      <c r="W35" s="801"/>
      <c r="X35" s="801"/>
      <c r="Y35" s="801"/>
      <c r="Z35" s="801"/>
      <c r="AA35" s="801">
        <v>1</v>
      </c>
      <c r="AB35" s="801"/>
      <c r="AC35" s="801"/>
      <c r="AD35" s="801"/>
      <c r="AE35" s="802"/>
      <c r="AF35" s="803">
        <v>17</v>
      </c>
      <c r="AG35" s="804"/>
      <c r="AH35" s="804"/>
      <c r="AI35" s="804"/>
      <c r="AJ35" s="805"/>
      <c r="AK35" s="878">
        <v>0</v>
      </c>
      <c r="AL35" s="879"/>
      <c r="AM35" s="879"/>
      <c r="AN35" s="879"/>
      <c r="AO35" s="879"/>
      <c r="AP35" s="879">
        <v>1</v>
      </c>
      <c r="AQ35" s="879"/>
      <c r="AR35" s="879"/>
      <c r="AS35" s="879"/>
      <c r="AT35" s="879"/>
      <c r="AU35" s="879" t="s">
        <v>525</v>
      </c>
      <c r="AV35" s="879"/>
      <c r="AW35" s="879"/>
      <c r="AX35" s="879"/>
      <c r="AY35" s="879"/>
      <c r="AZ35" s="880" t="s">
        <v>525</v>
      </c>
      <c r="BA35" s="880"/>
      <c r="BB35" s="880"/>
      <c r="BC35" s="880"/>
      <c r="BD35" s="880"/>
      <c r="BE35" s="876" t="s">
        <v>416</v>
      </c>
      <c r="BF35" s="876"/>
      <c r="BG35" s="876"/>
      <c r="BH35" s="876"/>
      <c r="BI35" s="877"/>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6"/>
      <c r="CI35" s="827"/>
      <c r="CJ35" s="827"/>
      <c r="CK35" s="827"/>
      <c r="CL35" s="828"/>
      <c r="CM35" s="826"/>
      <c r="CN35" s="827"/>
      <c r="CO35" s="827"/>
      <c r="CP35" s="827"/>
      <c r="CQ35" s="828"/>
      <c r="CR35" s="826"/>
      <c r="CS35" s="827"/>
      <c r="CT35" s="827"/>
      <c r="CU35" s="827"/>
      <c r="CV35" s="828"/>
      <c r="CW35" s="826"/>
      <c r="CX35" s="827"/>
      <c r="CY35" s="827"/>
      <c r="CZ35" s="827"/>
      <c r="DA35" s="828"/>
      <c r="DB35" s="826"/>
      <c r="DC35" s="827"/>
      <c r="DD35" s="827"/>
      <c r="DE35" s="827"/>
      <c r="DF35" s="828"/>
      <c r="DG35" s="826"/>
      <c r="DH35" s="827"/>
      <c r="DI35" s="827"/>
      <c r="DJ35" s="827"/>
      <c r="DK35" s="828"/>
      <c r="DL35" s="826"/>
      <c r="DM35" s="827"/>
      <c r="DN35" s="827"/>
      <c r="DO35" s="827"/>
      <c r="DP35" s="828"/>
      <c r="DQ35" s="826"/>
      <c r="DR35" s="827"/>
      <c r="DS35" s="827"/>
      <c r="DT35" s="827"/>
      <c r="DU35" s="828"/>
      <c r="DV35" s="829"/>
      <c r="DW35" s="830"/>
      <c r="DX35" s="830"/>
      <c r="DY35" s="830"/>
      <c r="DZ35" s="831"/>
      <c r="EA35" s="246"/>
    </row>
    <row r="36" spans="1:131" s="247" customFormat="1" ht="26.25" customHeight="1" x14ac:dyDescent="0.2">
      <c r="A36" s="266">
        <v>9</v>
      </c>
      <c r="B36" s="797" t="s">
        <v>418</v>
      </c>
      <c r="C36" s="798"/>
      <c r="D36" s="798"/>
      <c r="E36" s="798"/>
      <c r="F36" s="798"/>
      <c r="G36" s="798"/>
      <c r="H36" s="798"/>
      <c r="I36" s="798"/>
      <c r="J36" s="798"/>
      <c r="K36" s="798"/>
      <c r="L36" s="798"/>
      <c r="M36" s="798"/>
      <c r="N36" s="798"/>
      <c r="O36" s="798"/>
      <c r="P36" s="799"/>
      <c r="Q36" s="800">
        <v>20374</v>
      </c>
      <c r="R36" s="801"/>
      <c r="S36" s="801"/>
      <c r="T36" s="801"/>
      <c r="U36" s="801"/>
      <c r="V36" s="801">
        <v>18196</v>
      </c>
      <c r="W36" s="801"/>
      <c r="X36" s="801"/>
      <c r="Y36" s="801"/>
      <c r="Z36" s="801"/>
      <c r="AA36" s="801">
        <v>2178</v>
      </c>
      <c r="AB36" s="801"/>
      <c r="AC36" s="801"/>
      <c r="AD36" s="801"/>
      <c r="AE36" s="802"/>
      <c r="AF36" s="803">
        <v>10525</v>
      </c>
      <c r="AG36" s="804"/>
      <c r="AH36" s="804"/>
      <c r="AI36" s="804"/>
      <c r="AJ36" s="805"/>
      <c r="AK36" s="878">
        <v>5888</v>
      </c>
      <c r="AL36" s="879"/>
      <c r="AM36" s="879"/>
      <c r="AN36" s="879"/>
      <c r="AO36" s="879"/>
      <c r="AP36" s="879">
        <v>134395</v>
      </c>
      <c r="AQ36" s="879"/>
      <c r="AR36" s="879"/>
      <c r="AS36" s="879"/>
      <c r="AT36" s="879"/>
      <c r="AU36" s="879">
        <v>38735</v>
      </c>
      <c r="AV36" s="879"/>
      <c r="AW36" s="879"/>
      <c r="AX36" s="879"/>
      <c r="AY36" s="879"/>
      <c r="AZ36" s="880" t="s">
        <v>525</v>
      </c>
      <c r="BA36" s="880"/>
      <c r="BB36" s="880"/>
      <c r="BC36" s="880"/>
      <c r="BD36" s="880"/>
      <c r="BE36" s="876" t="s">
        <v>414</v>
      </c>
      <c r="BF36" s="876"/>
      <c r="BG36" s="876"/>
      <c r="BH36" s="876"/>
      <c r="BI36" s="877"/>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6"/>
      <c r="CI36" s="827"/>
      <c r="CJ36" s="827"/>
      <c r="CK36" s="827"/>
      <c r="CL36" s="828"/>
      <c r="CM36" s="826"/>
      <c r="CN36" s="827"/>
      <c r="CO36" s="827"/>
      <c r="CP36" s="827"/>
      <c r="CQ36" s="828"/>
      <c r="CR36" s="826"/>
      <c r="CS36" s="827"/>
      <c r="CT36" s="827"/>
      <c r="CU36" s="827"/>
      <c r="CV36" s="828"/>
      <c r="CW36" s="826"/>
      <c r="CX36" s="827"/>
      <c r="CY36" s="827"/>
      <c r="CZ36" s="827"/>
      <c r="DA36" s="828"/>
      <c r="DB36" s="826"/>
      <c r="DC36" s="827"/>
      <c r="DD36" s="827"/>
      <c r="DE36" s="827"/>
      <c r="DF36" s="828"/>
      <c r="DG36" s="826"/>
      <c r="DH36" s="827"/>
      <c r="DI36" s="827"/>
      <c r="DJ36" s="827"/>
      <c r="DK36" s="828"/>
      <c r="DL36" s="826"/>
      <c r="DM36" s="827"/>
      <c r="DN36" s="827"/>
      <c r="DO36" s="827"/>
      <c r="DP36" s="828"/>
      <c r="DQ36" s="826"/>
      <c r="DR36" s="827"/>
      <c r="DS36" s="827"/>
      <c r="DT36" s="827"/>
      <c r="DU36" s="828"/>
      <c r="DV36" s="829"/>
      <c r="DW36" s="830"/>
      <c r="DX36" s="830"/>
      <c r="DY36" s="830"/>
      <c r="DZ36" s="831"/>
      <c r="EA36" s="246"/>
    </row>
    <row r="37" spans="1:131" s="247" customFormat="1" ht="26.25" customHeight="1" x14ac:dyDescent="0.2">
      <c r="A37" s="266">
        <v>10</v>
      </c>
      <c r="B37" s="797" t="s">
        <v>419</v>
      </c>
      <c r="C37" s="798"/>
      <c r="D37" s="798"/>
      <c r="E37" s="798"/>
      <c r="F37" s="798"/>
      <c r="G37" s="798"/>
      <c r="H37" s="798"/>
      <c r="I37" s="798"/>
      <c r="J37" s="798"/>
      <c r="K37" s="798"/>
      <c r="L37" s="798"/>
      <c r="M37" s="798"/>
      <c r="N37" s="798"/>
      <c r="O37" s="798"/>
      <c r="P37" s="799"/>
      <c r="Q37" s="800">
        <v>2286</v>
      </c>
      <c r="R37" s="801"/>
      <c r="S37" s="801"/>
      <c r="T37" s="801"/>
      <c r="U37" s="801"/>
      <c r="V37" s="801">
        <v>2719</v>
      </c>
      <c r="W37" s="801"/>
      <c r="X37" s="801"/>
      <c r="Y37" s="801"/>
      <c r="Z37" s="801"/>
      <c r="AA37" s="801">
        <v>-433</v>
      </c>
      <c r="AB37" s="801"/>
      <c r="AC37" s="801"/>
      <c r="AD37" s="801"/>
      <c r="AE37" s="802"/>
      <c r="AF37" s="803">
        <v>1249</v>
      </c>
      <c r="AG37" s="804"/>
      <c r="AH37" s="804"/>
      <c r="AI37" s="804"/>
      <c r="AJ37" s="805"/>
      <c r="AK37" s="878">
        <v>539</v>
      </c>
      <c r="AL37" s="879"/>
      <c r="AM37" s="879"/>
      <c r="AN37" s="879"/>
      <c r="AO37" s="879"/>
      <c r="AP37" s="879">
        <v>2636</v>
      </c>
      <c r="AQ37" s="879"/>
      <c r="AR37" s="879"/>
      <c r="AS37" s="879"/>
      <c r="AT37" s="879"/>
      <c r="AU37" s="879" t="s">
        <v>525</v>
      </c>
      <c r="AV37" s="879"/>
      <c r="AW37" s="879"/>
      <c r="AX37" s="879"/>
      <c r="AY37" s="879"/>
      <c r="AZ37" s="880" t="s">
        <v>525</v>
      </c>
      <c r="BA37" s="880"/>
      <c r="BB37" s="880"/>
      <c r="BC37" s="880"/>
      <c r="BD37" s="880"/>
      <c r="BE37" s="876" t="s">
        <v>420</v>
      </c>
      <c r="BF37" s="876"/>
      <c r="BG37" s="876"/>
      <c r="BH37" s="876"/>
      <c r="BI37" s="877"/>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6"/>
      <c r="CI37" s="827"/>
      <c r="CJ37" s="827"/>
      <c r="CK37" s="827"/>
      <c r="CL37" s="828"/>
      <c r="CM37" s="826"/>
      <c r="CN37" s="827"/>
      <c r="CO37" s="827"/>
      <c r="CP37" s="827"/>
      <c r="CQ37" s="828"/>
      <c r="CR37" s="826"/>
      <c r="CS37" s="827"/>
      <c r="CT37" s="827"/>
      <c r="CU37" s="827"/>
      <c r="CV37" s="828"/>
      <c r="CW37" s="826"/>
      <c r="CX37" s="827"/>
      <c r="CY37" s="827"/>
      <c r="CZ37" s="827"/>
      <c r="DA37" s="828"/>
      <c r="DB37" s="826"/>
      <c r="DC37" s="827"/>
      <c r="DD37" s="827"/>
      <c r="DE37" s="827"/>
      <c r="DF37" s="828"/>
      <c r="DG37" s="826"/>
      <c r="DH37" s="827"/>
      <c r="DI37" s="827"/>
      <c r="DJ37" s="827"/>
      <c r="DK37" s="828"/>
      <c r="DL37" s="826"/>
      <c r="DM37" s="827"/>
      <c r="DN37" s="827"/>
      <c r="DO37" s="827"/>
      <c r="DP37" s="828"/>
      <c r="DQ37" s="826"/>
      <c r="DR37" s="827"/>
      <c r="DS37" s="827"/>
      <c r="DT37" s="827"/>
      <c r="DU37" s="828"/>
      <c r="DV37" s="829"/>
      <c r="DW37" s="830"/>
      <c r="DX37" s="830"/>
      <c r="DY37" s="830"/>
      <c r="DZ37" s="831"/>
      <c r="EA37" s="246"/>
    </row>
    <row r="38" spans="1:131" s="247" customFormat="1" ht="26.25" customHeight="1" x14ac:dyDescent="0.2">
      <c r="A38" s="266">
        <v>11</v>
      </c>
      <c r="B38" s="797" t="s">
        <v>421</v>
      </c>
      <c r="C38" s="798"/>
      <c r="D38" s="798"/>
      <c r="E38" s="798"/>
      <c r="F38" s="798"/>
      <c r="G38" s="798"/>
      <c r="H38" s="798"/>
      <c r="I38" s="798"/>
      <c r="J38" s="798"/>
      <c r="K38" s="798"/>
      <c r="L38" s="798"/>
      <c r="M38" s="798"/>
      <c r="N38" s="798"/>
      <c r="O38" s="798"/>
      <c r="P38" s="799"/>
      <c r="Q38" s="800">
        <v>288021</v>
      </c>
      <c r="R38" s="801"/>
      <c r="S38" s="801"/>
      <c r="T38" s="801"/>
      <c r="U38" s="801"/>
      <c r="V38" s="801">
        <v>258128</v>
      </c>
      <c r="W38" s="801"/>
      <c r="X38" s="801"/>
      <c r="Y38" s="801"/>
      <c r="Z38" s="801"/>
      <c r="AA38" s="801">
        <v>29893</v>
      </c>
      <c r="AB38" s="801"/>
      <c r="AC38" s="801"/>
      <c r="AD38" s="801"/>
      <c r="AE38" s="802"/>
      <c r="AF38" s="803">
        <v>6</v>
      </c>
      <c r="AG38" s="804"/>
      <c r="AH38" s="804"/>
      <c r="AI38" s="804"/>
      <c r="AJ38" s="805"/>
      <c r="AK38" s="878">
        <v>249</v>
      </c>
      <c r="AL38" s="879"/>
      <c r="AM38" s="879"/>
      <c r="AN38" s="879"/>
      <c r="AO38" s="879"/>
      <c r="AP38" s="879" t="s">
        <v>525</v>
      </c>
      <c r="AQ38" s="879"/>
      <c r="AR38" s="879"/>
      <c r="AS38" s="879"/>
      <c r="AT38" s="879"/>
      <c r="AU38" s="879" t="s">
        <v>525</v>
      </c>
      <c r="AV38" s="879"/>
      <c r="AW38" s="879"/>
      <c r="AX38" s="879"/>
      <c r="AY38" s="879"/>
      <c r="AZ38" s="880" t="s">
        <v>525</v>
      </c>
      <c r="BA38" s="880"/>
      <c r="BB38" s="880"/>
      <c r="BC38" s="880"/>
      <c r="BD38" s="880"/>
      <c r="BE38" s="876" t="s">
        <v>422</v>
      </c>
      <c r="BF38" s="876"/>
      <c r="BG38" s="876"/>
      <c r="BH38" s="876"/>
      <c r="BI38" s="877"/>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6"/>
      <c r="CI38" s="827"/>
      <c r="CJ38" s="827"/>
      <c r="CK38" s="827"/>
      <c r="CL38" s="828"/>
      <c r="CM38" s="826"/>
      <c r="CN38" s="827"/>
      <c r="CO38" s="827"/>
      <c r="CP38" s="827"/>
      <c r="CQ38" s="828"/>
      <c r="CR38" s="826"/>
      <c r="CS38" s="827"/>
      <c r="CT38" s="827"/>
      <c r="CU38" s="827"/>
      <c r="CV38" s="828"/>
      <c r="CW38" s="826"/>
      <c r="CX38" s="827"/>
      <c r="CY38" s="827"/>
      <c r="CZ38" s="827"/>
      <c r="DA38" s="828"/>
      <c r="DB38" s="826"/>
      <c r="DC38" s="827"/>
      <c r="DD38" s="827"/>
      <c r="DE38" s="827"/>
      <c r="DF38" s="828"/>
      <c r="DG38" s="826"/>
      <c r="DH38" s="827"/>
      <c r="DI38" s="827"/>
      <c r="DJ38" s="827"/>
      <c r="DK38" s="828"/>
      <c r="DL38" s="826"/>
      <c r="DM38" s="827"/>
      <c r="DN38" s="827"/>
      <c r="DO38" s="827"/>
      <c r="DP38" s="828"/>
      <c r="DQ38" s="826"/>
      <c r="DR38" s="827"/>
      <c r="DS38" s="827"/>
      <c r="DT38" s="827"/>
      <c r="DU38" s="828"/>
      <c r="DV38" s="829"/>
      <c r="DW38" s="830"/>
      <c r="DX38" s="830"/>
      <c r="DY38" s="830"/>
      <c r="DZ38" s="831"/>
      <c r="EA38" s="246"/>
    </row>
    <row r="39" spans="1:131" s="247" customFormat="1" ht="26.25" customHeight="1" x14ac:dyDescent="0.2">
      <c r="A39" s="266">
        <v>12</v>
      </c>
      <c r="B39" s="797" t="s">
        <v>423</v>
      </c>
      <c r="C39" s="798"/>
      <c r="D39" s="798"/>
      <c r="E39" s="798"/>
      <c r="F39" s="798"/>
      <c r="G39" s="798"/>
      <c r="H39" s="798"/>
      <c r="I39" s="798"/>
      <c r="J39" s="798"/>
      <c r="K39" s="798"/>
      <c r="L39" s="798"/>
      <c r="M39" s="798"/>
      <c r="N39" s="798"/>
      <c r="O39" s="798"/>
      <c r="P39" s="799"/>
      <c r="Q39" s="800">
        <v>35340</v>
      </c>
      <c r="R39" s="801"/>
      <c r="S39" s="801"/>
      <c r="T39" s="801"/>
      <c r="U39" s="801"/>
      <c r="V39" s="801">
        <v>35340</v>
      </c>
      <c r="W39" s="801"/>
      <c r="X39" s="801"/>
      <c r="Y39" s="801"/>
      <c r="Z39" s="801"/>
      <c r="AA39" s="801">
        <v>0</v>
      </c>
      <c r="AB39" s="801"/>
      <c r="AC39" s="801"/>
      <c r="AD39" s="801"/>
      <c r="AE39" s="802"/>
      <c r="AF39" s="803" t="s">
        <v>424</v>
      </c>
      <c r="AG39" s="804"/>
      <c r="AH39" s="804"/>
      <c r="AI39" s="804"/>
      <c r="AJ39" s="805"/>
      <c r="AK39" s="878">
        <v>0</v>
      </c>
      <c r="AL39" s="879"/>
      <c r="AM39" s="879"/>
      <c r="AN39" s="879"/>
      <c r="AO39" s="879"/>
      <c r="AP39" s="879" t="s">
        <v>525</v>
      </c>
      <c r="AQ39" s="879"/>
      <c r="AR39" s="879"/>
      <c r="AS39" s="879"/>
      <c r="AT39" s="879"/>
      <c r="AU39" s="879" t="s">
        <v>525</v>
      </c>
      <c r="AV39" s="879"/>
      <c r="AW39" s="879"/>
      <c r="AX39" s="879"/>
      <c r="AY39" s="879"/>
      <c r="AZ39" s="880" t="s">
        <v>525</v>
      </c>
      <c r="BA39" s="880"/>
      <c r="BB39" s="880"/>
      <c r="BC39" s="880"/>
      <c r="BD39" s="880"/>
      <c r="BE39" s="876" t="s">
        <v>425</v>
      </c>
      <c r="BF39" s="876"/>
      <c r="BG39" s="876"/>
      <c r="BH39" s="876"/>
      <c r="BI39" s="877"/>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6"/>
      <c r="CI39" s="827"/>
      <c r="CJ39" s="827"/>
      <c r="CK39" s="827"/>
      <c r="CL39" s="828"/>
      <c r="CM39" s="826"/>
      <c r="CN39" s="827"/>
      <c r="CO39" s="827"/>
      <c r="CP39" s="827"/>
      <c r="CQ39" s="828"/>
      <c r="CR39" s="826"/>
      <c r="CS39" s="827"/>
      <c r="CT39" s="827"/>
      <c r="CU39" s="827"/>
      <c r="CV39" s="828"/>
      <c r="CW39" s="826"/>
      <c r="CX39" s="827"/>
      <c r="CY39" s="827"/>
      <c r="CZ39" s="827"/>
      <c r="DA39" s="828"/>
      <c r="DB39" s="826"/>
      <c r="DC39" s="827"/>
      <c r="DD39" s="827"/>
      <c r="DE39" s="827"/>
      <c r="DF39" s="828"/>
      <c r="DG39" s="826"/>
      <c r="DH39" s="827"/>
      <c r="DI39" s="827"/>
      <c r="DJ39" s="827"/>
      <c r="DK39" s="828"/>
      <c r="DL39" s="826"/>
      <c r="DM39" s="827"/>
      <c r="DN39" s="827"/>
      <c r="DO39" s="827"/>
      <c r="DP39" s="828"/>
      <c r="DQ39" s="826"/>
      <c r="DR39" s="827"/>
      <c r="DS39" s="827"/>
      <c r="DT39" s="827"/>
      <c r="DU39" s="828"/>
      <c r="DV39" s="829"/>
      <c r="DW39" s="830"/>
      <c r="DX39" s="830"/>
      <c r="DY39" s="830"/>
      <c r="DZ39" s="831"/>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6"/>
      <c r="CI40" s="827"/>
      <c r="CJ40" s="827"/>
      <c r="CK40" s="827"/>
      <c r="CL40" s="828"/>
      <c r="CM40" s="826"/>
      <c r="CN40" s="827"/>
      <c r="CO40" s="827"/>
      <c r="CP40" s="827"/>
      <c r="CQ40" s="828"/>
      <c r="CR40" s="826"/>
      <c r="CS40" s="827"/>
      <c r="CT40" s="827"/>
      <c r="CU40" s="827"/>
      <c r="CV40" s="828"/>
      <c r="CW40" s="826"/>
      <c r="CX40" s="827"/>
      <c r="CY40" s="827"/>
      <c r="CZ40" s="827"/>
      <c r="DA40" s="828"/>
      <c r="DB40" s="826"/>
      <c r="DC40" s="827"/>
      <c r="DD40" s="827"/>
      <c r="DE40" s="827"/>
      <c r="DF40" s="828"/>
      <c r="DG40" s="826"/>
      <c r="DH40" s="827"/>
      <c r="DI40" s="827"/>
      <c r="DJ40" s="827"/>
      <c r="DK40" s="828"/>
      <c r="DL40" s="826"/>
      <c r="DM40" s="827"/>
      <c r="DN40" s="827"/>
      <c r="DO40" s="827"/>
      <c r="DP40" s="828"/>
      <c r="DQ40" s="826"/>
      <c r="DR40" s="827"/>
      <c r="DS40" s="827"/>
      <c r="DT40" s="827"/>
      <c r="DU40" s="828"/>
      <c r="DV40" s="829"/>
      <c r="DW40" s="830"/>
      <c r="DX40" s="830"/>
      <c r="DY40" s="830"/>
      <c r="DZ40" s="831"/>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6"/>
      <c r="CI41" s="827"/>
      <c r="CJ41" s="827"/>
      <c r="CK41" s="827"/>
      <c r="CL41" s="828"/>
      <c r="CM41" s="826"/>
      <c r="CN41" s="827"/>
      <c r="CO41" s="827"/>
      <c r="CP41" s="827"/>
      <c r="CQ41" s="828"/>
      <c r="CR41" s="826"/>
      <c r="CS41" s="827"/>
      <c r="CT41" s="827"/>
      <c r="CU41" s="827"/>
      <c r="CV41" s="828"/>
      <c r="CW41" s="826"/>
      <c r="CX41" s="827"/>
      <c r="CY41" s="827"/>
      <c r="CZ41" s="827"/>
      <c r="DA41" s="828"/>
      <c r="DB41" s="826"/>
      <c r="DC41" s="827"/>
      <c r="DD41" s="827"/>
      <c r="DE41" s="827"/>
      <c r="DF41" s="828"/>
      <c r="DG41" s="826"/>
      <c r="DH41" s="827"/>
      <c r="DI41" s="827"/>
      <c r="DJ41" s="827"/>
      <c r="DK41" s="828"/>
      <c r="DL41" s="826"/>
      <c r="DM41" s="827"/>
      <c r="DN41" s="827"/>
      <c r="DO41" s="827"/>
      <c r="DP41" s="828"/>
      <c r="DQ41" s="826"/>
      <c r="DR41" s="827"/>
      <c r="DS41" s="827"/>
      <c r="DT41" s="827"/>
      <c r="DU41" s="828"/>
      <c r="DV41" s="829"/>
      <c r="DW41" s="830"/>
      <c r="DX41" s="830"/>
      <c r="DY41" s="830"/>
      <c r="DZ41" s="831"/>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6"/>
      <c r="CI42" s="827"/>
      <c r="CJ42" s="827"/>
      <c r="CK42" s="827"/>
      <c r="CL42" s="828"/>
      <c r="CM42" s="826"/>
      <c r="CN42" s="827"/>
      <c r="CO42" s="827"/>
      <c r="CP42" s="827"/>
      <c r="CQ42" s="828"/>
      <c r="CR42" s="826"/>
      <c r="CS42" s="827"/>
      <c r="CT42" s="827"/>
      <c r="CU42" s="827"/>
      <c r="CV42" s="828"/>
      <c r="CW42" s="826"/>
      <c r="CX42" s="827"/>
      <c r="CY42" s="827"/>
      <c r="CZ42" s="827"/>
      <c r="DA42" s="828"/>
      <c r="DB42" s="826"/>
      <c r="DC42" s="827"/>
      <c r="DD42" s="827"/>
      <c r="DE42" s="827"/>
      <c r="DF42" s="828"/>
      <c r="DG42" s="826"/>
      <c r="DH42" s="827"/>
      <c r="DI42" s="827"/>
      <c r="DJ42" s="827"/>
      <c r="DK42" s="828"/>
      <c r="DL42" s="826"/>
      <c r="DM42" s="827"/>
      <c r="DN42" s="827"/>
      <c r="DO42" s="827"/>
      <c r="DP42" s="828"/>
      <c r="DQ42" s="826"/>
      <c r="DR42" s="827"/>
      <c r="DS42" s="827"/>
      <c r="DT42" s="827"/>
      <c r="DU42" s="828"/>
      <c r="DV42" s="829"/>
      <c r="DW42" s="830"/>
      <c r="DX42" s="830"/>
      <c r="DY42" s="830"/>
      <c r="DZ42" s="831"/>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6"/>
      <c r="CI43" s="827"/>
      <c r="CJ43" s="827"/>
      <c r="CK43" s="827"/>
      <c r="CL43" s="828"/>
      <c r="CM43" s="826"/>
      <c r="CN43" s="827"/>
      <c r="CO43" s="827"/>
      <c r="CP43" s="827"/>
      <c r="CQ43" s="828"/>
      <c r="CR43" s="826"/>
      <c r="CS43" s="827"/>
      <c r="CT43" s="827"/>
      <c r="CU43" s="827"/>
      <c r="CV43" s="828"/>
      <c r="CW43" s="826"/>
      <c r="CX43" s="827"/>
      <c r="CY43" s="827"/>
      <c r="CZ43" s="827"/>
      <c r="DA43" s="828"/>
      <c r="DB43" s="826"/>
      <c r="DC43" s="827"/>
      <c r="DD43" s="827"/>
      <c r="DE43" s="827"/>
      <c r="DF43" s="828"/>
      <c r="DG43" s="826"/>
      <c r="DH43" s="827"/>
      <c r="DI43" s="827"/>
      <c r="DJ43" s="827"/>
      <c r="DK43" s="828"/>
      <c r="DL43" s="826"/>
      <c r="DM43" s="827"/>
      <c r="DN43" s="827"/>
      <c r="DO43" s="827"/>
      <c r="DP43" s="828"/>
      <c r="DQ43" s="826"/>
      <c r="DR43" s="827"/>
      <c r="DS43" s="827"/>
      <c r="DT43" s="827"/>
      <c r="DU43" s="828"/>
      <c r="DV43" s="829"/>
      <c r="DW43" s="830"/>
      <c r="DX43" s="830"/>
      <c r="DY43" s="830"/>
      <c r="DZ43" s="831"/>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6"/>
      <c r="CI44" s="827"/>
      <c r="CJ44" s="827"/>
      <c r="CK44" s="827"/>
      <c r="CL44" s="828"/>
      <c r="CM44" s="826"/>
      <c r="CN44" s="827"/>
      <c r="CO44" s="827"/>
      <c r="CP44" s="827"/>
      <c r="CQ44" s="828"/>
      <c r="CR44" s="826"/>
      <c r="CS44" s="827"/>
      <c r="CT44" s="827"/>
      <c r="CU44" s="827"/>
      <c r="CV44" s="828"/>
      <c r="CW44" s="826"/>
      <c r="CX44" s="827"/>
      <c r="CY44" s="827"/>
      <c r="CZ44" s="827"/>
      <c r="DA44" s="828"/>
      <c r="DB44" s="826"/>
      <c r="DC44" s="827"/>
      <c r="DD44" s="827"/>
      <c r="DE44" s="827"/>
      <c r="DF44" s="828"/>
      <c r="DG44" s="826"/>
      <c r="DH44" s="827"/>
      <c r="DI44" s="827"/>
      <c r="DJ44" s="827"/>
      <c r="DK44" s="828"/>
      <c r="DL44" s="826"/>
      <c r="DM44" s="827"/>
      <c r="DN44" s="827"/>
      <c r="DO44" s="827"/>
      <c r="DP44" s="828"/>
      <c r="DQ44" s="826"/>
      <c r="DR44" s="827"/>
      <c r="DS44" s="827"/>
      <c r="DT44" s="827"/>
      <c r="DU44" s="828"/>
      <c r="DV44" s="829"/>
      <c r="DW44" s="830"/>
      <c r="DX44" s="830"/>
      <c r="DY44" s="830"/>
      <c r="DZ44" s="831"/>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6"/>
      <c r="CI45" s="827"/>
      <c r="CJ45" s="827"/>
      <c r="CK45" s="827"/>
      <c r="CL45" s="828"/>
      <c r="CM45" s="826"/>
      <c r="CN45" s="827"/>
      <c r="CO45" s="827"/>
      <c r="CP45" s="827"/>
      <c r="CQ45" s="828"/>
      <c r="CR45" s="826"/>
      <c r="CS45" s="827"/>
      <c r="CT45" s="827"/>
      <c r="CU45" s="827"/>
      <c r="CV45" s="828"/>
      <c r="CW45" s="826"/>
      <c r="CX45" s="827"/>
      <c r="CY45" s="827"/>
      <c r="CZ45" s="827"/>
      <c r="DA45" s="828"/>
      <c r="DB45" s="826"/>
      <c r="DC45" s="827"/>
      <c r="DD45" s="827"/>
      <c r="DE45" s="827"/>
      <c r="DF45" s="828"/>
      <c r="DG45" s="826"/>
      <c r="DH45" s="827"/>
      <c r="DI45" s="827"/>
      <c r="DJ45" s="827"/>
      <c r="DK45" s="828"/>
      <c r="DL45" s="826"/>
      <c r="DM45" s="827"/>
      <c r="DN45" s="827"/>
      <c r="DO45" s="827"/>
      <c r="DP45" s="828"/>
      <c r="DQ45" s="826"/>
      <c r="DR45" s="827"/>
      <c r="DS45" s="827"/>
      <c r="DT45" s="827"/>
      <c r="DU45" s="828"/>
      <c r="DV45" s="829"/>
      <c r="DW45" s="830"/>
      <c r="DX45" s="830"/>
      <c r="DY45" s="830"/>
      <c r="DZ45" s="831"/>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6"/>
      <c r="CI46" s="827"/>
      <c r="CJ46" s="827"/>
      <c r="CK46" s="827"/>
      <c r="CL46" s="828"/>
      <c r="CM46" s="826"/>
      <c r="CN46" s="827"/>
      <c r="CO46" s="827"/>
      <c r="CP46" s="827"/>
      <c r="CQ46" s="828"/>
      <c r="CR46" s="826"/>
      <c r="CS46" s="827"/>
      <c r="CT46" s="827"/>
      <c r="CU46" s="827"/>
      <c r="CV46" s="828"/>
      <c r="CW46" s="826"/>
      <c r="CX46" s="827"/>
      <c r="CY46" s="827"/>
      <c r="CZ46" s="827"/>
      <c r="DA46" s="828"/>
      <c r="DB46" s="826"/>
      <c r="DC46" s="827"/>
      <c r="DD46" s="827"/>
      <c r="DE46" s="827"/>
      <c r="DF46" s="828"/>
      <c r="DG46" s="826"/>
      <c r="DH46" s="827"/>
      <c r="DI46" s="827"/>
      <c r="DJ46" s="827"/>
      <c r="DK46" s="828"/>
      <c r="DL46" s="826"/>
      <c r="DM46" s="827"/>
      <c r="DN46" s="827"/>
      <c r="DO46" s="827"/>
      <c r="DP46" s="828"/>
      <c r="DQ46" s="826"/>
      <c r="DR46" s="827"/>
      <c r="DS46" s="827"/>
      <c r="DT46" s="827"/>
      <c r="DU46" s="828"/>
      <c r="DV46" s="829"/>
      <c r="DW46" s="830"/>
      <c r="DX46" s="830"/>
      <c r="DY46" s="830"/>
      <c r="DZ46" s="831"/>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6"/>
      <c r="CI47" s="827"/>
      <c r="CJ47" s="827"/>
      <c r="CK47" s="827"/>
      <c r="CL47" s="828"/>
      <c r="CM47" s="826"/>
      <c r="CN47" s="827"/>
      <c r="CO47" s="827"/>
      <c r="CP47" s="827"/>
      <c r="CQ47" s="828"/>
      <c r="CR47" s="826"/>
      <c r="CS47" s="827"/>
      <c r="CT47" s="827"/>
      <c r="CU47" s="827"/>
      <c r="CV47" s="828"/>
      <c r="CW47" s="826"/>
      <c r="CX47" s="827"/>
      <c r="CY47" s="827"/>
      <c r="CZ47" s="827"/>
      <c r="DA47" s="828"/>
      <c r="DB47" s="826"/>
      <c r="DC47" s="827"/>
      <c r="DD47" s="827"/>
      <c r="DE47" s="827"/>
      <c r="DF47" s="828"/>
      <c r="DG47" s="826"/>
      <c r="DH47" s="827"/>
      <c r="DI47" s="827"/>
      <c r="DJ47" s="827"/>
      <c r="DK47" s="828"/>
      <c r="DL47" s="826"/>
      <c r="DM47" s="827"/>
      <c r="DN47" s="827"/>
      <c r="DO47" s="827"/>
      <c r="DP47" s="828"/>
      <c r="DQ47" s="826"/>
      <c r="DR47" s="827"/>
      <c r="DS47" s="827"/>
      <c r="DT47" s="827"/>
      <c r="DU47" s="828"/>
      <c r="DV47" s="829"/>
      <c r="DW47" s="830"/>
      <c r="DX47" s="830"/>
      <c r="DY47" s="830"/>
      <c r="DZ47" s="831"/>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6"/>
      <c r="CI48" s="827"/>
      <c r="CJ48" s="827"/>
      <c r="CK48" s="827"/>
      <c r="CL48" s="828"/>
      <c r="CM48" s="826"/>
      <c r="CN48" s="827"/>
      <c r="CO48" s="827"/>
      <c r="CP48" s="827"/>
      <c r="CQ48" s="828"/>
      <c r="CR48" s="826"/>
      <c r="CS48" s="827"/>
      <c r="CT48" s="827"/>
      <c r="CU48" s="827"/>
      <c r="CV48" s="828"/>
      <c r="CW48" s="826"/>
      <c r="CX48" s="827"/>
      <c r="CY48" s="827"/>
      <c r="CZ48" s="827"/>
      <c r="DA48" s="828"/>
      <c r="DB48" s="826"/>
      <c r="DC48" s="827"/>
      <c r="DD48" s="827"/>
      <c r="DE48" s="827"/>
      <c r="DF48" s="828"/>
      <c r="DG48" s="826"/>
      <c r="DH48" s="827"/>
      <c r="DI48" s="827"/>
      <c r="DJ48" s="827"/>
      <c r="DK48" s="828"/>
      <c r="DL48" s="826"/>
      <c r="DM48" s="827"/>
      <c r="DN48" s="827"/>
      <c r="DO48" s="827"/>
      <c r="DP48" s="828"/>
      <c r="DQ48" s="826"/>
      <c r="DR48" s="827"/>
      <c r="DS48" s="827"/>
      <c r="DT48" s="827"/>
      <c r="DU48" s="828"/>
      <c r="DV48" s="829"/>
      <c r="DW48" s="830"/>
      <c r="DX48" s="830"/>
      <c r="DY48" s="830"/>
      <c r="DZ48" s="831"/>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6"/>
      <c r="CI49" s="827"/>
      <c r="CJ49" s="827"/>
      <c r="CK49" s="827"/>
      <c r="CL49" s="828"/>
      <c r="CM49" s="826"/>
      <c r="CN49" s="827"/>
      <c r="CO49" s="827"/>
      <c r="CP49" s="827"/>
      <c r="CQ49" s="828"/>
      <c r="CR49" s="826"/>
      <c r="CS49" s="827"/>
      <c r="CT49" s="827"/>
      <c r="CU49" s="827"/>
      <c r="CV49" s="828"/>
      <c r="CW49" s="826"/>
      <c r="CX49" s="827"/>
      <c r="CY49" s="827"/>
      <c r="CZ49" s="827"/>
      <c r="DA49" s="828"/>
      <c r="DB49" s="826"/>
      <c r="DC49" s="827"/>
      <c r="DD49" s="827"/>
      <c r="DE49" s="827"/>
      <c r="DF49" s="828"/>
      <c r="DG49" s="826"/>
      <c r="DH49" s="827"/>
      <c r="DI49" s="827"/>
      <c r="DJ49" s="827"/>
      <c r="DK49" s="828"/>
      <c r="DL49" s="826"/>
      <c r="DM49" s="827"/>
      <c r="DN49" s="827"/>
      <c r="DO49" s="827"/>
      <c r="DP49" s="828"/>
      <c r="DQ49" s="826"/>
      <c r="DR49" s="827"/>
      <c r="DS49" s="827"/>
      <c r="DT49" s="827"/>
      <c r="DU49" s="828"/>
      <c r="DV49" s="829"/>
      <c r="DW49" s="830"/>
      <c r="DX49" s="830"/>
      <c r="DY49" s="830"/>
      <c r="DZ49" s="831"/>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81"/>
      <c r="R50" s="882"/>
      <c r="S50" s="882"/>
      <c r="T50" s="882"/>
      <c r="U50" s="882"/>
      <c r="V50" s="882"/>
      <c r="W50" s="882"/>
      <c r="X50" s="882"/>
      <c r="Y50" s="882"/>
      <c r="Z50" s="882"/>
      <c r="AA50" s="882"/>
      <c r="AB50" s="882"/>
      <c r="AC50" s="882"/>
      <c r="AD50" s="882"/>
      <c r="AE50" s="883"/>
      <c r="AF50" s="803"/>
      <c r="AG50" s="804"/>
      <c r="AH50" s="804"/>
      <c r="AI50" s="804"/>
      <c r="AJ50" s="805"/>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6"/>
      <c r="CI50" s="827"/>
      <c r="CJ50" s="827"/>
      <c r="CK50" s="827"/>
      <c r="CL50" s="828"/>
      <c r="CM50" s="826"/>
      <c r="CN50" s="827"/>
      <c r="CO50" s="827"/>
      <c r="CP50" s="827"/>
      <c r="CQ50" s="828"/>
      <c r="CR50" s="826"/>
      <c r="CS50" s="827"/>
      <c r="CT50" s="827"/>
      <c r="CU50" s="827"/>
      <c r="CV50" s="828"/>
      <c r="CW50" s="826"/>
      <c r="CX50" s="827"/>
      <c r="CY50" s="827"/>
      <c r="CZ50" s="827"/>
      <c r="DA50" s="828"/>
      <c r="DB50" s="826"/>
      <c r="DC50" s="827"/>
      <c r="DD50" s="827"/>
      <c r="DE50" s="827"/>
      <c r="DF50" s="828"/>
      <c r="DG50" s="826"/>
      <c r="DH50" s="827"/>
      <c r="DI50" s="827"/>
      <c r="DJ50" s="827"/>
      <c r="DK50" s="828"/>
      <c r="DL50" s="826"/>
      <c r="DM50" s="827"/>
      <c r="DN50" s="827"/>
      <c r="DO50" s="827"/>
      <c r="DP50" s="828"/>
      <c r="DQ50" s="826"/>
      <c r="DR50" s="827"/>
      <c r="DS50" s="827"/>
      <c r="DT50" s="827"/>
      <c r="DU50" s="828"/>
      <c r="DV50" s="829"/>
      <c r="DW50" s="830"/>
      <c r="DX50" s="830"/>
      <c r="DY50" s="830"/>
      <c r="DZ50" s="831"/>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81"/>
      <c r="R51" s="882"/>
      <c r="S51" s="882"/>
      <c r="T51" s="882"/>
      <c r="U51" s="882"/>
      <c r="V51" s="882"/>
      <c r="W51" s="882"/>
      <c r="X51" s="882"/>
      <c r="Y51" s="882"/>
      <c r="Z51" s="882"/>
      <c r="AA51" s="882"/>
      <c r="AB51" s="882"/>
      <c r="AC51" s="882"/>
      <c r="AD51" s="882"/>
      <c r="AE51" s="883"/>
      <c r="AF51" s="803"/>
      <c r="AG51" s="804"/>
      <c r="AH51" s="804"/>
      <c r="AI51" s="804"/>
      <c r="AJ51" s="805"/>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6"/>
      <c r="CI51" s="827"/>
      <c r="CJ51" s="827"/>
      <c r="CK51" s="827"/>
      <c r="CL51" s="828"/>
      <c r="CM51" s="826"/>
      <c r="CN51" s="827"/>
      <c r="CO51" s="827"/>
      <c r="CP51" s="827"/>
      <c r="CQ51" s="828"/>
      <c r="CR51" s="826"/>
      <c r="CS51" s="827"/>
      <c r="CT51" s="827"/>
      <c r="CU51" s="827"/>
      <c r="CV51" s="828"/>
      <c r="CW51" s="826"/>
      <c r="CX51" s="827"/>
      <c r="CY51" s="827"/>
      <c r="CZ51" s="827"/>
      <c r="DA51" s="828"/>
      <c r="DB51" s="826"/>
      <c r="DC51" s="827"/>
      <c r="DD51" s="827"/>
      <c r="DE51" s="827"/>
      <c r="DF51" s="828"/>
      <c r="DG51" s="826"/>
      <c r="DH51" s="827"/>
      <c r="DI51" s="827"/>
      <c r="DJ51" s="827"/>
      <c r="DK51" s="828"/>
      <c r="DL51" s="826"/>
      <c r="DM51" s="827"/>
      <c r="DN51" s="827"/>
      <c r="DO51" s="827"/>
      <c r="DP51" s="828"/>
      <c r="DQ51" s="826"/>
      <c r="DR51" s="827"/>
      <c r="DS51" s="827"/>
      <c r="DT51" s="827"/>
      <c r="DU51" s="828"/>
      <c r="DV51" s="829"/>
      <c r="DW51" s="830"/>
      <c r="DX51" s="830"/>
      <c r="DY51" s="830"/>
      <c r="DZ51" s="831"/>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81"/>
      <c r="R52" s="882"/>
      <c r="S52" s="882"/>
      <c r="T52" s="882"/>
      <c r="U52" s="882"/>
      <c r="V52" s="882"/>
      <c r="W52" s="882"/>
      <c r="X52" s="882"/>
      <c r="Y52" s="882"/>
      <c r="Z52" s="882"/>
      <c r="AA52" s="882"/>
      <c r="AB52" s="882"/>
      <c r="AC52" s="882"/>
      <c r="AD52" s="882"/>
      <c r="AE52" s="883"/>
      <c r="AF52" s="803"/>
      <c r="AG52" s="804"/>
      <c r="AH52" s="804"/>
      <c r="AI52" s="804"/>
      <c r="AJ52" s="805"/>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6"/>
      <c r="CI52" s="827"/>
      <c r="CJ52" s="827"/>
      <c r="CK52" s="827"/>
      <c r="CL52" s="828"/>
      <c r="CM52" s="826"/>
      <c r="CN52" s="827"/>
      <c r="CO52" s="827"/>
      <c r="CP52" s="827"/>
      <c r="CQ52" s="828"/>
      <c r="CR52" s="826"/>
      <c r="CS52" s="827"/>
      <c r="CT52" s="827"/>
      <c r="CU52" s="827"/>
      <c r="CV52" s="828"/>
      <c r="CW52" s="826"/>
      <c r="CX52" s="827"/>
      <c r="CY52" s="827"/>
      <c r="CZ52" s="827"/>
      <c r="DA52" s="828"/>
      <c r="DB52" s="826"/>
      <c r="DC52" s="827"/>
      <c r="DD52" s="827"/>
      <c r="DE52" s="827"/>
      <c r="DF52" s="828"/>
      <c r="DG52" s="826"/>
      <c r="DH52" s="827"/>
      <c r="DI52" s="827"/>
      <c r="DJ52" s="827"/>
      <c r="DK52" s="828"/>
      <c r="DL52" s="826"/>
      <c r="DM52" s="827"/>
      <c r="DN52" s="827"/>
      <c r="DO52" s="827"/>
      <c r="DP52" s="828"/>
      <c r="DQ52" s="826"/>
      <c r="DR52" s="827"/>
      <c r="DS52" s="827"/>
      <c r="DT52" s="827"/>
      <c r="DU52" s="828"/>
      <c r="DV52" s="829"/>
      <c r="DW52" s="830"/>
      <c r="DX52" s="830"/>
      <c r="DY52" s="830"/>
      <c r="DZ52" s="831"/>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81"/>
      <c r="R53" s="882"/>
      <c r="S53" s="882"/>
      <c r="T53" s="882"/>
      <c r="U53" s="882"/>
      <c r="V53" s="882"/>
      <c r="W53" s="882"/>
      <c r="X53" s="882"/>
      <c r="Y53" s="882"/>
      <c r="Z53" s="882"/>
      <c r="AA53" s="882"/>
      <c r="AB53" s="882"/>
      <c r="AC53" s="882"/>
      <c r="AD53" s="882"/>
      <c r="AE53" s="883"/>
      <c r="AF53" s="803"/>
      <c r="AG53" s="804"/>
      <c r="AH53" s="804"/>
      <c r="AI53" s="804"/>
      <c r="AJ53" s="805"/>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6"/>
      <c r="CI53" s="827"/>
      <c r="CJ53" s="827"/>
      <c r="CK53" s="827"/>
      <c r="CL53" s="828"/>
      <c r="CM53" s="826"/>
      <c r="CN53" s="827"/>
      <c r="CO53" s="827"/>
      <c r="CP53" s="827"/>
      <c r="CQ53" s="828"/>
      <c r="CR53" s="826"/>
      <c r="CS53" s="827"/>
      <c r="CT53" s="827"/>
      <c r="CU53" s="827"/>
      <c r="CV53" s="828"/>
      <c r="CW53" s="826"/>
      <c r="CX53" s="827"/>
      <c r="CY53" s="827"/>
      <c r="CZ53" s="827"/>
      <c r="DA53" s="828"/>
      <c r="DB53" s="826"/>
      <c r="DC53" s="827"/>
      <c r="DD53" s="827"/>
      <c r="DE53" s="827"/>
      <c r="DF53" s="828"/>
      <c r="DG53" s="826"/>
      <c r="DH53" s="827"/>
      <c r="DI53" s="827"/>
      <c r="DJ53" s="827"/>
      <c r="DK53" s="828"/>
      <c r="DL53" s="826"/>
      <c r="DM53" s="827"/>
      <c r="DN53" s="827"/>
      <c r="DO53" s="827"/>
      <c r="DP53" s="828"/>
      <c r="DQ53" s="826"/>
      <c r="DR53" s="827"/>
      <c r="DS53" s="827"/>
      <c r="DT53" s="827"/>
      <c r="DU53" s="828"/>
      <c r="DV53" s="829"/>
      <c r="DW53" s="830"/>
      <c r="DX53" s="830"/>
      <c r="DY53" s="830"/>
      <c r="DZ53" s="831"/>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81"/>
      <c r="R54" s="882"/>
      <c r="S54" s="882"/>
      <c r="T54" s="882"/>
      <c r="U54" s="882"/>
      <c r="V54" s="882"/>
      <c r="W54" s="882"/>
      <c r="X54" s="882"/>
      <c r="Y54" s="882"/>
      <c r="Z54" s="882"/>
      <c r="AA54" s="882"/>
      <c r="AB54" s="882"/>
      <c r="AC54" s="882"/>
      <c r="AD54" s="882"/>
      <c r="AE54" s="883"/>
      <c r="AF54" s="803"/>
      <c r="AG54" s="804"/>
      <c r="AH54" s="804"/>
      <c r="AI54" s="804"/>
      <c r="AJ54" s="805"/>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6"/>
      <c r="CI54" s="827"/>
      <c r="CJ54" s="827"/>
      <c r="CK54" s="827"/>
      <c r="CL54" s="828"/>
      <c r="CM54" s="826"/>
      <c r="CN54" s="827"/>
      <c r="CO54" s="827"/>
      <c r="CP54" s="827"/>
      <c r="CQ54" s="828"/>
      <c r="CR54" s="826"/>
      <c r="CS54" s="827"/>
      <c r="CT54" s="827"/>
      <c r="CU54" s="827"/>
      <c r="CV54" s="828"/>
      <c r="CW54" s="826"/>
      <c r="CX54" s="827"/>
      <c r="CY54" s="827"/>
      <c r="CZ54" s="827"/>
      <c r="DA54" s="828"/>
      <c r="DB54" s="826"/>
      <c r="DC54" s="827"/>
      <c r="DD54" s="827"/>
      <c r="DE54" s="827"/>
      <c r="DF54" s="828"/>
      <c r="DG54" s="826"/>
      <c r="DH54" s="827"/>
      <c r="DI54" s="827"/>
      <c r="DJ54" s="827"/>
      <c r="DK54" s="828"/>
      <c r="DL54" s="826"/>
      <c r="DM54" s="827"/>
      <c r="DN54" s="827"/>
      <c r="DO54" s="827"/>
      <c r="DP54" s="828"/>
      <c r="DQ54" s="826"/>
      <c r="DR54" s="827"/>
      <c r="DS54" s="827"/>
      <c r="DT54" s="827"/>
      <c r="DU54" s="828"/>
      <c r="DV54" s="829"/>
      <c r="DW54" s="830"/>
      <c r="DX54" s="830"/>
      <c r="DY54" s="830"/>
      <c r="DZ54" s="831"/>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81"/>
      <c r="R55" s="882"/>
      <c r="S55" s="882"/>
      <c r="T55" s="882"/>
      <c r="U55" s="882"/>
      <c r="V55" s="882"/>
      <c r="W55" s="882"/>
      <c r="X55" s="882"/>
      <c r="Y55" s="882"/>
      <c r="Z55" s="882"/>
      <c r="AA55" s="882"/>
      <c r="AB55" s="882"/>
      <c r="AC55" s="882"/>
      <c r="AD55" s="882"/>
      <c r="AE55" s="883"/>
      <c r="AF55" s="803"/>
      <c r="AG55" s="804"/>
      <c r="AH55" s="804"/>
      <c r="AI55" s="804"/>
      <c r="AJ55" s="805"/>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6"/>
      <c r="CI55" s="827"/>
      <c r="CJ55" s="827"/>
      <c r="CK55" s="827"/>
      <c r="CL55" s="828"/>
      <c r="CM55" s="826"/>
      <c r="CN55" s="827"/>
      <c r="CO55" s="827"/>
      <c r="CP55" s="827"/>
      <c r="CQ55" s="828"/>
      <c r="CR55" s="826"/>
      <c r="CS55" s="827"/>
      <c r="CT55" s="827"/>
      <c r="CU55" s="827"/>
      <c r="CV55" s="828"/>
      <c r="CW55" s="826"/>
      <c r="CX55" s="827"/>
      <c r="CY55" s="827"/>
      <c r="CZ55" s="827"/>
      <c r="DA55" s="828"/>
      <c r="DB55" s="826"/>
      <c r="DC55" s="827"/>
      <c r="DD55" s="827"/>
      <c r="DE55" s="827"/>
      <c r="DF55" s="828"/>
      <c r="DG55" s="826"/>
      <c r="DH55" s="827"/>
      <c r="DI55" s="827"/>
      <c r="DJ55" s="827"/>
      <c r="DK55" s="828"/>
      <c r="DL55" s="826"/>
      <c r="DM55" s="827"/>
      <c r="DN55" s="827"/>
      <c r="DO55" s="827"/>
      <c r="DP55" s="828"/>
      <c r="DQ55" s="826"/>
      <c r="DR55" s="827"/>
      <c r="DS55" s="827"/>
      <c r="DT55" s="827"/>
      <c r="DU55" s="828"/>
      <c r="DV55" s="829"/>
      <c r="DW55" s="830"/>
      <c r="DX55" s="830"/>
      <c r="DY55" s="830"/>
      <c r="DZ55" s="831"/>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81"/>
      <c r="R56" s="882"/>
      <c r="S56" s="882"/>
      <c r="T56" s="882"/>
      <c r="U56" s="882"/>
      <c r="V56" s="882"/>
      <c r="W56" s="882"/>
      <c r="X56" s="882"/>
      <c r="Y56" s="882"/>
      <c r="Z56" s="882"/>
      <c r="AA56" s="882"/>
      <c r="AB56" s="882"/>
      <c r="AC56" s="882"/>
      <c r="AD56" s="882"/>
      <c r="AE56" s="883"/>
      <c r="AF56" s="803"/>
      <c r="AG56" s="804"/>
      <c r="AH56" s="804"/>
      <c r="AI56" s="804"/>
      <c r="AJ56" s="805"/>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6"/>
      <c r="CI56" s="827"/>
      <c r="CJ56" s="827"/>
      <c r="CK56" s="827"/>
      <c r="CL56" s="828"/>
      <c r="CM56" s="826"/>
      <c r="CN56" s="827"/>
      <c r="CO56" s="827"/>
      <c r="CP56" s="827"/>
      <c r="CQ56" s="828"/>
      <c r="CR56" s="826"/>
      <c r="CS56" s="827"/>
      <c r="CT56" s="827"/>
      <c r="CU56" s="827"/>
      <c r="CV56" s="828"/>
      <c r="CW56" s="826"/>
      <c r="CX56" s="827"/>
      <c r="CY56" s="827"/>
      <c r="CZ56" s="827"/>
      <c r="DA56" s="828"/>
      <c r="DB56" s="826"/>
      <c r="DC56" s="827"/>
      <c r="DD56" s="827"/>
      <c r="DE56" s="827"/>
      <c r="DF56" s="828"/>
      <c r="DG56" s="826"/>
      <c r="DH56" s="827"/>
      <c r="DI56" s="827"/>
      <c r="DJ56" s="827"/>
      <c r="DK56" s="828"/>
      <c r="DL56" s="826"/>
      <c r="DM56" s="827"/>
      <c r="DN56" s="827"/>
      <c r="DO56" s="827"/>
      <c r="DP56" s="828"/>
      <c r="DQ56" s="826"/>
      <c r="DR56" s="827"/>
      <c r="DS56" s="827"/>
      <c r="DT56" s="827"/>
      <c r="DU56" s="828"/>
      <c r="DV56" s="829"/>
      <c r="DW56" s="830"/>
      <c r="DX56" s="830"/>
      <c r="DY56" s="830"/>
      <c r="DZ56" s="831"/>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81"/>
      <c r="R57" s="882"/>
      <c r="S57" s="882"/>
      <c r="T57" s="882"/>
      <c r="U57" s="882"/>
      <c r="V57" s="882"/>
      <c r="W57" s="882"/>
      <c r="X57" s="882"/>
      <c r="Y57" s="882"/>
      <c r="Z57" s="882"/>
      <c r="AA57" s="882"/>
      <c r="AB57" s="882"/>
      <c r="AC57" s="882"/>
      <c r="AD57" s="882"/>
      <c r="AE57" s="883"/>
      <c r="AF57" s="803"/>
      <c r="AG57" s="804"/>
      <c r="AH57" s="804"/>
      <c r="AI57" s="804"/>
      <c r="AJ57" s="805"/>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6"/>
      <c r="CI57" s="827"/>
      <c r="CJ57" s="827"/>
      <c r="CK57" s="827"/>
      <c r="CL57" s="828"/>
      <c r="CM57" s="826"/>
      <c r="CN57" s="827"/>
      <c r="CO57" s="827"/>
      <c r="CP57" s="827"/>
      <c r="CQ57" s="828"/>
      <c r="CR57" s="826"/>
      <c r="CS57" s="827"/>
      <c r="CT57" s="827"/>
      <c r="CU57" s="827"/>
      <c r="CV57" s="828"/>
      <c r="CW57" s="826"/>
      <c r="CX57" s="827"/>
      <c r="CY57" s="827"/>
      <c r="CZ57" s="827"/>
      <c r="DA57" s="828"/>
      <c r="DB57" s="826"/>
      <c r="DC57" s="827"/>
      <c r="DD57" s="827"/>
      <c r="DE57" s="827"/>
      <c r="DF57" s="828"/>
      <c r="DG57" s="826"/>
      <c r="DH57" s="827"/>
      <c r="DI57" s="827"/>
      <c r="DJ57" s="827"/>
      <c r="DK57" s="828"/>
      <c r="DL57" s="826"/>
      <c r="DM57" s="827"/>
      <c r="DN57" s="827"/>
      <c r="DO57" s="827"/>
      <c r="DP57" s="828"/>
      <c r="DQ57" s="826"/>
      <c r="DR57" s="827"/>
      <c r="DS57" s="827"/>
      <c r="DT57" s="827"/>
      <c r="DU57" s="828"/>
      <c r="DV57" s="829"/>
      <c r="DW57" s="830"/>
      <c r="DX57" s="830"/>
      <c r="DY57" s="830"/>
      <c r="DZ57" s="831"/>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81"/>
      <c r="R58" s="882"/>
      <c r="S58" s="882"/>
      <c r="T58" s="882"/>
      <c r="U58" s="882"/>
      <c r="V58" s="882"/>
      <c r="W58" s="882"/>
      <c r="X58" s="882"/>
      <c r="Y58" s="882"/>
      <c r="Z58" s="882"/>
      <c r="AA58" s="882"/>
      <c r="AB58" s="882"/>
      <c r="AC58" s="882"/>
      <c r="AD58" s="882"/>
      <c r="AE58" s="883"/>
      <c r="AF58" s="803"/>
      <c r="AG58" s="804"/>
      <c r="AH58" s="804"/>
      <c r="AI58" s="804"/>
      <c r="AJ58" s="805"/>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6"/>
      <c r="CI58" s="827"/>
      <c r="CJ58" s="827"/>
      <c r="CK58" s="827"/>
      <c r="CL58" s="828"/>
      <c r="CM58" s="826"/>
      <c r="CN58" s="827"/>
      <c r="CO58" s="827"/>
      <c r="CP58" s="827"/>
      <c r="CQ58" s="828"/>
      <c r="CR58" s="826"/>
      <c r="CS58" s="827"/>
      <c r="CT58" s="827"/>
      <c r="CU58" s="827"/>
      <c r="CV58" s="828"/>
      <c r="CW58" s="826"/>
      <c r="CX58" s="827"/>
      <c r="CY58" s="827"/>
      <c r="CZ58" s="827"/>
      <c r="DA58" s="828"/>
      <c r="DB58" s="826"/>
      <c r="DC58" s="827"/>
      <c r="DD58" s="827"/>
      <c r="DE58" s="827"/>
      <c r="DF58" s="828"/>
      <c r="DG58" s="826"/>
      <c r="DH58" s="827"/>
      <c r="DI58" s="827"/>
      <c r="DJ58" s="827"/>
      <c r="DK58" s="828"/>
      <c r="DL58" s="826"/>
      <c r="DM58" s="827"/>
      <c r="DN58" s="827"/>
      <c r="DO58" s="827"/>
      <c r="DP58" s="828"/>
      <c r="DQ58" s="826"/>
      <c r="DR58" s="827"/>
      <c r="DS58" s="827"/>
      <c r="DT58" s="827"/>
      <c r="DU58" s="828"/>
      <c r="DV58" s="829"/>
      <c r="DW58" s="830"/>
      <c r="DX58" s="830"/>
      <c r="DY58" s="830"/>
      <c r="DZ58" s="831"/>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81"/>
      <c r="R59" s="882"/>
      <c r="S59" s="882"/>
      <c r="T59" s="882"/>
      <c r="U59" s="882"/>
      <c r="V59" s="882"/>
      <c r="W59" s="882"/>
      <c r="X59" s="882"/>
      <c r="Y59" s="882"/>
      <c r="Z59" s="882"/>
      <c r="AA59" s="882"/>
      <c r="AB59" s="882"/>
      <c r="AC59" s="882"/>
      <c r="AD59" s="882"/>
      <c r="AE59" s="883"/>
      <c r="AF59" s="803"/>
      <c r="AG59" s="804"/>
      <c r="AH59" s="804"/>
      <c r="AI59" s="804"/>
      <c r="AJ59" s="805"/>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6"/>
      <c r="CI59" s="827"/>
      <c r="CJ59" s="827"/>
      <c r="CK59" s="827"/>
      <c r="CL59" s="828"/>
      <c r="CM59" s="826"/>
      <c r="CN59" s="827"/>
      <c r="CO59" s="827"/>
      <c r="CP59" s="827"/>
      <c r="CQ59" s="828"/>
      <c r="CR59" s="826"/>
      <c r="CS59" s="827"/>
      <c r="CT59" s="827"/>
      <c r="CU59" s="827"/>
      <c r="CV59" s="828"/>
      <c r="CW59" s="826"/>
      <c r="CX59" s="827"/>
      <c r="CY59" s="827"/>
      <c r="CZ59" s="827"/>
      <c r="DA59" s="828"/>
      <c r="DB59" s="826"/>
      <c r="DC59" s="827"/>
      <c r="DD59" s="827"/>
      <c r="DE59" s="827"/>
      <c r="DF59" s="828"/>
      <c r="DG59" s="826"/>
      <c r="DH59" s="827"/>
      <c r="DI59" s="827"/>
      <c r="DJ59" s="827"/>
      <c r="DK59" s="828"/>
      <c r="DL59" s="826"/>
      <c r="DM59" s="827"/>
      <c r="DN59" s="827"/>
      <c r="DO59" s="827"/>
      <c r="DP59" s="828"/>
      <c r="DQ59" s="826"/>
      <c r="DR59" s="827"/>
      <c r="DS59" s="827"/>
      <c r="DT59" s="827"/>
      <c r="DU59" s="828"/>
      <c r="DV59" s="829"/>
      <c r="DW59" s="830"/>
      <c r="DX59" s="830"/>
      <c r="DY59" s="830"/>
      <c r="DZ59" s="831"/>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81"/>
      <c r="R60" s="882"/>
      <c r="S60" s="882"/>
      <c r="T60" s="882"/>
      <c r="U60" s="882"/>
      <c r="V60" s="882"/>
      <c r="W60" s="882"/>
      <c r="X60" s="882"/>
      <c r="Y60" s="882"/>
      <c r="Z60" s="882"/>
      <c r="AA60" s="882"/>
      <c r="AB60" s="882"/>
      <c r="AC60" s="882"/>
      <c r="AD60" s="882"/>
      <c r="AE60" s="883"/>
      <c r="AF60" s="803"/>
      <c r="AG60" s="804"/>
      <c r="AH60" s="804"/>
      <c r="AI60" s="804"/>
      <c r="AJ60" s="805"/>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6"/>
      <c r="CI60" s="827"/>
      <c r="CJ60" s="827"/>
      <c r="CK60" s="827"/>
      <c r="CL60" s="828"/>
      <c r="CM60" s="826"/>
      <c r="CN60" s="827"/>
      <c r="CO60" s="827"/>
      <c r="CP60" s="827"/>
      <c r="CQ60" s="828"/>
      <c r="CR60" s="826"/>
      <c r="CS60" s="827"/>
      <c r="CT60" s="827"/>
      <c r="CU60" s="827"/>
      <c r="CV60" s="828"/>
      <c r="CW60" s="826"/>
      <c r="CX60" s="827"/>
      <c r="CY60" s="827"/>
      <c r="CZ60" s="827"/>
      <c r="DA60" s="828"/>
      <c r="DB60" s="826"/>
      <c r="DC60" s="827"/>
      <c r="DD60" s="827"/>
      <c r="DE60" s="827"/>
      <c r="DF60" s="828"/>
      <c r="DG60" s="826"/>
      <c r="DH60" s="827"/>
      <c r="DI60" s="827"/>
      <c r="DJ60" s="827"/>
      <c r="DK60" s="828"/>
      <c r="DL60" s="826"/>
      <c r="DM60" s="827"/>
      <c r="DN60" s="827"/>
      <c r="DO60" s="827"/>
      <c r="DP60" s="828"/>
      <c r="DQ60" s="826"/>
      <c r="DR60" s="827"/>
      <c r="DS60" s="827"/>
      <c r="DT60" s="827"/>
      <c r="DU60" s="828"/>
      <c r="DV60" s="829"/>
      <c r="DW60" s="830"/>
      <c r="DX60" s="830"/>
      <c r="DY60" s="830"/>
      <c r="DZ60" s="831"/>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81"/>
      <c r="R61" s="882"/>
      <c r="S61" s="882"/>
      <c r="T61" s="882"/>
      <c r="U61" s="882"/>
      <c r="V61" s="882"/>
      <c r="W61" s="882"/>
      <c r="X61" s="882"/>
      <c r="Y61" s="882"/>
      <c r="Z61" s="882"/>
      <c r="AA61" s="882"/>
      <c r="AB61" s="882"/>
      <c r="AC61" s="882"/>
      <c r="AD61" s="882"/>
      <c r="AE61" s="883"/>
      <c r="AF61" s="803"/>
      <c r="AG61" s="804"/>
      <c r="AH61" s="804"/>
      <c r="AI61" s="804"/>
      <c r="AJ61" s="805"/>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6"/>
      <c r="CI61" s="827"/>
      <c r="CJ61" s="827"/>
      <c r="CK61" s="827"/>
      <c r="CL61" s="828"/>
      <c r="CM61" s="826"/>
      <c r="CN61" s="827"/>
      <c r="CO61" s="827"/>
      <c r="CP61" s="827"/>
      <c r="CQ61" s="828"/>
      <c r="CR61" s="826"/>
      <c r="CS61" s="827"/>
      <c r="CT61" s="827"/>
      <c r="CU61" s="827"/>
      <c r="CV61" s="828"/>
      <c r="CW61" s="826"/>
      <c r="CX61" s="827"/>
      <c r="CY61" s="827"/>
      <c r="CZ61" s="827"/>
      <c r="DA61" s="828"/>
      <c r="DB61" s="826"/>
      <c r="DC61" s="827"/>
      <c r="DD61" s="827"/>
      <c r="DE61" s="827"/>
      <c r="DF61" s="828"/>
      <c r="DG61" s="826"/>
      <c r="DH61" s="827"/>
      <c r="DI61" s="827"/>
      <c r="DJ61" s="827"/>
      <c r="DK61" s="828"/>
      <c r="DL61" s="826"/>
      <c r="DM61" s="827"/>
      <c r="DN61" s="827"/>
      <c r="DO61" s="827"/>
      <c r="DP61" s="828"/>
      <c r="DQ61" s="826"/>
      <c r="DR61" s="827"/>
      <c r="DS61" s="827"/>
      <c r="DT61" s="827"/>
      <c r="DU61" s="828"/>
      <c r="DV61" s="829"/>
      <c r="DW61" s="830"/>
      <c r="DX61" s="830"/>
      <c r="DY61" s="830"/>
      <c r="DZ61" s="831"/>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81"/>
      <c r="R62" s="882"/>
      <c r="S62" s="882"/>
      <c r="T62" s="882"/>
      <c r="U62" s="882"/>
      <c r="V62" s="882"/>
      <c r="W62" s="882"/>
      <c r="X62" s="882"/>
      <c r="Y62" s="882"/>
      <c r="Z62" s="882"/>
      <c r="AA62" s="882"/>
      <c r="AB62" s="882"/>
      <c r="AC62" s="882"/>
      <c r="AD62" s="882"/>
      <c r="AE62" s="883"/>
      <c r="AF62" s="803"/>
      <c r="AG62" s="804"/>
      <c r="AH62" s="804"/>
      <c r="AI62" s="804"/>
      <c r="AJ62" s="805"/>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426</v>
      </c>
      <c r="BK62" s="854"/>
      <c r="BL62" s="854"/>
      <c r="BM62" s="854"/>
      <c r="BN62" s="855"/>
      <c r="BO62" s="265"/>
      <c r="BP62" s="265"/>
      <c r="BQ62" s="262">
        <v>56</v>
      </c>
      <c r="BR62" s="263"/>
      <c r="BS62" s="810"/>
      <c r="BT62" s="811"/>
      <c r="BU62" s="811"/>
      <c r="BV62" s="811"/>
      <c r="BW62" s="811"/>
      <c r="BX62" s="811"/>
      <c r="BY62" s="811"/>
      <c r="BZ62" s="811"/>
      <c r="CA62" s="811"/>
      <c r="CB62" s="811"/>
      <c r="CC62" s="811"/>
      <c r="CD62" s="811"/>
      <c r="CE62" s="811"/>
      <c r="CF62" s="811"/>
      <c r="CG62" s="812"/>
      <c r="CH62" s="826"/>
      <c r="CI62" s="827"/>
      <c r="CJ62" s="827"/>
      <c r="CK62" s="827"/>
      <c r="CL62" s="828"/>
      <c r="CM62" s="826"/>
      <c r="CN62" s="827"/>
      <c r="CO62" s="827"/>
      <c r="CP62" s="827"/>
      <c r="CQ62" s="828"/>
      <c r="CR62" s="826"/>
      <c r="CS62" s="827"/>
      <c r="CT62" s="827"/>
      <c r="CU62" s="827"/>
      <c r="CV62" s="828"/>
      <c r="CW62" s="826"/>
      <c r="CX62" s="827"/>
      <c r="CY62" s="827"/>
      <c r="CZ62" s="827"/>
      <c r="DA62" s="828"/>
      <c r="DB62" s="826"/>
      <c r="DC62" s="827"/>
      <c r="DD62" s="827"/>
      <c r="DE62" s="827"/>
      <c r="DF62" s="828"/>
      <c r="DG62" s="826"/>
      <c r="DH62" s="827"/>
      <c r="DI62" s="827"/>
      <c r="DJ62" s="827"/>
      <c r="DK62" s="828"/>
      <c r="DL62" s="826"/>
      <c r="DM62" s="827"/>
      <c r="DN62" s="827"/>
      <c r="DO62" s="827"/>
      <c r="DP62" s="828"/>
      <c r="DQ62" s="826"/>
      <c r="DR62" s="827"/>
      <c r="DS62" s="827"/>
      <c r="DT62" s="827"/>
      <c r="DU62" s="828"/>
      <c r="DV62" s="829"/>
      <c r="DW62" s="830"/>
      <c r="DX62" s="830"/>
      <c r="DY62" s="830"/>
      <c r="DZ62" s="831"/>
      <c r="EA62" s="246"/>
    </row>
    <row r="63" spans="1:131" s="247" customFormat="1" ht="26.25" customHeight="1" thickBot="1" x14ac:dyDescent="0.25">
      <c r="A63" s="264" t="s">
        <v>396</v>
      </c>
      <c r="B63" s="838" t="s">
        <v>427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26739</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428</v>
      </c>
      <c r="BK63" s="898"/>
      <c r="BL63" s="898"/>
      <c r="BM63" s="898"/>
      <c r="BN63" s="899"/>
      <c r="BO63" s="265"/>
      <c r="BP63" s="265"/>
      <c r="BQ63" s="262">
        <v>57</v>
      </c>
      <c r="BR63" s="263"/>
      <c r="BS63" s="810"/>
      <c r="BT63" s="811"/>
      <c r="BU63" s="811"/>
      <c r="BV63" s="811"/>
      <c r="BW63" s="811"/>
      <c r="BX63" s="811"/>
      <c r="BY63" s="811"/>
      <c r="BZ63" s="811"/>
      <c r="CA63" s="811"/>
      <c r="CB63" s="811"/>
      <c r="CC63" s="811"/>
      <c r="CD63" s="811"/>
      <c r="CE63" s="811"/>
      <c r="CF63" s="811"/>
      <c r="CG63" s="812"/>
      <c r="CH63" s="826"/>
      <c r="CI63" s="827"/>
      <c r="CJ63" s="827"/>
      <c r="CK63" s="827"/>
      <c r="CL63" s="828"/>
      <c r="CM63" s="826"/>
      <c r="CN63" s="827"/>
      <c r="CO63" s="827"/>
      <c r="CP63" s="827"/>
      <c r="CQ63" s="828"/>
      <c r="CR63" s="826"/>
      <c r="CS63" s="827"/>
      <c r="CT63" s="827"/>
      <c r="CU63" s="827"/>
      <c r="CV63" s="828"/>
      <c r="CW63" s="826"/>
      <c r="CX63" s="827"/>
      <c r="CY63" s="827"/>
      <c r="CZ63" s="827"/>
      <c r="DA63" s="828"/>
      <c r="DB63" s="826"/>
      <c r="DC63" s="827"/>
      <c r="DD63" s="827"/>
      <c r="DE63" s="827"/>
      <c r="DF63" s="828"/>
      <c r="DG63" s="826"/>
      <c r="DH63" s="827"/>
      <c r="DI63" s="827"/>
      <c r="DJ63" s="827"/>
      <c r="DK63" s="828"/>
      <c r="DL63" s="826"/>
      <c r="DM63" s="827"/>
      <c r="DN63" s="827"/>
      <c r="DO63" s="827"/>
      <c r="DP63" s="828"/>
      <c r="DQ63" s="826"/>
      <c r="DR63" s="827"/>
      <c r="DS63" s="827"/>
      <c r="DT63" s="827"/>
      <c r="DU63" s="828"/>
      <c r="DV63" s="829"/>
      <c r="DW63" s="830"/>
      <c r="DX63" s="830"/>
      <c r="DY63" s="830"/>
      <c r="DZ63" s="831"/>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6"/>
      <c r="CI64" s="827"/>
      <c r="CJ64" s="827"/>
      <c r="CK64" s="827"/>
      <c r="CL64" s="828"/>
      <c r="CM64" s="826"/>
      <c r="CN64" s="827"/>
      <c r="CO64" s="827"/>
      <c r="CP64" s="827"/>
      <c r="CQ64" s="828"/>
      <c r="CR64" s="826"/>
      <c r="CS64" s="827"/>
      <c r="CT64" s="827"/>
      <c r="CU64" s="827"/>
      <c r="CV64" s="828"/>
      <c r="CW64" s="826"/>
      <c r="CX64" s="827"/>
      <c r="CY64" s="827"/>
      <c r="CZ64" s="827"/>
      <c r="DA64" s="828"/>
      <c r="DB64" s="826"/>
      <c r="DC64" s="827"/>
      <c r="DD64" s="827"/>
      <c r="DE64" s="827"/>
      <c r="DF64" s="828"/>
      <c r="DG64" s="826"/>
      <c r="DH64" s="827"/>
      <c r="DI64" s="827"/>
      <c r="DJ64" s="827"/>
      <c r="DK64" s="828"/>
      <c r="DL64" s="826"/>
      <c r="DM64" s="827"/>
      <c r="DN64" s="827"/>
      <c r="DO64" s="827"/>
      <c r="DP64" s="828"/>
      <c r="DQ64" s="826"/>
      <c r="DR64" s="827"/>
      <c r="DS64" s="827"/>
      <c r="DT64" s="827"/>
      <c r="DU64" s="828"/>
      <c r="DV64" s="829"/>
      <c r="DW64" s="830"/>
      <c r="DX64" s="830"/>
      <c r="DY64" s="830"/>
      <c r="DZ64" s="831"/>
      <c r="EA64" s="246"/>
    </row>
    <row r="65" spans="1:131" s="247" customFormat="1" ht="26.25" customHeight="1" thickBot="1" x14ac:dyDescent="0.25">
      <c r="A65" s="252" t="s">
        <v>429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6"/>
      <c r="CI65" s="827"/>
      <c r="CJ65" s="827"/>
      <c r="CK65" s="827"/>
      <c r="CL65" s="828"/>
      <c r="CM65" s="826"/>
      <c r="CN65" s="827"/>
      <c r="CO65" s="827"/>
      <c r="CP65" s="827"/>
      <c r="CQ65" s="828"/>
      <c r="CR65" s="826"/>
      <c r="CS65" s="827"/>
      <c r="CT65" s="827"/>
      <c r="CU65" s="827"/>
      <c r="CV65" s="828"/>
      <c r="CW65" s="826"/>
      <c r="CX65" s="827"/>
      <c r="CY65" s="827"/>
      <c r="CZ65" s="827"/>
      <c r="DA65" s="828"/>
      <c r="DB65" s="826"/>
      <c r="DC65" s="827"/>
      <c r="DD65" s="827"/>
      <c r="DE65" s="827"/>
      <c r="DF65" s="828"/>
      <c r="DG65" s="826"/>
      <c r="DH65" s="827"/>
      <c r="DI65" s="827"/>
      <c r="DJ65" s="827"/>
      <c r="DK65" s="828"/>
      <c r="DL65" s="826"/>
      <c r="DM65" s="827"/>
      <c r="DN65" s="827"/>
      <c r="DO65" s="827"/>
      <c r="DP65" s="828"/>
      <c r="DQ65" s="826"/>
      <c r="DR65" s="827"/>
      <c r="DS65" s="827"/>
      <c r="DT65" s="827"/>
      <c r="DU65" s="828"/>
      <c r="DV65" s="829"/>
      <c r="DW65" s="830"/>
      <c r="DX65" s="830"/>
      <c r="DY65" s="830"/>
      <c r="DZ65" s="831"/>
      <c r="EA65" s="246"/>
    </row>
    <row r="66" spans="1:131" s="247" customFormat="1" ht="26.25" customHeight="1" x14ac:dyDescent="0.2">
      <c r="A66" s="782" t="s">
        <v>430</v>
      </c>
      <c r="B66" s="783"/>
      <c r="C66" s="783"/>
      <c r="D66" s="783"/>
      <c r="E66" s="783"/>
      <c r="F66" s="783"/>
      <c r="G66" s="783"/>
      <c r="H66" s="783"/>
      <c r="I66" s="783"/>
      <c r="J66" s="783"/>
      <c r="K66" s="783"/>
      <c r="L66" s="783"/>
      <c r="M66" s="783"/>
      <c r="N66" s="783"/>
      <c r="O66" s="783"/>
      <c r="P66" s="784"/>
      <c r="Q66" s="759" t="s">
        <v>431</v>
      </c>
      <c r="R66" s="760"/>
      <c r="S66" s="760"/>
      <c r="T66" s="760"/>
      <c r="U66" s="761"/>
      <c r="V66" s="759" t="s">
        <v>401</v>
      </c>
      <c r="W66" s="760"/>
      <c r="X66" s="760"/>
      <c r="Y66" s="760"/>
      <c r="Z66" s="761"/>
      <c r="AA66" s="759" t="s">
        <v>432</v>
      </c>
      <c r="AB66" s="760"/>
      <c r="AC66" s="760"/>
      <c r="AD66" s="760"/>
      <c r="AE66" s="761"/>
      <c r="AF66" s="900" t="s">
        <v>403</v>
      </c>
      <c r="AG66" s="861"/>
      <c r="AH66" s="861"/>
      <c r="AI66" s="861"/>
      <c r="AJ66" s="901"/>
      <c r="AK66" s="759" t="s">
        <v>404</v>
      </c>
      <c r="AL66" s="783"/>
      <c r="AM66" s="783"/>
      <c r="AN66" s="783"/>
      <c r="AO66" s="784"/>
      <c r="AP66" s="759" t="s">
        <v>433</v>
      </c>
      <c r="AQ66" s="760"/>
      <c r="AR66" s="760"/>
      <c r="AS66" s="760"/>
      <c r="AT66" s="761"/>
      <c r="AU66" s="759" t="s">
        <v>434</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2"/>
      <c r="AG67" s="864"/>
      <c r="AH67" s="864"/>
      <c r="AI67" s="864"/>
      <c r="AJ67" s="903"/>
      <c r="AK67" s="904"/>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6"/>
    </row>
    <row r="68" spans="1:131" s="247" customFormat="1" ht="26.25" customHeight="1" thickTop="1" x14ac:dyDescent="0.2">
      <c r="A68" s="258">
        <v>1</v>
      </c>
      <c r="B68" s="917" t="s">
        <v>595</v>
      </c>
      <c r="C68" s="918"/>
      <c r="D68" s="918"/>
      <c r="E68" s="918"/>
      <c r="F68" s="918"/>
      <c r="G68" s="918"/>
      <c r="H68" s="918"/>
      <c r="I68" s="918"/>
      <c r="J68" s="918"/>
      <c r="K68" s="918"/>
      <c r="L68" s="918"/>
      <c r="M68" s="918"/>
      <c r="N68" s="918"/>
      <c r="O68" s="918"/>
      <c r="P68" s="919"/>
      <c r="Q68" s="920">
        <v>700</v>
      </c>
      <c r="R68" s="914"/>
      <c r="S68" s="914"/>
      <c r="T68" s="914"/>
      <c r="U68" s="914"/>
      <c r="V68" s="914">
        <v>539</v>
      </c>
      <c r="W68" s="914"/>
      <c r="X68" s="914"/>
      <c r="Y68" s="914"/>
      <c r="Z68" s="914"/>
      <c r="AA68" s="914">
        <v>161</v>
      </c>
      <c r="AB68" s="914"/>
      <c r="AC68" s="914"/>
      <c r="AD68" s="914"/>
      <c r="AE68" s="914"/>
      <c r="AF68" s="914">
        <v>161</v>
      </c>
      <c r="AG68" s="914"/>
      <c r="AH68" s="914"/>
      <c r="AI68" s="914"/>
      <c r="AJ68" s="914"/>
      <c r="AK68" s="914" t="s">
        <v>596</v>
      </c>
      <c r="AL68" s="914"/>
      <c r="AM68" s="914"/>
      <c r="AN68" s="914"/>
      <c r="AO68" s="914"/>
      <c r="AP68" s="914">
        <v>1920</v>
      </c>
      <c r="AQ68" s="914"/>
      <c r="AR68" s="914"/>
      <c r="AS68" s="914"/>
      <c r="AT68" s="914"/>
      <c r="AU68" s="914" t="s">
        <v>596</v>
      </c>
      <c r="AV68" s="914"/>
      <c r="AW68" s="914"/>
      <c r="AX68" s="914"/>
      <c r="AY68" s="914"/>
      <c r="AZ68" s="915"/>
      <c r="BA68" s="915"/>
      <c r="BB68" s="915"/>
      <c r="BC68" s="915"/>
      <c r="BD68" s="916"/>
      <c r="BE68" s="265"/>
      <c r="BF68" s="265"/>
      <c r="BG68" s="265"/>
      <c r="BH68" s="265"/>
      <c r="BI68" s="265"/>
      <c r="BJ68" s="265"/>
      <c r="BK68" s="265"/>
      <c r="BL68" s="265"/>
      <c r="BM68" s="265"/>
      <c r="BN68" s="265"/>
      <c r="BO68" s="265"/>
      <c r="BP68" s="265"/>
      <c r="BQ68" s="262">
        <v>62</v>
      </c>
      <c r="BR68" s="267"/>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6"/>
    </row>
    <row r="69" spans="1:131" s="247" customFormat="1" ht="26.25" customHeight="1" x14ac:dyDescent="0.2">
      <c r="A69" s="261">
        <v>2</v>
      </c>
      <c r="B69" s="921" t="s">
        <v>597</v>
      </c>
      <c r="C69" s="922"/>
      <c r="D69" s="922"/>
      <c r="E69" s="922"/>
      <c r="F69" s="922"/>
      <c r="G69" s="922"/>
      <c r="H69" s="922"/>
      <c r="I69" s="922"/>
      <c r="J69" s="922"/>
      <c r="K69" s="922"/>
      <c r="L69" s="922"/>
      <c r="M69" s="922"/>
      <c r="N69" s="922"/>
      <c r="O69" s="922"/>
      <c r="P69" s="923"/>
      <c r="Q69" s="924">
        <v>300</v>
      </c>
      <c r="R69" s="879"/>
      <c r="S69" s="879"/>
      <c r="T69" s="879"/>
      <c r="U69" s="879"/>
      <c r="V69" s="879">
        <v>254</v>
      </c>
      <c r="W69" s="879"/>
      <c r="X69" s="879"/>
      <c r="Y69" s="879"/>
      <c r="Z69" s="879"/>
      <c r="AA69" s="879">
        <v>46</v>
      </c>
      <c r="AB69" s="879"/>
      <c r="AC69" s="879"/>
      <c r="AD69" s="879"/>
      <c r="AE69" s="879"/>
      <c r="AF69" s="879">
        <v>46</v>
      </c>
      <c r="AG69" s="879"/>
      <c r="AH69" s="879"/>
      <c r="AI69" s="879"/>
      <c r="AJ69" s="879"/>
      <c r="AK69" s="925" t="s">
        <v>596</v>
      </c>
      <c r="AL69" s="925"/>
      <c r="AM69" s="925"/>
      <c r="AN69" s="925"/>
      <c r="AO69" s="925"/>
      <c r="AP69" s="925" t="s">
        <v>596</v>
      </c>
      <c r="AQ69" s="925"/>
      <c r="AR69" s="925"/>
      <c r="AS69" s="925"/>
      <c r="AT69" s="925"/>
      <c r="AU69" s="925" t="s">
        <v>596</v>
      </c>
      <c r="AV69" s="925"/>
      <c r="AW69" s="925"/>
      <c r="AX69" s="925"/>
      <c r="AY69" s="925"/>
      <c r="AZ69" s="926"/>
      <c r="BA69" s="926"/>
      <c r="BB69" s="926"/>
      <c r="BC69" s="926"/>
      <c r="BD69" s="927"/>
      <c r="BE69" s="265"/>
      <c r="BF69" s="265"/>
      <c r="BG69" s="265"/>
      <c r="BH69" s="265"/>
      <c r="BI69" s="265"/>
      <c r="BJ69" s="265"/>
      <c r="BK69" s="265"/>
      <c r="BL69" s="265"/>
      <c r="BM69" s="265"/>
      <c r="BN69" s="265"/>
      <c r="BO69" s="265"/>
      <c r="BP69" s="265"/>
      <c r="BQ69" s="262">
        <v>63</v>
      </c>
      <c r="BR69" s="267"/>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6"/>
    </row>
    <row r="70" spans="1:131" s="247" customFormat="1" ht="26.25" customHeight="1" x14ac:dyDescent="0.2">
      <c r="A70" s="261">
        <v>3</v>
      </c>
      <c r="B70" s="921" t="s">
        <v>598</v>
      </c>
      <c r="C70" s="922"/>
      <c r="D70" s="922"/>
      <c r="E70" s="922"/>
      <c r="F70" s="922"/>
      <c r="G70" s="922"/>
      <c r="H70" s="922"/>
      <c r="I70" s="922"/>
      <c r="J70" s="922"/>
      <c r="K70" s="922"/>
      <c r="L70" s="922"/>
      <c r="M70" s="922"/>
      <c r="N70" s="922"/>
      <c r="O70" s="922"/>
      <c r="P70" s="923"/>
      <c r="Q70" s="924">
        <v>290311</v>
      </c>
      <c r="R70" s="879"/>
      <c r="S70" s="879"/>
      <c r="T70" s="879"/>
      <c r="U70" s="879"/>
      <c r="V70" s="879">
        <v>279470</v>
      </c>
      <c r="W70" s="879"/>
      <c r="X70" s="879"/>
      <c r="Y70" s="879"/>
      <c r="Z70" s="879"/>
      <c r="AA70" s="879">
        <v>10841</v>
      </c>
      <c r="AB70" s="879"/>
      <c r="AC70" s="879"/>
      <c r="AD70" s="879"/>
      <c r="AE70" s="879"/>
      <c r="AF70" s="879">
        <v>10841</v>
      </c>
      <c r="AG70" s="879"/>
      <c r="AH70" s="879"/>
      <c r="AI70" s="879"/>
      <c r="AJ70" s="879"/>
      <c r="AK70" s="925" t="s">
        <v>596</v>
      </c>
      <c r="AL70" s="925"/>
      <c r="AM70" s="925"/>
      <c r="AN70" s="925"/>
      <c r="AO70" s="925"/>
      <c r="AP70" s="925" t="s">
        <v>596</v>
      </c>
      <c r="AQ70" s="925"/>
      <c r="AR70" s="925"/>
      <c r="AS70" s="925"/>
      <c r="AT70" s="925"/>
      <c r="AU70" s="925" t="s">
        <v>596</v>
      </c>
      <c r="AV70" s="925"/>
      <c r="AW70" s="925"/>
      <c r="AX70" s="925"/>
      <c r="AY70" s="925"/>
      <c r="AZ70" s="926"/>
      <c r="BA70" s="926"/>
      <c r="BB70" s="926"/>
      <c r="BC70" s="926"/>
      <c r="BD70" s="927"/>
      <c r="BE70" s="265"/>
      <c r="BF70" s="265"/>
      <c r="BG70" s="265"/>
      <c r="BH70" s="265"/>
      <c r="BI70" s="265"/>
      <c r="BJ70" s="265"/>
      <c r="BK70" s="265"/>
      <c r="BL70" s="265"/>
      <c r="BM70" s="265"/>
      <c r="BN70" s="265"/>
      <c r="BO70" s="265"/>
      <c r="BP70" s="265"/>
      <c r="BQ70" s="262">
        <v>64</v>
      </c>
      <c r="BR70" s="267"/>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6"/>
    </row>
    <row r="71" spans="1:131" s="247" customFormat="1" ht="26.25" customHeight="1" x14ac:dyDescent="0.2">
      <c r="A71" s="261">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6"/>
      <c r="BA71" s="926"/>
      <c r="BB71" s="926"/>
      <c r="BC71" s="926"/>
      <c r="BD71" s="927"/>
      <c r="BE71" s="265"/>
      <c r="BF71" s="265"/>
      <c r="BG71" s="265"/>
      <c r="BH71" s="265"/>
      <c r="BI71" s="265"/>
      <c r="BJ71" s="265"/>
      <c r="BK71" s="265"/>
      <c r="BL71" s="265"/>
      <c r="BM71" s="265"/>
      <c r="BN71" s="265"/>
      <c r="BO71" s="265"/>
      <c r="BP71" s="265"/>
      <c r="BQ71" s="262">
        <v>65</v>
      </c>
      <c r="BR71" s="267"/>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6"/>
    </row>
    <row r="72" spans="1:131" s="247" customFormat="1" ht="26.25" customHeight="1" x14ac:dyDescent="0.2">
      <c r="A72" s="261">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6"/>
      <c r="BA72" s="926"/>
      <c r="BB72" s="926"/>
      <c r="BC72" s="926"/>
      <c r="BD72" s="927"/>
      <c r="BE72" s="265"/>
      <c r="BF72" s="265"/>
      <c r="BG72" s="265"/>
      <c r="BH72" s="265"/>
      <c r="BI72" s="265"/>
      <c r="BJ72" s="265"/>
      <c r="BK72" s="265"/>
      <c r="BL72" s="265"/>
      <c r="BM72" s="265"/>
      <c r="BN72" s="265"/>
      <c r="BO72" s="265"/>
      <c r="BP72" s="265"/>
      <c r="BQ72" s="262">
        <v>66</v>
      </c>
      <c r="BR72" s="267"/>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6"/>
    </row>
    <row r="73" spans="1:131" s="247" customFormat="1" ht="26.25" customHeight="1" x14ac:dyDescent="0.2">
      <c r="A73" s="261">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6"/>
      <c r="BA73" s="926"/>
      <c r="BB73" s="926"/>
      <c r="BC73" s="926"/>
      <c r="BD73" s="927"/>
      <c r="BE73" s="265"/>
      <c r="BF73" s="265"/>
      <c r="BG73" s="265"/>
      <c r="BH73" s="265"/>
      <c r="BI73" s="265"/>
      <c r="BJ73" s="265"/>
      <c r="BK73" s="265"/>
      <c r="BL73" s="265"/>
      <c r="BM73" s="265"/>
      <c r="BN73" s="265"/>
      <c r="BO73" s="265"/>
      <c r="BP73" s="265"/>
      <c r="BQ73" s="262">
        <v>67</v>
      </c>
      <c r="BR73" s="267"/>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6"/>
    </row>
    <row r="74" spans="1:131" s="247" customFormat="1" ht="26.25" customHeight="1" x14ac:dyDescent="0.2">
      <c r="A74" s="261">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6"/>
      <c r="BA74" s="926"/>
      <c r="BB74" s="926"/>
      <c r="BC74" s="926"/>
      <c r="BD74" s="927"/>
      <c r="BE74" s="265"/>
      <c r="BF74" s="265"/>
      <c r="BG74" s="265"/>
      <c r="BH74" s="265"/>
      <c r="BI74" s="265"/>
      <c r="BJ74" s="265"/>
      <c r="BK74" s="265"/>
      <c r="BL74" s="265"/>
      <c r="BM74" s="265"/>
      <c r="BN74" s="265"/>
      <c r="BO74" s="265"/>
      <c r="BP74" s="265"/>
      <c r="BQ74" s="262">
        <v>68</v>
      </c>
      <c r="BR74" s="267"/>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6"/>
    </row>
    <row r="75" spans="1:131" s="247" customFormat="1" ht="26.25" customHeight="1" x14ac:dyDescent="0.2">
      <c r="A75" s="261">
        <v>8</v>
      </c>
      <c r="B75" s="921"/>
      <c r="C75" s="922"/>
      <c r="D75" s="922"/>
      <c r="E75" s="922"/>
      <c r="F75" s="922"/>
      <c r="G75" s="922"/>
      <c r="H75" s="922"/>
      <c r="I75" s="922"/>
      <c r="J75" s="922"/>
      <c r="K75" s="922"/>
      <c r="L75" s="922"/>
      <c r="M75" s="922"/>
      <c r="N75" s="922"/>
      <c r="O75" s="922"/>
      <c r="P75" s="923"/>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6"/>
      <c r="BA75" s="926"/>
      <c r="BB75" s="926"/>
      <c r="BC75" s="926"/>
      <c r="BD75" s="927"/>
      <c r="BE75" s="265"/>
      <c r="BF75" s="265"/>
      <c r="BG75" s="265"/>
      <c r="BH75" s="265"/>
      <c r="BI75" s="265"/>
      <c r="BJ75" s="265"/>
      <c r="BK75" s="265"/>
      <c r="BL75" s="265"/>
      <c r="BM75" s="265"/>
      <c r="BN75" s="265"/>
      <c r="BO75" s="265"/>
      <c r="BP75" s="265"/>
      <c r="BQ75" s="262">
        <v>69</v>
      </c>
      <c r="BR75" s="267"/>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6"/>
    </row>
    <row r="76" spans="1:131" s="247" customFormat="1" ht="26.25" customHeight="1" x14ac:dyDescent="0.2">
      <c r="A76" s="261">
        <v>9</v>
      </c>
      <c r="B76" s="921"/>
      <c r="C76" s="922"/>
      <c r="D76" s="922"/>
      <c r="E76" s="922"/>
      <c r="F76" s="922"/>
      <c r="G76" s="922"/>
      <c r="H76" s="922"/>
      <c r="I76" s="922"/>
      <c r="J76" s="922"/>
      <c r="K76" s="922"/>
      <c r="L76" s="922"/>
      <c r="M76" s="922"/>
      <c r="N76" s="922"/>
      <c r="O76" s="922"/>
      <c r="P76" s="923"/>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6"/>
      <c r="BA76" s="926"/>
      <c r="BB76" s="926"/>
      <c r="BC76" s="926"/>
      <c r="BD76" s="927"/>
      <c r="BE76" s="265"/>
      <c r="BF76" s="265"/>
      <c r="BG76" s="265"/>
      <c r="BH76" s="265"/>
      <c r="BI76" s="265"/>
      <c r="BJ76" s="265"/>
      <c r="BK76" s="265"/>
      <c r="BL76" s="265"/>
      <c r="BM76" s="265"/>
      <c r="BN76" s="265"/>
      <c r="BO76" s="265"/>
      <c r="BP76" s="265"/>
      <c r="BQ76" s="262">
        <v>70</v>
      </c>
      <c r="BR76" s="267"/>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6"/>
    </row>
    <row r="77" spans="1:131" s="247" customFormat="1" ht="26.25" customHeight="1" x14ac:dyDescent="0.2">
      <c r="A77" s="261">
        <v>10</v>
      </c>
      <c r="B77" s="921"/>
      <c r="C77" s="922"/>
      <c r="D77" s="922"/>
      <c r="E77" s="922"/>
      <c r="F77" s="922"/>
      <c r="G77" s="922"/>
      <c r="H77" s="922"/>
      <c r="I77" s="922"/>
      <c r="J77" s="922"/>
      <c r="K77" s="922"/>
      <c r="L77" s="922"/>
      <c r="M77" s="922"/>
      <c r="N77" s="922"/>
      <c r="O77" s="922"/>
      <c r="P77" s="923"/>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5"/>
      <c r="BF77" s="265"/>
      <c r="BG77" s="265"/>
      <c r="BH77" s="265"/>
      <c r="BI77" s="265"/>
      <c r="BJ77" s="265"/>
      <c r="BK77" s="265"/>
      <c r="BL77" s="265"/>
      <c r="BM77" s="265"/>
      <c r="BN77" s="265"/>
      <c r="BO77" s="265"/>
      <c r="BP77" s="265"/>
      <c r="BQ77" s="262">
        <v>71</v>
      </c>
      <c r="BR77" s="267"/>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6"/>
    </row>
    <row r="78" spans="1:131" s="247" customFormat="1" ht="26.25" customHeight="1" x14ac:dyDescent="0.2">
      <c r="A78" s="261">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5"/>
      <c r="BF78" s="265"/>
      <c r="BG78" s="265"/>
      <c r="BH78" s="265"/>
      <c r="BI78" s="265"/>
      <c r="BJ78" s="268"/>
      <c r="BK78" s="268"/>
      <c r="BL78" s="268"/>
      <c r="BM78" s="268"/>
      <c r="BN78" s="268"/>
      <c r="BO78" s="265"/>
      <c r="BP78" s="265"/>
      <c r="BQ78" s="262">
        <v>72</v>
      </c>
      <c r="BR78" s="267"/>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6"/>
    </row>
    <row r="79" spans="1:131" s="247" customFormat="1" ht="26.25" customHeight="1" x14ac:dyDescent="0.2">
      <c r="A79" s="261">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5"/>
      <c r="BF79" s="265"/>
      <c r="BG79" s="265"/>
      <c r="BH79" s="265"/>
      <c r="BI79" s="265"/>
      <c r="BJ79" s="268"/>
      <c r="BK79" s="268"/>
      <c r="BL79" s="268"/>
      <c r="BM79" s="268"/>
      <c r="BN79" s="268"/>
      <c r="BO79" s="265"/>
      <c r="BP79" s="265"/>
      <c r="BQ79" s="262">
        <v>73</v>
      </c>
      <c r="BR79" s="267"/>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6"/>
    </row>
    <row r="80" spans="1:131" s="247" customFormat="1" ht="26.25" customHeight="1" x14ac:dyDescent="0.2">
      <c r="A80" s="261">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5"/>
      <c r="BF80" s="265"/>
      <c r="BG80" s="265"/>
      <c r="BH80" s="265"/>
      <c r="BI80" s="265"/>
      <c r="BJ80" s="265"/>
      <c r="BK80" s="265"/>
      <c r="BL80" s="265"/>
      <c r="BM80" s="265"/>
      <c r="BN80" s="265"/>
      <c r="BO80" s="265"/>
      <c r="BP80" s="265"/>
      <c r="BQ80" s="262">
        <v>74</v>
      </c>
      <c r="BR80" s="267"/>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6"/>
    </row>
    <row r="81" spans="1:131" s="247" customFormat="1" ht="26.25" customHeight="1" x14ac:dyDescent="0.2">
      <c r="A81" s="261">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5"/>
      <c r="BF81" s="265"/>
      <c r="BG81" s="265"/>
      <c r="BH81" s="265"/>
      <c r="BI81" s="265"/>
      <c r="BJ81" s="265"/>
      <c r="BK81" s="265"/>
      <c r="BL81" s="265"/>
      <c r="BM81" s="265"/>
      <c r="BN81" s="265"/>
      <c r="BO81" s="265"/>
      <c r="BP81" s="265"/>
      <c r="BQ81" s="262">
        <v>75</v>
      </c>
      <c r="BR81" s="267"/>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6"/>
    </row>
    <row r="82" spans="1:131" s="247" customFormat="1" ht="26.25" customHeight="1" x14ac:dyDescent="0.2">
      <c r="A82" s="261">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5"/>
      <c r="BF82" s="265"/>
      <c r="BG82" s="265"/>
      <c r="BH82" s="265"/>
      <c r="BI82" s="265"/>
      <c r="BJ82" s="265"/>
      <c r="BK82" s="265"/>
      <c r="BL82" s="265"/>
      <c r="BM82" s="265"/>
      <c r="BN82" s="265"/>
      <c r="BO82" s="265"/>
      <c r="BP82" s="265"/>
      <c r="BQ82" s="262">
        <v>76</v>
      </c>
      <c r="BR82" s="267"/>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6"/>
    </row>
    <row r="83" spans="1:131" s="247" customFormat="1" ht="26.25" customHeight="1" x14ac:dyDescent="0.2">
      <c r="A83" s="261">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5"/>
      <c r="BF83" s="265"/>
      <c r="BG83" s="265"/>
      <c r="BH83" s="265"/>
      <c r="BI83" s="265"/>
      <c r="BJ83" s="265"/>
      <c r="BK83" s="265"/>
      <c r="BL83" s="265"/>
      <c r="BM83" s="265"/>
      <c r="BN83" s="265"/>
      <c r="BO83" s="265"/>
      <c r="BP83" s="265"/>
      <c r="BQ83" s="262">
        <v>77</v>
      </c>
      <c r="BR83" s="267"/>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6"/>
    </row>
    <row r="84" spans="1:131" s="247" customFormat="1" ht="26.25" customHeight="1" x14ac:dyDescent="0.2">
      <c r="A84" s="261">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5"/>
      <c r="BF84" s="265"/>
      <c r="BG84" s="265"/>
      <c r="BH84" s="265"/>
      <c r="BI84" s="265"/>
      <c r="BJ84" s="265"/>
      <c r="BK84" s="265"/>
      <c r="BL84" s="265"/>
      <c r="BM84" s="265"/>
      <c r="BN84" s="265"/>
      <c r="BO84" s="265"/>
      <c r="BP84" s="265"/>
      <c r="BQ84" s="262">
        <v>78</v>
      </c>
      <c r="BR84" s="267"/>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6"/>
    </row>
    <row r="85" spans="1:131" s="247" customFormat="1" ht="26.25" customHeight="1" x14ac:dyDescent="0.2">
      <c r="A85" s="261">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5"/>
      <c r="BF85" s="265"/>
      <c r="BG85" s="265"/>
      <c r="BH85" s="265"/>
      <c r="BI85" s="265"/>
      <c r="BJ85" s="265"/>
      <c r="BK85" s="265"/>
      <c r="BL85" s="265"/>
      <c r="BM85" s="265"/>
      <c r="BN85" s="265"/>
      <c r="BO85" s="265"/>
      <c r="BP85" s="265"/>
      <c r="BQ85" s="262">
        <v>79</v>
      </c>
      <c r="BR85" s="267"/>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6"/>
    </row>
    <row r="86" spans="1:131" s="247" customFormat="1" ht="26.25" customHeight="1" x14ac:dyDescent="0.2">
      <c r="A86" s="261">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5"/>
      <c r="BF86" s="265"/>
      <c r="BG86" s="265"/>
      <c r="BH86" s="265"/>
      <c r="BI86" s="265"/>
      <c r="BJ86" s="265"/>
      <c r="BK86" s="265"/>
      <c r="BL86" s="265"/>
      <c r="BM86" s="265"/>
      <c r="BN86" s="265"/>
      <c r="BO86" s="265"/>
      <c r="BP86" s="265"/>
      <c r="BQ86" s="262">
        <v>80</v>
      </c>
      <c r="BR86" s="267"/>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6"/>
    </row>
    <row r="87" spans="1:131" s="247" customFormat="1" ht="26.25" customHeight="1" x14ac:dyDescent="0.2">
      <c r="A87" s="269">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5"/>
      <c r="BF87" s="265"/>
      <c r="BG87" s="265"/>
      <c r="BH87" s="265"/>
      <c r="BI87" s="265"/>
      <c r="BJ87" s="265"/>
      <c r="BK87" s="265"/>
      <c r="BL87" s="265"/>
      <c r="BM87" s="265"/>
      <c r="BN87" s="265"/>
      <c r="BO87" s="265"/>
      <c r="BP87" s="265"/>
      <c r="BQ87" s="262">
        <v>81</v>
      </c>
      <c r="BR87" s="267"/>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6"/>
    </row>
    <row r="88" spans="1:131" s="247" customFormat="1" ht="26.25" customHeight="1" thickBot="1" x14ac:dyDescent="0.25">
      <c r="A88" s="264" t="s">
        <v>396</v>
      </c>
      <c r="B88" s="838" t="s">
        <v>435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5"/>
      <c r="BF88" s="265"/>
      <c r="BG88" s="265"/>
      <c r="BH88" s="265"/>
      <c r="BI88" s="265"/>
      <c r="BJ88" s="265"/>
      <c r="BK88" s="265"/>
      <c r="BL88" s="265"/>
      <c r="BM88" s="265"/>
      <c r="BN88" s="265"/>
      <c r="BO88" s="265"/>
      <c r="BP88" s="265"/>
      <c r="BQ88" s="262">
        <v>82</v>
      </c>
      <c r="BR88" s="267"/>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838" t="s">
        <v>436</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c r="CS102" s="898"/>
      <c r="CT102" s="898"/>
      <c r="CU102" s="898"/>
      <c r="CV102" s="942"/>
      <c r="CW102" s="941"/>
      <c r="CX102" s="898"/>
      <c r="CY102" s="898"/>
      <c r="CZ102" s="898"/>
      <c r="DA102" s="942"/>
      <c r="DB102" s="941"/>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8" t="s">
        <v>437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9" t="s">
        <v>438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70" t="s">
        <v>441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6" customFormat="1" ht="26.25" customHeight="1" x14ac:dyDescent="0.2">
      <c r="A109" s="963" t="s">
        <v>443</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444</v>
      </c>
      <c r="AB109" s="944"/>
      <c r="AC109" s="944"/>
      <c r="AD109" s="944"/>
      <c r="AE109" s="945"/>
      <c r="AF109" s="943" t="s">
        <v>306</v>
      </c>
      <c r="AG109" s="944"/>
      <c r="AH109" s="944"/>
      <c r="AI109" s="944"/>
      <c r="AJ109" s="945"/>
      <c r="AK109" s="943" t="s">
        <v>305</v>
      </c>
      <c r="AL109" s="944"/>
      <c r="AM109" s="944"/>
      <c r="AN109" s="944"/>
      <c r="AO109" s="945"/>
      <c r="AP109" s="943" t="s">
        <v>445</v>
      </c>
      <c r="AQ109" s="944"/>
      <c r="AR109" s="944"/>
      <c r="AS109" s="944"/>
      <c r="AT109" s="946"/>
      <c r="AU109" s="963" t="s">
        <v>443</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444</v>
      </c>
      <c r="BR109" s="944"/>
      <c r="BS109" s="944"/>
      <c r="BT109" s="944"/>
      <c r="BU109" s="945"/>
      <c r="BV109" s="943" t="s">
        <v>306</v>
      </c>
      <c r="BW109" s="944"/>
      <c r="BX109" s="944"/>
      <c r="BY109" s="944"/>
      <c r="BZ109" s="945"/>
      <c r="CA109" s="943" t="s">
        <v>305</v>
      </c>
      <c r="CB109" s="944"/>
      <c r="CC109" s="944"/>
      <c r="CD109" s="944"/>
      <c r="CE109" s="945"/>
      <c r="CF109" s="964" t="s">
        <v>445</v>
      </c>
      <c r="CG109" s="964"/>
      <c r="CH109" s="964"/>
      <c r="CI109" s="964"/>
      <c r="CJ109" s="964"/>
      <c r="CK109" s="943" t="s">
        <v>446</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444</v>
      </c>
      <c r="DH109" s="944"/>
      <c r="DI109" s="944"/>
      <c r="DJ109" s="944"/>
      <c r="DK109" s="945"/>
      <c r="DL109" s="943" t="s">
        <v>306</v>
      </c>
      <c r="DM109" s="944"/>
      <c r="DN109" s="944"/>
      <c r="DO109" s="944"/>
      <c r="DP109" s="945"/>
      <c r="DQ109" s="943" t="s">
        <v>305</v>
      </c>
      <c r="DR109" s="944"/>
      <c r="DS109" s="944"/>
      <c r="DT109" s="944"/>
      <c r="DU109" s="945"/>
      <c r="DV109" s="943" t="s">
        <v>445</v>
      </c>
      <c r="DW109" s="944"/>
      <c r="DX109" s="944"/>
      <c r="DY109" s="944"/>
      <c r="DZ109" s="946"/>
    </row>
    <row r="110" spans="1:131" s="246" customFormat="1" ht="26.25" customHeight="1" x14ac:dyDescent="0.2">
      <c r="A110" s="947" t="s">
        <v>447</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31480625</v>
      </c>
      <c r="AB110" s="951"/>
      <c r="AC110" s="951"/>
      <c r="AD110" s="951"/>
      <c r="AE110" s="952"/>
      <c r="AF110" s="953">
        <v>30940505</v>
      </c>
      <c r="AG110" s="951"/>
      <c r="AH110" s="951"/>
      <c r="AI110" s="951"/>
      <c r="AJ110" s="952"/>
      <c r="AK110" s="953">
        <v>30780180</v>
      </c>
      <c r="AL110" s="951"/>
      <c r="AM110" s="951"/>
      <c r="AN110" s="951"/>
      <c r="AO110" s="952"/>
      <c r="AP110" s="954">
        <v>18</v>
      </c>
      <c r="AQ110" s="955"/>
      <c r="AR110" s="955"/>
      <c r="AS110" s="955"/>
      <c r="AT110" s="956"/>
      <c r="AU110" s="957" t="s">
        <v>73</v>
      </c>
      <c r="AV110" s="958"/>
      <c r="AW110" s="958"/>
      <c r="AX110" s="958"/>
      <c r="AY110" s="958"/>
      <c r="AZ110" s="999" t="s">
        <v>448</v>
      </c>
      <c r="BA110" s="948"/>
      <c r="BB110" s="948"/>
      <c r="BC110" s="948"/>
      <c r="BD110" s="948"/>
      <c r="BE110" s="948"/>
      <c r="BF110" s="948"/>
      <c r="BG110" s="948"/>
      <c r="BH110" s="948"/>
      <c r="BI110" s="948"/>
      <c r="BJ110" s="948"/>
      <c r="BK110" s="948"/>
      <c r="BL110" s="948"/>
      <c r="BM110" s="948"/>
      <c r="BN110" s="948"/>
      <c r="BO110" s="948"/>
      <c r="BP110" s="949"/>
      <c r="BQ110" s="985">
        <v>398564808</v>
      </c>
      <c r="BR110" s="986"/>
      <c r="BS110" s="986"/>
      <c r="BT110" s="986"/>
      <c r="BU110" s="986"/>
      <c r="BV110" s="986">
        <v>443110965</v>
      </c>
      <c r="BW110" s="986"/>
      <c r="BX110" s="986"/>
      <c r="BY110" s="986"/>
      <c r="BZ110" s="986"/>
      <c r="CA110" s="986">
        <v>454325134</v>
      </c>
      <c r="CB110" s="986"/>
      <c r="CC110" s="986"/>
      <c r="CD110" s="986"/>
      <c r="CE110" s="986"/>
      <c r="CF110" s="1000">
        <v>266.10000000000002</v>
      </c>
      <c r="CG110" s="1001"/>
      <c r="CH110" s="1001"/>
      <c r="CI110" s="1001"/>
      <c r="CJ110" s="1001"/>
      <c r="CK110" s="1002" t="s">
        <v>449</v>
      </c>
      <c r="CL110" s="1003"/>
      <c r="CM110" s="982" t="s">
        <v>450</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v>2008882</v>
      </c>
      <c r="DH110" s="986"/>
      <c r="DI110" s="986"/>
      <c r="DJ110" s="986"/>
      <c r="DK110" s="986"/>
      <c r="DL110" s="986">
        <v>1834811</v>
      </c>
      <c r="DM110" s="986"/>
      <c r="DN110" s="986"/>
      <c r="DO110" s="986"/>
      <c r="DP110" s="986"/>
      <c r="DQ110" s="986">
        <v>1678633</v>
      </c>
      <c r="DR110" s="986"/>
      <c r="DS110" s="986"/>
      <c r="DT110" s="986"/>
      <c r="DU110" s="986"/>
      <c r="DV110" s="987">
        <v>1</v>
      </c>
      <c r="DW110" s="987"/>
      <c r="DX110" s="987"/>
      <c r="DY110" s="987"/>
      <c r="DZ110" s="988"/>
    </row>
    <row r="111" spans="1:131" s="246" customFormat="1" ht="26.25" customHeight="1" x14ac:dyDescent="0.2">
      <c r="A111" s="989" t="s">
        <v>451</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182</v>
      </c>
      <c r="AB111" s="993"/>
      <c r="AC111" s="993"/>
      <c r="AD111" s="993"/>
      <c r="AE111" s="994"/>
      <c r="AF111" s="995" t="s">
        <v>182</v>
      </c>
      <c r="AG111" s="993"/>
      <c r="AH111" s="993"/>
      <c r="AI111" s="993"/>
      <c r="AJ111" s="994"/>
      <c r="AK111" s="995" t="s">
        <v>452</v>
      </c>
      <c r="AL111" s="993"/>
      <c r="AM111" s="993"/>
      <c r="AN111" s="993"/>
      <c r="AO111" s="994"/>
      <c r="AP111" s="996" t="s">
        <v>452</v>
      </c>
      <c r="AQ111" s="997"/>
      <c r="AR111" s="997"/>
      <c r="AS111" s="997"/>
      <c r="AT111" s="998"/>
      <c r="AU111" s="959"/>
      <c r="AV111" s="960"/>
      <c r="AW111" s="960"/>
      <c r="AX111" s="960"/>
      <c r="AY111" s="960"/>
      <c r="AZ111" s="1008" t="s">
        <v>453</v>
      </c>
      <c r="BA111" s="1009"/>
      <c r="BB111" s="1009"/>
      <c r="BC111" s="1009"/>
      <c r="BD111" s="1009"/>
      <c r="BE111" s="1009"/>
      <c r="BF111" s="1009"/>
      <c r="BG111" s="1009"/>
      <c r="BH111" s="1009"/>
      <c r="BI111" s="1009"/>
      <c r="BJ111" s="1009"/>
      <c r="BK111" s="1009"/>
      <c r="BL111" s="1009"/>
      <c r="BM111" s="1009"/>
      <c r="BN111" s="1009"/>
      <c r="BO111" s="1009"/>
      <c r="BP111" s="1010"/>
      <c r="BQ111" s="978">
        <v>2206221</v>
      </c>
      <c r="BR111" s="979"/>
      <c r="BS111" s="979"/>
      <c r="BT111" s="979"/>
      <c r="BU111" s="979"/>
      <c r="BV111" s="979">
        <v>1902126</v>
      </c>
      <c r="BW111" s="979"/>
      <c r="BX111" s="979"/>
      <c r="BY111" s="979"/>
      <c r="BZ111" s="979"/>
      <c r="CA111" s="979">
        <v>1706981</v>
      </c>
      <c r="CB111" s="979"/>
      <c r="CC111" s="979"/>
      <c r="CD111" s="979"/>
      <c r="CE111" s="979"/>
      <c r="CF111" s="973">
        <v>1</v>
      </c>
      <c r="CG111" s="974"/>
      <c r="CH111" s="974"/>
      <c r="CI111" s="974"/>
      <c r="CJ111" s="974"/>
      <c r="CK111" s="1004"/>
      <c r="CL111" s="1005"/>
      <c r="CM111" s="975" t="s">
        <v>454</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182</v>
      </c>
      <c r="DH111" s="979"/>
      <c r="DI111" s="979"/>
      <c r="DJ111" s="979"/>
      <c r="DK111" s="979"/>
      <c r="DL111" s="979" t="s">
        <v>182</v>
      </c>
      <c r="DM111" s="979"/>
      <c r="DN111" s="979"/>
      <c r="DO111" s="979"/>
      <c r="DP111" s="979"/>
      <c r="DQ111" s="979" t="s">
        <v>452</v>
      </c>
      <c r="DR111" s="979"/>
      <c r="DS111" s="979"/>
      <c r="DT111" s="979"/>
      <c r="DU111" s="979"/>
      <c r="DV111" s="980" t="s">
        <v>452</v>
      </c>
      <c r="DW111" s="980"/>
      <c r="DX111" s="980"/>
      <c r="DY111" s="980"/>
      <c r="DZ111" s="981"/>
    </row>
    <row r="112" spans="1:131" s="246" customFormat="1" ht="26.25" customHeight="1" x14ac:dyDescent="0.2">
      <c r="A112" s="1011" t="s">
        <v>455</v>
      </c>
      <c r="B112" s="1012"/>
      <c r="C112" s="1009" t="s">
        <v>456</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v>1333333</v>
      </c>
      <c r="AB112" s="1018"/>
      <c r="AC112" s="1018"/>
      <c r="AD112" s="1018"/>
      <c r="AE112" s="1019"/>
      <c r="AF112" s="1020">
        <v>1666666</v>
      </c>
      <c r="AG112" s="1018"/>
      <c r="AH112" s="1018"/>
      <c r="AI112" s="1018"/>
      <c r="AJ112" s="1019"/>
      <c r="AK112" s="1020">
        <v>2000000</v>
      </c>
      <c r="AL112" s="1018"/>
      <c r="AM112" s="1018"/>
      <c r="AN112" s="1018"/>
      <c r="AO112" s="1019"/>
      <c r="AP112" s="1021">
        <v>1.2</v>
      </c>
      <c r="AQ112" s="1022"/>
      <c r="AR112" s="1022"/>
      <c r="AS112" s="1022"/>
      <c r="AT112" s="1023"/>
      <c r="AU112" s="959"/>
      <c r="AV112" s="960"/>
      <c r="AW112" s="960"/>
      <c r="AX112" s="960"/>
      <c r="AY112" s="960"/>
      <c r="AZ112" s="1008" t="s">
        <v>457</v>
      </c>
      <c r="BA112" s="1009"/>
      <c r="BB112" s="1009"/>
      <c r="BC112" s="1009"/>
      <c r="BD112" s="1009"/>
      <c r="BE112" s="1009"/>
      <c r="BF112" s="1009"/>
      <c r="BG112" s="1009"/>
      <c r="BH112" s="1009"/>
      <c r="BI112" s="1009"/>
      <c r="BJ112" s="1009"/>
      <c r="BK112" s="1009"/>
      <c r="BL112" s="1009"/>
      <c r="BM112" s="1009"/>
      <c r="BN112" s="1009"/>
      <c r="BO112" s="1009"/>
      <c r="BP112" s="1010"/>
      <c r="BQ112" s="978">
        <v>77061448</v>
      </c>
      <c r="BR112" s="979"/>
      <c r="BS112" s="979"/>
      <c r="BT112" s="979"/>
      <c r="BU112" s="979"/>
      <c r="BV112" s="979">
        <v>73297966</v>
      </c>
      <c r="BW112" s="979"/>
      <c r="BX112" s="979"/>
      <c r="BY112" s="979"/>
      <c r="BZ112" s="979"/>
      <c r="CA112" s="979">
        <v>70909196</v>
      </c>
      <c r="CB112" s="979"/>
      <c r="CC112" s="979"/>
      <c r="CD112" s="979"/>
      <c r="CE112" s="979"/>
      <c r="CF112" s="973">
        <v>41.5</v>
      </c>
      <c r="CG112" s="974"/>
      <c r="CH112" s="974"/>
      <c r="CI112" s="974"/>
      <c r="CJ112" s="974"/>
      <c r="CK112" s="1004"/>
      <c r="CL112" s="1005"/>
      <c r="CM112" s="975" t="s">
        <v>458</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v>47247</v>
      </c>
      <c r="DH112" s="979"/>
      <c r="DI112" s="979"/>
      <c r="DJ112" s="979"/>
      <c r="DK112" s="979"/>
      <c r="DL112" s="979">
        <v>37796</v>
      </c>
      <c r="DM112" s="979"/>
      <c r="DN112" s="979"/>
      <c r="DO112" s="979"/>
      <c r="DP112" s="979"/>
      <c r="DQ112" s="979">
        <v>28348</v>
      </c>
      <c r="DR112" s="979"/>
      <c r="DS112" s="979"/>
      <c r="DT112" s="979"/>
      <c r="DU112" s="979"/>
      <c r="DV112" s="980">
        <v>0</v>
      </c>
      <c r="DW112" s="980"/>
      <c r="DX112" s="980"/>
      <c r="DY112" s="980"/>
      <c r="DZ112" s="981"/>
    </row>
    <row r="113" spans="1:130" s="246" customFormat="1" ht="26.25" customHeight="1" x14ac:dyDescent="0.2">
      <c r="A113" s="1013"/>
      <c r="B113" s="1014"/>
      <c r="C113" s="1009" t="s">
        <v>459</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6617646</v>
      </c>
      <c r="AB113" s="993"/>
      <c r="AC113" s="993"/>
      <c r="AD113" s="993"/>
      <c r="AE113" s="994"/>
      <c r="AF113" s="995">
        <v>6418197</v>
      </c>
      <c r="AG113" s="993"/>
      <c r="AH113" s="993"/>
      <c r="AI113" s="993"/>
      <c r="AJ113" s="994"/>
      <c r="AK113" s="995">
        <v>5383490</v>
      </c>
      <c r="AL113" s="993"/>
      <c r="AM113" s="993"/>
      <c r="AN113" s="993"/>
      <c r="AO113" s="994"/>
      <c r="AP113" s="996">
        <v>3.2</v>
      </c>
      <c r="AQ113" s="997"/>
      <c r="AR113" s="997"/>
      <c r="AS113" s="997"/>
      <c r="AT113" s="998"/>
      <c r="AU113" s="959"/>
      <c r="AV113" s="960"/>
      <c r="AW113" s="960"/>
      <c r="AX113" s="960"/>
      <c r="AY113" s="960"/>
      <c r="AZ113" s="1008" t="s">
        <v>460</v>
      </c>
      <c r="BA113" s="1009"/>
      <c r="BB113" s="1009"/>
      <c r="BC113" s="1009"/>
      <c r="BD113" s="1009"/>
      <c r="BE113" s="1009"/>
      <c r="BF113" s="1009"/>
      <c r="BG113" s="1009"/>
      <c r="BH113" s="1009"/>
      <c r="BI113" s="1009"/>
      <c r="BJ113" s="1009"/>
      <c r="BK113" s="1009"/>
      <c r="BL113" s="1009"/>
      <c r="BM113" s="1009"/>
      <c r="BN113" s="1009"/>
      <c r="BO113" s="1009"/>
      <c r="BP113" s="1010"/>
      <c r="BQ113" s="978">
        <v>69692</v>
      </c>
      <c r="BR113" s="979"/>
      <c r="BS113" s="979"/>
      <c r="BT113" s="979"/>
      <c r="BU113" s="979"/>
      <c r="BV113" s="979">
        <v>2510</v>
      </c>
      <c r="BW113" s="979"/>
      <c r="BX113" s="979"/>
      <c r="BY113" s="979"/>
      <c r="BZ113" s="979"/>
      <c r="CA113" s="979">
        <v>1873</v>
      </c>
      <c r="CB113" s="979"/>
      <c r="CC113" s="979"/>
      <c r="CD113" s="979"/>
      <c r="CE113" s="979"/>
      <c r="CF113" s="973">
        <v>0</v>
      </c>
      <c r="CG113" s="974"/>
      <c r="CH113" s="974"/>
      <c r="CI113" s="974"/>
      <c r="CJ113" s="974"/>
      <c r="CK113" s="1004"/>
      <c r="CL113" s="1005"/>
      <c r="CM113" s="975" t="s">
        <v>461</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452</v>
      </c>
      <c r="DH113" s="1018"/>
      <c r="DI113" s="1018"/>
      <c r="DJ113" s="1018"/>
      <c r="DK113" s="1019"/>
      <c r="DL113" s="1020" t="s">
        <v>182</v>
      </c>
      <c r="DM113" s="1018"/>
      <c r="DN113" s="1018"/>
      <c r="DO113" s="1018"/>
      <c r="DP113" s="1019"/>
      <c r="DQ113" s="1020" t="s">
        <v>452</v>
      </c>
      <c r="DR113" s="1018"/>
      <c r="DS113" s="1018"/>
      <c r="DT113" s="1018"/>
      <c r="DU113" s="1019"/>
      <c r="DV113" s="1021" t="s">
        <v>182</v>
      </c>
      <c r="DW113" s="1022"/>
      <c r="DX113" s="1022"/>
      <c r="DY113" s="1022"/>
      <c r="DZ113" s="1023"/>
    </row>
    <row r="114" spans="1:130" s="246" customFormat="1" ht="26.25" customHeight="1" x14ac:dyDescent="0.2">
      <c r="A114" s="1013"/>
      <c r="B114" s="1014"/>
      <c r="C114" s="1009" t="s">
        <v>462</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61235</v>
      </c>
      <c r="AB114" s="1018"/>
      <c r="AC114" s="1018"/>
      <c r="AD114" s="1018"/>
      <c r="AE114" s="1019"/>
      <c r="AF114" s="1020">
        <v>49583</v>
      </c>
      <c r="AG114" s="1018"/>
      <c r="AH114" s="1018"/>
      <c r="AI114" s="1018"/>
      <c r="AJ114" s="1019"/>
      <c r="AK114" s="1020">
        <v>299</v>
      </c>
      <c r="AL114" s="1018"/>
      <c r="AM114" s="1018"/>
      <c r="AN114" s="1018"/>
      <c r="AO114" s="1019"/>
      <c r="AP114" s="1021">
        <v>0</v>
      </c>
      <c r="AQ114" s="1022"/>
      <c r="AR114" s="1022"/>
      <c r="AS114" s="1022"/>
      <c r="AT114" s="1023"/>
      <c r="AU114" s="959"/>
      <c r="AV114" s="960"/>
      <c r="AW114" s="960"/>
      <c r="AX114" s="960"/>
      <c r="AY114" s="960"/>
      <c r="AZ114" s="1008" t="s">
        <v>463</v>
      </c>
      <c r="BA114" s="1009"/>
      <c r="BB114" s="1009"/>
      <c r="BC114" s="1009"/>
      <c r="BD114" s="1009"/>
      <c r="BE114" s="1009"/>
      <c r="BF114" s="1009"/>
      <c r="BG114" s="1009"/>
      <c r="BH114" s="1009"/>
      <c r="BI114" s="1009"/>
      <c r="BJ114" s="1009"/>
      <c r="BK114" s="1009"/>
      <c r="BL114" s="1009"/>
      <c r="BM114" s="1009"/>
      <c r="BN114" s="1009"/>
      <c r="BO114" s="1009"/>
      <c r="BP114" s="1010"/>
      <c r="BQ114" s="978">
        <v>42517085</v>
      </c>
      <c r="BR114" s="979"/>
      <c r="BS114" s="979"/>
      <c r="BT114" s="979"/>
      <c r="BU114" s="979"/>
      <c r="BV114" s="979">
        <v>75497529</v>
      </c>
      <c r="BW114" s="979"/>
      <c r="BX114" s="979"/>
      <c r="BY114" s="979"/>
      <c r="BZ114" s="979"/>
      <c r="CA114" s="979">
        <v>74246560</v>
      </c>
      <c r="CB114" s="979"/>
      <c r="CC114" s="979"/>
      <c r="CD114" s="979"/>
      <c r="CE114" s="979"/>
      <c r="CF114" s="973">
        <v>43.5</v>
      </c>
      <c r="CG114" s="974"/>
      <c r="CH114" s="974"/>
      <c r="CI114" s="974"/>
      <c r="CJ114" s="974"/>
      <c r="CK114" s="1004"/>
      <c r="CL114" s="1005"/>
      <c r="CM114" s="975" t="s">
        <v>464</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452</v>
      </c>
      <c r="DH114" s="1018"/>
      <c r="DI114" s="1018"/>
      <c r="DJ114" s="1018"/>
      <c r="DK114" s="1019"/>
      <c r="DL114" s="1020" t="s">
        <v>182</v>
      </c>
      <c r="DM114" s="1018"/>
      <c r="DN114" s="1018"/>
      <c r="DO114" s="1018"/>
      <c r="DP114" s="1019"/>
      <c r="DQ114" s="1020" t="s">
        <v>452</v>
      </c>
      <c r="DR114" s="1018"/>
      <c r="DS114" s="1018"/>
      <c r="DT114" s="1018"/>
      <c r="DU114" s="1019"/>
      <c r="DV114" s="1021" t="s">
        <v>182</v>
      </c>
      <c r="DW114" s="1022"/>
      <c r="DX114" s="1022"/>
      <c r="DY114" s="1022"/>
      <c r="DZ114" s="1023"/>
    </row>
    <row r="115" spans="1:130" s="246" customFormat="1" ht="26.25" customHeight="1" x14ac:dyDescent="0.2">
      <c r="A115" s="1013"/>
      <c r="B115" s="1014"/>
      <c r="C115" s="1009" t="s">
        <v>465</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351588</v>
      </c>
      <c r="AB115" s="993"/>
      <c r="AC115" s="993"/>
      <c r="AD115" s="993"/>
      <c r="AE115" s="994"/>
      <c r="AF115" s="995">
        <v>221403</v>
      </c>
      <c r="AG115" s="993"/>
      <c r="AH115" s="993"/>
      <c r="AI115" s="993"/>
      <c r="AJ115" s="994"/>
      <c r="AK115" s="995">
        <v>193075</v>
      </c>
      <c r="AL115" s="993"/>
      <c r="AM115" s="993"/>
      <c r="AN115" s="993"/>
      <c r="AO115" s="994"/>
      <c r="AP115" s="996">
        <v>0.1</v>
      </c>
      <c r="AQ115" s="997"/>
      <c r="AR115" s="997"/>
      <c r="AS115" s="997"/>
      <c r="AT115" s="998"/>
      <c r="AU115" s="959"/>
      <c r="AV115" s="960"/>
      <c r="AW115" s="960"/>
      <c r="AX115" s="960"/>
      <c r="AY115" s="960"/>
      <c r="AZ115" s="1008" t="s">
        <v>466</v>
      </c>
      <c r="BA115" s="1009"/>
      <c r="BB115" s="1009"/>
      <c r="BC115" s="1009"/>
      <c r="BD115" s="1009"/>
      <c r="BE115" s="1009"/>
      <c r="BF115" s="1009"/>
      <c r="BG115" s="1009"/>
      <c r="BH115" s="1009"/>
      <c r="BI115" s="1009"/>
      <c r="BJ115" s="1009"/>
      <c r="BK115" s="1009"/>
      <c r="BL115" s="1009"/>
      <c r="BM115" s="1009"/>
      <c r="BN115" s="1009"/>
      <c r="BO115" s="1009"/>
      <c r="BP115" s="1010"/>
      <c r="BQ115" s="978" t="s">
        <v>452</v>
      </c>
      <c r="BR115" s="979"/>
      <c r="BS115" s="979"/>
      <c r="BT115" s="979"/>
      <c r="BU115" s="979"/>
      <c r="BV115" s="979" t="s">
        <v>182</v>
      </c>
      <c r="BW115" s="979"/>
      <c r="BX115" s="979"/>
      <c r="BY115" s="979"/>
      <c r="BZ115" s="979"/>
      <c r="CA115" s="979" t="s">
        <v>452</v>
      </c>
      <c r="CB115" s="979"/>
      <c r="CC115" s="979"/>
      <c r="CD115" s="979"/>
      <c r="CE115" s="979"/>
      <c r="CF115" s="973" t="s">
        <v>452</v>
      </c>
      <c r="CG115" s="974"/>
      <c r="CH115" s="974"/>
      <c r="CI115" s="974"/>
      <c r="CJ115" s="974"/>
      <c r="CK115" s="1004"/>
      <c r="CL115" s="1005"/>
      <c r="CM115" s="1008" t="s">
        <v>467</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452</v>
      </c>
      <c r="DH115" s="1018"/>
      <c r="DI115" s="1018"/>
      <c r="DJ115" s="1018"/>
      <c r="DK115" s="1019"/>
      <c r="DL115" s="1020" t="s">
        <v>182</v>
      </c>
      <c r="DM115" s="1018"/>
      <c r="DN115" s="1018"/>
      <c r="DO115" s="1018"/>
      <c r="DP115" s="1019"/>
      <c r="DQ115" s="1020" t="s">
        <v>182</v>
      </c>
      <c r="DR115" s="1018"/>
      <c r="DS115" s="1018"/>
      <c r="DT115" s="1018"/>
      <c r="DU115" s="1019"/>
      <c r="DV115" s="1021" t="s">
        <v>182</v>
      </c>
      <c r="DW115" s="1022"/>
      <c r="DX115" s="1022"/>
      <c r="DY115" s="1022"/>
      <c r="DZ115" s="1023"/>
    </row>
    <row r="116" spans="1:130" s="246" customFormat="1" ht="26.25" customHeight="1" x14ac:dyDescent="0.2">
      <c r="A116" s="1015"/>
      <c r="B116" s="1016"/>
      <c r="C116" s="1024" t="s">
        <v>468</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106</v>
      </c>
      <c r="AB116" s="1018"/>
      <c r="AC116" s="1018"/>
      <c r="AD116" s="1018"/>
      <c r="AE116" s="1019"/>
      <c r="AF116" s="1020">
        <v>1251</v>
      </c>
      <c r="AG116" s="1018"/>
      <c r="AH116" s="1018"/>
      <c r="AI116" s="1018"/>
      <c r="AJ116" s="1019"/>
      <c r="AK116" s="1020" t="s">
        <v>182</v>
      </c>
      <c r="AL116" s="1018"/>
      <c r="AM116" s="1018"/>
      <c r="AN116" s="1018"/>
      <c r="AO116" s="1019"/>
      <c r="AP116" s="1021" t="s">
        <v>452</v>
      </c>
      <c r="AQ116" s="1022"/>
      <c r="AR116" s="1022"/>
      <c r="AS116" s="1022"/>
      <c r="AT116" s="1023"/>
      <c r="AU116" s="959"/>
      <c r="AV116" s="960"/>
      <c r="AW116" s="960"/>
      <c r="AX116" s="960"/>
      <c r="AY116" s="960"/>
      <c r="AZ116" s="1026" t="s">
        <v>469</v>
      </c>
      <c r="BA116" s="1027"/>
      <c r="BB116" s="1027"/>
      <c r="BC116" s="1027"/>
      <c r="BD116" s="1027"/>
      <c r="BE116" s="1027"/>
      <c r="BF116" s="1027"/>
      <c r="BG116" s="1027"/>
      <c r="BH116" s="1027"/>
      <c r="BI116" s="1027"/>
      <c r="BJ116" s="1027"/>
      <c r="BK116" s="1027"/>
      <c r="BL116" s="1027"/>
      <c r="BM116" s="1027"/>
      <c r="BN116" s="1027"/>
      <c r="BO116" s="1027"/>
      <c r="BP116" s="1028"/>
      <c r="BQ116" s="978" t="s">
        <v>182</v>
      </c>
      <c r="BR116" s="979"/>
      <c r="BS116" s="979"/>
      <c r="BT116" s="979"/>
      <c r="BU116" s="979"/>
      <c r="BV116" s="979" t="s">
        <v>452</v>
      </c>
      <c r="BW116" s="979"/>
      <c r="BX116" s="979"/>
      <c r="BY116" s="979"/>
      <c r="BZ116" s="979"/>
      <c r="CA116" s="979" t="s">
        <v>182</v>
      </c>
      <c r="CB116" s="979"/>
      <c r="CC116" s="979"/>
      <c r="CD116" s="979"/>
      <c r="CE116" s="979"/>
      <c r="CF116" s="973" t="s">
        <v>182</v>
      </c>
      <c r="CG116" s="974"/>
      <c r="CH116" s="974"/>
      <c r="CI116" s="974"/>
      <c r="CJ116" s="974"/>
      <c r="CK116" s="1004"/>
      <c r="CL116" s="1005"/>
      <c r="CM116" s="975" t="s">
        <v>470</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182</v>
      </c>
      <c r="DH116" s="1018"/>
      <c r="DI116" s="1018"/>
      <c r="DJ116" s="1018"/>
      <c r="DK116" s="1019"/>
      <c r="DL116" s="1020" t="s">
        <v>452</v>
      </c>
      <c r="DM116" s="1018"/>
      <c r="DN116" s="1018"/>
      <c r="DO116" s="1018"/>
      <c r="DP116" s="1019"/>
      <c r="DQ116" s="1020" t="s">
        <v>182</v>
      </c>
      <c r="DR116" s="1018"/>
      <c r="DS116" s="1018"/>
      <c r="DT116" s="1018"/>
      <c r="DU116" s="1019"/>
      <c r="DV116" s="1021" t="s">
        <v>182</v>
      </c>
      <c r="DW116" s="1022"/>
      <c r="DX116" s="1022"/>
      <c r="DY116" s="1022"/>
      <c r="DZ116" s="1023"/>
    </row>
    <row r="117" spans="1:130" s="246" customFormat="1" ht="26.25" customHeight="1" x14ac:dyDescent="0.2">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471</v>
      </c>
      <c r="Z117" s="945"/>
      <c r="AA117" s="1035">
        <v>39844533</v>
      </c>
      <c r="AB117" s="1036"/>
      <c r="AC117" s="1036"/>
      <c r="AD117" s="1036"/>
      <c r="AE117" s="1037"/>
      <c r="AF117" s="1038">
        <v>39297605</v>
      </c>
      <c r="AG117" s="1036"/>
      <c r="AH117" s="1036"/>
      <c r="AI117" s="1036"/>
      <c r="AJ117" s="1037"/>
      <c r="AK117" s="1038">
        <v>38357044</v>
      </c>
      <c r="AL117" s="1036"/>
      <c r="AM117" s="1036"/>
      <c r="AN117" s="1036"/>
      <c r="AO117" s="1037"/>
      <c r="AP117" s="1039"/>
      <c r="AQ117" s="1040"/>
      <c r="AR117" s="1040"/>
      <c r="AS117" s="1040"/>
      <c r="AT117" s="1041"/>
      <c r="AU117" s="959"/>
      <c r="AV117" s="960"/>
      <c r="AW117" s="960"/>
      <c r="AX117" s="960"/>
      <c r="AY117" s="960"/>
      <c r="AZ117" s="1026" t="s">
        <v>472</v>
      </c>
      <c r="BA117" s="1027"/>
      <c r="BB117" s="1027"/>
      <c r="BC117" s="1027"/>
      <c r="BD117" s="1027"/>
      <c r="BE117" s="1027"/>
      <c r="BF117" s="1027"/>
      <c r="BG117" s="1027"/>
      <c r="BH117" s="1027"/>
      <c r="BI117" s="1027"/>
      <c r="BJ117" s="1027"/>
      <c r="BK117" s="1027"/>
      <c r="BL117" s="1027"/>
      <c r="BM117" s="1027"/>
      <c r="BN117" s="1027"/>
      <c r="BO117" s="1027"/>
      <c r="BP117" s="1028"/>
      <c r="BQ117" s="978" t="s">
        <v>452</v>
      </c>
      <c r="BR117" s="979"/>
      <c r="BS117" s="979"/>
      <c r="BT117" s="979"/>
      <c r="BU117" s="979"/>
      <c r="BV117" s="979" t="s">
        <v>452</v>
      </c>
      <c r="BW117" s="979"/>
      <c r="BX117" s="979"/>
      <c r="BY117" s="979"/>
      <c r="BZ117" s="979"/>
      <c r="CA117" s="979" t="s">
        <v>452</v>
      </c>
      <c r="CB117" s="979"/>
      <c r="CC117" s="979"/>
      <c r="CD117" s="979"/>
      <c r="CE117" s="979"/>
      <c r="CF117" s="973" t="s">
        <v>452</v>
      </c>
      <c r="CG117" s="974"/>
      <c r="CH117" s="974"/>
      <c r="CI117" s="974"/>
      <c r="CJ117" s="974"/>
      <c r="CK117" s="1004"/>
      <c r="CL117" s="1005"/>
      <c r="CM117" s="975" t="s">
        <v>473</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182</v>
      </c>
      <c r="DH117" s="1018"/>
      <c r="DI117" s="1018"/>
      <c r="DJ117" s="1018"/>
      <c r="DK117" s="1019"/>
      <c r="DL117" s="1020" t="s">
        <v>182</v>
      </c>
      <c r="DM117" s="1018"/>
      <c r="DN117" s="1018"/>
      <c r="DO117" s="1018"/>
      <c r="DP117" s="1019"/>
      <c r="DQ117" s="1020" t="s">
        <v>182</v>
      </c>
      <c r="DR117" s="1018"/>
      <c r="DS117" s="1018"/>
      <c r="DT117" s="1018"/>
      <c r="DU117" s="1019"/>
      <c r="DV117" s="1021" t="s">
        <v>182</v>
      </c>
      <c r="DW117" s="1022"/>
      <c r="DX117" s="1022"/>
      <c r="DY117" s="1022"/>
      <c r="DZ117" s="1023"/>
    </row>
    <row r="118" spans="1:130" s="246" customFormat="1" ht="26.25" customHeight="1" x14ac:dyDescent="0.2">
      <c r="A118" s="963" t="s">
        <v>446</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444</v>
      </c>
      <c r="AB118" s="944"/>
      <c r="AC118" s="944"/>
      <c r="AD118" s="944"/>
      <c r="AE118" s="945"/>
      <c r="AF118" s="943" t="s">
        <v>306</v>
      </c>
      <c r="AG118" s="944"/>
      <c r="AH118" s="944"/>
      <c r="AI118" s="944"/>
      <c r="AJ118" s="945"/>
      <c r="AK118" s="943" t="s">
        <v>305</v>
      </c>
      <c r="AL118" s="944"/>
      <c r="AM118" s="944"/>
      <c r="AN118" s="944"/>
      <c r="AO118" s="945"/>
      <c r="AP118" s="1030" t="s">
        <v>445</v>
      </c>
      <c r="AQ118" s="1031"/>
      <c r="AR118" s="1031"/>
      <c r="AS118" s="1031"/>
      <c r="AT118" s="1032"/>
      <c r="AU118" s="959"/>
      <c r="AV118" s="960"/>
      <c r="AW118" s="960"/>
      <c r="AX118" s="960"/>
      <c r="AY118" s="960"/>
      <c r="AZ118" s="1033" t="s">
        <v>474</v>
      </c>
      <c r="BA118" s="1024"/>
      <c r="BB118" s="1024"/>
      <c r="BC118" s="1024"/>
      <c r="BD118" s="1024"/>
      <c r="BE118" s="1024"/>
      <c r="BF118" s="1024"/>
      <c r="BG118" s="1024"/>
      <c r="BH118" s="1024"/>
      <c r="BI118" s="1024"/>
      <c r="BJ118" s="1024"/>
      <c r="BK118" s="1024"/>
      <c r="BL118" s="1024"/>
      <c r="BM118" s="1024"/>
      <c r="BN118" s="1024"/>
      <c r="BO118" s="1024"/>
      <c r="BP118" s="1025"/>
      <c r="BQ118" s="1056" t="s">
        <v>452</v>
      </c>
      <c r="BR118" s="1057"/>
      <c r="BS118" s="1057"/>
      <c r="BT118" s="1057"/>
      <c r="BU118" s="1057"/>
      <c r="BV118" s="1057" t="s">
        <v>182</v>
      </c>
      <c r="BW118" s="1057"/>
      <c r="BX118" s="1057"/>
      <c r="BY118" s="1057"/>
      <c r="BZ118" s="1057"/>
      <c r="CA118" s="1057" t="s">
        <v>182</v>
      </c>
      <c r="CB118" s="1057"/>
      <c r="CC118" s="1057"/>
      <c r="CD118" s="1057"/>
      <c r="CE118" s="1057"/>
      <c r="CF118" s="973" t="s">
        <v>182</v>
      </c>
      <c r="CG118" s="974"/>
      <c r="CH118" s="974"/>
      <c r="CI118" s="974"/>
      <c r="CJ118" s="974"/>
      <c r="CK118" s="1004"/>
      <c r="CL118" s="1005"/>
      <c r="CM118" s="975" t="s">
        <v>475</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452</v>
      </c>
      <c r="DH118" s="1018"/>
      <c r="DI118" s="1018"/>
      <c r="DJ118" s="1018"/>
      <c r="DK118" s="1019"/>
      <c r="DL118" s="1020" t="s">
        <v>182</v>
      </c>
      <c r="DM118" s="1018"/>
      <c r="DN118" s="1018"/>
      <c r="DO118" s="1018"/>
      <c r="DP118" s="1019"/>
      <c r="DQ118" s="1020" t="s">
        <v>452</v>
      </c>
      <c r="DR118" s="1018"/>
      <c r="DS118" s="1018"/>
      <c r="DT118" s="1018"/>
      <c r="DU118" s="1019"/>
      <c r="DV118" s="1021" t="s">
        <v>182</v>
      </c>
      <c r="DW118" s="1022"/>
      <c r="DX118" s="1022"/>
      <c r="DY118" s="1022"/>
      <c r="DZ118" s="1023"/>
    </row>
    <row r="119" spans="1:130" s="246" customFormat="1" ht="26.25" customHeight="1" x14ac:dyDescent="0.2">
      <c r="A119" s="1117" t="s">
        <v>449</v>
      </c>
      <c r="B119" s="1003"/>
      <c r="C119" s="982" t="s">
        <v>450</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v>212327</v>
      </c>
      <c r="AB119" s="951"/>
      <c r="AC119" s="951"/>
      <c r="AD119" s="951"/>
      <c r="AE119" s="952"/>
      <c r="AF119" s="953">
        <v>212327</v>
      </c>
      <c r="AG119" s="951"/>
      <c r="AH119" s="951"/>
      <c r="AI119" s="951"/>
      <c r="AJ119" s="952"/>
      <c r="AK119" s="953">
        <v>183884</v>
      </c>
      <c r="AL119" s="951"/>
      <c r="AM119" s="951"/>
      <c r="AN119" s="951"/>
      <c r="AO119" s="952"/>
      <c r="AP119" s="954">
        <v>0.1</v>
      </c>
      <c r="AQ119" s="955"/>
      <c r="AR119" s="955"/>
      <c r="AS119" s="955"/>
      <c r="AT119" s="956"/>
      <c r="AU119" s="961"/>
      <c r="AV119" s="962"/>
      <c r="AW119" s="962"/>
      <c r="AX119" s="962"/>
      <c r="AY119" s="962"/>
      <c r="AZ119" s="277" t="s">
        <v>187</v>
      </c>
      <c r="BA119" s="277"/>
      <c r="BB119" s="277"/>
      <c r="BC119" s="277"/>
      <c r="BD119" s="277"/>
      <c r="BE119" s="277"/>
      <c r="BF119" s="277"/>
      <c r="BG119" s="277"/>
      <c r="BH119" s="277"/>
      <c r="BI119" s="277"/>
      <c r="BJ119" s="277"/>
      <c r="BK119" s="277"/>
      <c r="BL119" s="277"/>
      <c r="BM119" s="277"/>
      <c r="BN119" s="277"/>
      <c r="BO119" s="1034" t="s">
        <v>476</v>
      </c>
      <c r="BP119" s="1065"/>
      <c r="BQ119" s="1056">
        <v>520419254</v>
      </c>
      <c r="BR119" s="1057"/>
      <c r="BS119" s="1057"/>
      <c r="BT119" s="1057"/>
      <c r="BU119" s="1057"/>
      <c r="BV119" s="1057">
        <v>593811096</v>
      </c>
      <c r="BW119" s="1057"/>
      <c r="BX119" s="1057"/>
      <c r="BY119" s="1057"/>
      <c r="BZ119" s="1057"/>
      <c r="CA119" s="1057">
        <v>601189744</v>
      </c>
      <c r="CB119" s="1057"/>
      <c r="CC119" s="1057"/>
      <c r="CD119" s="1057"/>
      <c r="CE119" s="1057"/>
      <c r="CF119" s="1058"/>
      <c r="CG119" s="1059"/>
      <c r="CH119" s="1059"/>
      <c r="CI119" s="1059"/>
      <c r="CJ119" s="1060"/>
      <c r="CK119" s="1006"/>
      <c r="CL119" s="1007"/>
      <c r="CM119" s="1061" t="s">
        <v>477</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150092</v>
      </c>
      <c r="DH119" s="1043"/>
      <c r="DI119" s="1043"/>
      <c r="DJ119" s="1043"/>
      <c r="DK119" s="1044"/>
      <c r="DL119" s="1042">
        <v>29519</v>
      </c>
      <c r="DM119" s="1043"/>
      <c r="DN119" s="1043"/>
      <c r="DO119" s="1043"/>
      <c r="DP119" s="1044"/>
      <c r="DQ119" s="1042" t="s">
        <v>182</v>
      </c>
      <c r="DR119" s="1043"/>
      <c r="DS119" s="1043"/>
      <c r="DT119" s="1043"/>
      <c r="DU119" s="1044"/>
      <c r="DV119" s="1045" t="s">
        <v>182</v>
      </c>
      <c r="DW119" s="1046"/>
      <c r="DX119" s="1046"/>
      <c r="DY119" s="1046"/>
      <c r="DZ119" s="1047"/>
    </row>
    <row r="120" spans="1:130" s="246" customFormat="1" ht="26.25" customHeight="1" x14ac:dyDescent="0.2">
      <c r="A120" s="1118"/>
      <c r="B120" s="1005"/>
      <c r="C120" s="975" t="s">
        <v>454</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452</v>
      </c>
      <c r="AB120" s="1018"/>
      <c r="AC120" s="1018"/>
      <c r="AD120" s="1018"/>
      <c r="AE120" s="1019"/>
      <c r="AF120" s="1020" t="s">
        <v>452</v>
      </c>
      <c r="AG120" s="1018"/>
      <c r="AH120" s="1018"/>
      <c r="AI120" s="1018"/>
      <c r="AJ120" s="1019"/>
      <c r="AK120" s="1020" t="s">
        <v>182</v>
      </c>
      <c r="AL120" s="1018"/>
      <c r="AM120" s="1018"/>
      <c r="AN120" s="1018"/>
      <c r="AO120" s="1019"/>
      <c r="AP120" s="1021" t="s">
        <v>182</v>
      </c>
      <c r="AQ120" s="1022"/>
      <c r="AR120" s="1022"/>
      <c r="AS120" s="1022"/>
      <c r="AT120" s="1023"/>
      <c r="AU120" s="1048" t="s">
        <v>478</v>
      </c>
      <c r="AV120" s="1049"/>
      <c r="AW120" s="1049"/>
      <c r="AX120" s="1049"/>
      <c r="AY120" s="1050"/>
      <c r="AZ120" s="999" t="s">
        <v>479</v>
      </c>
      <c r="BA120" s="948"/>
      <c r="BB120" s="948"/>
      <c r="BC120" s="948"/>
      <c r="BD120" s="948"/>
      <c r="BE120" s="948"/>
      <c r="BF120" s="948"/>
      <c r="BG120" s="948"/>
      <c r="BH120" s="948"/>
      <c r="BI120" s="948"/>
      <c r="BJ120" s="948"/>
      <c r="BK120" s="948"/>
      <c r="BL120" s="948"/>
      <c r="BM120" s="948"/>
      <c r="BN120" s="948"/>
      <c r="BO120" s="948"/>
      <c r="BP120" s="949"/>
      <c r="BQ120" s="985">
        <v>17386461</v>
      </c>
      <c r="BR120" s="986"/>
      <c r="BS120" s="986"/>
      <c r="BT120" s="986"/>
      <c r="BU120" s="986"/>
      <c r="BV120" s="986">
        <v>18731512</v>
      </c>
      <c r="BW120" s="986"/>
      <c r="BX120" s="986"/>
      <c r="BY120" s="986"/>
      <c r="BZ120" s="986"/>
      <c r="CA120" s="986">
        <v>22510930</v>
      </c>
      <c r="CB120" s="986"/>
      <c r="CC120" s="986"/>
      <c r="CD120" s="986"/>
      <c r="CE120" s="986"/>
      <c r="CF120" s="1000">
        <v>13.2</v>
      </c>
      <c r="CG120" s="1001"/>
      <c r="CH120" s="1001"/>
      <c r="CI120" s="1001"/>
      <c r="CJ120" s="1001"/>
      <c r="CK120" s="1066" t="s">
        <v>480</v>
      </c>
      <c r="CL120" s="1067"/>
      <c r="CM120" s="1067"/>
      <c r="CN120" s="1067"/>
      <c r="CO120" s="1068"/>
      <c r="CP120" s="1074" t="s">
        <v>418</v>
      </c>
      <c r="CQ120" s="1075"/>
      <c r="CR120" s="1075"/>
      <c r="CS120" s="1075"/>
      <c r="CT120" s="1075"/>
      <c r="CU120" s="1075"/>
      <c r="CV120" s="1075"/>
      <c r="CW120" s="1075"/>
      <c r="CX120" s="1075"/>
      <c r="CY120" s="1075"/>
      <c r="CZ120" s="1075"/>
      <c r="DA120" s="1075"/>
      <c r="DB120" s="1075"/>
      <c r="DC120" s="1075"/>
      <c r="DD120" s="1075"/>
      <c r="DE120" s="1075"/>
      <c r="DF120" s="1076"/>
      <c r="DG120" s="985">
        <v>65296020</v>
      </c>
      <c r="DH120" s="986"/>
      <c r="DI120" s="986"/>
      <c r="DJ120" s="986"/>
      <c r="DK120" s="986"/>
      <c r="DL120" s="986">
        <v>60316879</v>
      </c>
      <c r="DM120" s="986"/>
      <c r="DN120" s="986"/>
      <c r="DO120" s="986"/>
      <c r="DP120" s="986"/>
      <c r="DQ120" s="986">
        <v>54026739</v>
      </c>
      <c r="DR120" s="986"/>
      <c r="DS120" s="986"/>
      <c r="DT120" s="986"/>
      <c r="DU120" s="986"/>
      <c r="DV120" s="987">
        <v>31.6</v>
      </c>
      <c r="DW120" s="987"/>
      <c r="DX120" s="987"/>
      <c r="DY120" s="987"/>
      <c r="DZ120" s="988"/>
    </row>
    <row r="121" spans="1:130" s="246" customFormat="1" ht="26.25" customHeight="1" x14ac:dyDescent="0.2">
      <c r="A121" s="1118"/>
      <c r="B121" s="1005"/>
      <c r="C121" s="1026" t="s">
        <v>481</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452</v>
      </c>
      <c r="AB121" s="1018"/>
      <c r="AC121" s="1018"/>
      <c r="AD121" s="1018"/>
      <c r="AE121" s="1019"/>
      <c r="AF121" s="1020" t="s">
        <v>452</v>
      </c>
      <c r="AG121" s="1018"/>
      <c r="AH121" s="1018"/>
      <c r="AI121" s="1018"/>
      <c r="AJ121" s="1019"/>
      <c r="AK121" s="1020" t="s">
        <v>452</v>
      </c>
      <c r="AL121" s="1018"/>
      <c r="AM121" s="1018"/>
      <c r="AN121" s="1018"/>
      <c r="AO121" s="1019"/>
      <c r="AP121" s="1021" t="s">
        <v>452</v>
      </c>
      <c r="AQ121" s="1022"/>
      <c r="AR121" s="1022"/>
      <c r="AS121" s="1022"/>
      <c r="AT121" s="1023"/>
      <c r="AU121" s="1051"/>
      <c r="AV121" s="1052"/>
      <c r="AW121" s="1052"/>
      <c r="AX121" s="1052"/>
      <c r="AY121" s="1053"/>
      <c r="AZ121" s="1008" t="s">
        <v>482</v>
      </c>
      <c r="BA121" s="1009"/>
      <c r="BB121" s="1009"/>
      <c r="BC121" s="1009"/>
      <c r="BD121" s="1009"/>
      <c r="BE121" s="1009"/>
      <c r="BF121" s="1009"/>
      <c r="BG121" s="1009"/>
      <c r="BH121" s="1009"/>
      <c r="BI121" s="1009"/>
      <c r="BJ121" s="1009"/>
      <c r="BK121" s="1009"/>
      <c r="BL121" s="1009"/>
      <c r="BM121" s="1009"/>
      <c r="BN121" s="1009"/>
      <c r="BO121" s="1009"/>
      <c r="BP121" s="1010"/>
      <c r="BQ121" s="978">
        <v>31124713</v>
      </c>
      <c r="BR121" s="979"/>
      <c r="BS121" s="979"/>
      <c r="BT121" s="979"/>
      <c r="BU121" s="979"/>
      <c r="BV121" s="979">
        <v>32191318</v>
      </c>
      <c r="BW121" s="979"/>
      <c r="BX121" s="979"/>
      <c r="BY121" s="979"/>
      <c r="BZ121" s="979"/>
      <c r="CA121" s="979">
        <v>31561301</v>
      </c>
      <c r="CB121" s="979"/>
      <c r="CC121" s="979"/>
      <c r="CD121" s="979"/>
      <c r="CE121" s="979"/>
      <c r="CF121" s="973">
        <v>18.5</v>
      </c>
      <c r="CG121" s="974"/>
      <c r="CH121" s="974"/>
      <c r="CI121" s="974"/>
      <c r="CJ121" s="974"/>
      <c r="CK121" s="1069"/>
      <c r="CL121" s="1070"/>
      <c r="CM121" s="1070"/>
      <c r="CN121" s="1070"/>
      <c r="CO121" s="1071"/>
      <c r="CP121" s="1079" t="s">
        <v>483</v>
      </c>
      <c r="CQ121" s="1080"/>
      <c r="CR121" s="1080"/>
      <c r="CS121" s="1080"/>
      <c r="CT121" s="1080"/>
      <c r="CU121" s="1080"/>
      <c r="CV121" s="1080"/>
      <c r="CW121" s="1080"/>
      <c r="CX121" s="1080"/>
      <c r="CY121" s="1080"/>
      <c r="CZ121" s="1080"/>
      <c r="DA121" s="1080"/>
      <c r="DB121" s="1080"/>
      <c r="DC121" s="1080"/>
      <c r="DD121" s="1080"/>
      <c r="DE121" s="1080"/>
      <c r="DF121" s="1081"/>
      <c r="DG121" s="978">
        <v>7041269</v>
      </c>
      <c r="DH121" s="979"/>
      <c r="DI121" s="979"/>
      <c r="DJ121" s="979"/>
      <c r="DK121" s="979"/>
      <c r="DL121" s="979">
        <v>8577853</v>
      </c>
      <c r="DM121" s="979"/>
      <c r="DN121" s="979"/>
      <c r="DO121" s="979"/>
      <c r="DP121" s="979"/>
      <c r="DQ121" s="979">
        <v>12651479</v>
      </c>
      <c r="DR121" s="979"/>
      <c r="DS121" s="979"/>
      <c r="DT121" s="979"/>
      <c r="DU121" s="979"/>
      <c r="DV121" s="980">
        <v>7.4</v>
      </c>
      <c r="DW121" s="980"/>
      <c r="DX121" s="980"/>
      <c r="DY121" s="980"/>
      <c r="DZ121" s="981"/>
    </row>
    <row r="122" spans="1:130" s="246" customFormat="1" ht="26.25" customHeight="1" x14ac:dyDescent="0.2">
      <c r="A122" s="1118"/>
      <c r="B122" s="1005"/>
      <c r="C122" s="975" t="s">
        <v>464</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452</v>
      </c>
      <c r="AB122" s="1018"/>
      <c r="AC122" s="1018"/>
      <c r="AD122" s="1018"/>
      <c r="AE122" s="1019"/>
      <c r="AF122" s="1020" t="s">
        <v>182</v>
      </c>
      <c r="AG122" s="1018"/>
      <c r="AH122" s="1018"/>
      <c r="AI122" s="1018"/>
      <c r="AJ122" s="1019"/>
      <c r="AK122" s="1020" t="s">
        <v>182</v>
      </c>
      <c r="AL122" s="1018"/>
      <c r="AM122" s="1018"/>
      <c r="AN122" s="1018"/>
      <c r="AO122" s="1019"/>
      <c r="AP122" s="1021" t="s">
        <v>182</v>
      </c>
      <c r="AQ122" s="1022"/>
      <c r="AR122" s="1022"/>
      <c r="AS122" s="1022"/>
      <c r="AT122" s="1023"/>
      <c r="AU122" s="1051"/>
      <c r="AV122" s="1052"/>
      <c r="AW122" s="1052"/>
      <c r="AX122" s="1052"/>
      <c r="AY122" s="1053"/>
      <c r="AZ122" s="1033" t="s">
        <v>484</v>
      </c>
      <c r="BA122" s="1024"/>
      <c r="BB122" s="1024"/>
      <c r="BC122" s="1024"/>
      <c r="BD122" s="1024"/>
      <c r="BE122" s="1024"/>
      <c r="BF122" s="1024"/>
      <c r="BG122" s="1024"/>
      <c r="BH122" s="1024"/>
      <c r="BI122" s="1024"/>
      <c r="BJ122" s="1024"/>
      <c r="BK122" s="1024"/>
      <c r="BL122" s="1024"/>
      <c r="BM122" s="1024"/>
      <c r="BN122" s="1024"/>
      <c r="BO122" s="1024"/>
      <c r="BP122" s="1025"/>
      <c r="BQ122" s="1056">
        <v>297204453</v>
      </c>
      <c r="BR122" s="1057"/>
      <c r="BS122" s="1057"/>
      <c r="BT122" s="1057"/>
      <c r="BU122" s="1057"/>
      <c r="BV122" s="1057">
        <v>327056895</v>
      </c>
      <c r="BW122" s="1057"/>
      <c r="BX122" s="1057"/>
      <c r="BY122" s="1057"/>
      <c r="BZ122" s="1057"/>
      <c r="CA122" s="1057">
        <v>347856425</v>
      </c>
      <c r="CB122" s="1057"/>
      <c r="CC122" s="1057"/>
      <c r="CD122" s="1057"/>
      <c r="CE122" s="1057"/>
      <c r="CF122" s="1077">
        <v>203.7</v>
      </c>
      <c r="CG122" s="1078"/>
      <c r="CH122" s="1078"/>
      <c r="CI122" s="1078"/>
      <c r="CJ122" s="1078"/>
      <c r="CK122" s="1069"/>
      <c r="CL122" s="1070"/>
      <c r="CM122" s="1070"/>
      <c r="CN122" s="1070"/>
      <c r="CO122" s="1071"/>
      <c r="CP122" s="1079" t="s">
        <v>415</v>
      </c>
      <c r="CQ122" s="1080"/>
      <c r="CR122" s="1080"/>
      <c r="CS122" s="1080"/>
      <c r="CT122" s="1080"/>
      <c r="CU122" s="1080"/>
      <c r="CV122" s="1080"/>
      <c r="CW122" s="1080"/>
      <c r="CX122" s="1080"/>
      <c r="CY122" s="1080"/>
      <c r="CZ122" s="1080"/>
      <c r="DA122" s="1080"/>
      <c r="DB122" s="1080"/>
      <c r="DC122" s="1080"/>
      <c r="DD122" s="1080"/>
      <c r="DE122" s="1080"/>
      <c r="DF122" s="1081"/>
      <c r="DG122" s="978">
        <v>1599085</v>
      </c>
      <c r="DH122" s="979"/>
      <c r="DI122" s="979"/>
      <c r="DJ122" s="979"/>
      <c r="DK122" s="979"/>
      <c r="DL122" s="979">
        <v>1686655</v>
      </c>
      <c r="DM122" s="979"/>
      <c r="DN122" s="979"/>
      <c r="DO122" s="979"/>
      <c r="DP122" s="979"/>
      <c r="DQ122" s="979">
        <v>1749023</v>
      </c>
      <c r="DR122" s="979"/>
      <c r="DS122" s="979"/>
      <c r="DT122" s="979"/>
      <c r="DU122" s="979"/>
      <c r="DV122" s="980">
        <v>1</v>
      </c>
      <c r="DW122" s="980"/>
      <c r="DX122" s="980"/>
      <c r="DY122" s="980"/>
      <c r="DZ122" s="981"/>
    </row>
    <row r="123" spans="1:130" s="246" customFormat="1" ht="26.25" customHeight="1" x14ac:dyDescent="0.2">
      <c r="A123" s="1118"/>
      <c r="B123" s="1005"/>
      <c r="C123" s="975" t="s">
        <v>470</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182</v>
      </c>
      <c r="AB123" s="1018"/>
      <c r="AC123" s="1018"/>
      <c r="AD123" s="1018"/>
      <c r="AE123" s="1019"/>
      <c r="AF123" s="1020" t="s">
        <v>182</v>
      </c>
      <c r="AG123" s="1018"/>
      <c r="AH123" s="1018"/>
      <c r="AI123" s="1018"/>
      <c r="AJ123" s="1019"/>
      <c r="AK123" s="1020" t="s">
        <v>452</v>
      </c>
      <c r="AL123" s="1018"/>
      <c r="AM123" s="1018"/>
      <c r="AN123" s="1018"/>
      <c r="AO123" s="1019"/>
      <c r="AP123" s="1021" t="s">
        <v>182</v>
      </c>
      <c r="AQ123" s="1022"/>
      <c r="AR123" s="1022"/>
      <c r="AS123" s="1022"/>
      <c r="AT123" s="1023"/>
      <c r="AU123" s="1054"/>
      <c r="AV123" s="1055"/>
      <c r="AW123" s="1055"/>
      <c r="AX123" s="1055"/>
      <c r="AY123" s="1055"/>
      <c r="AZ123" s="277" t="s">
        <v>187</v>
      </c>
      <c r="BA123" s="277"/>
      <c r="BB123" s="277"/>
      <c r="BC123" s="277"/>
      <c r="BD123" s="277"/>
      <c r="BE123" s="277"/>
      <c r="BF123" s="277"/>
      <c r="BG123" s="277"/>
      <c r="BH123" s="277"/>
      <c r="BI123" s="277"/>
      <c r="BJ123" s="277"/>
      <c r="BK123" s="277"/>
      <c r="BL123" s="277"/>
      <c r="BM123" s="277"/>
      <c r="BN123" s="277"/>
      <c r="BO123" s="1034" t="s">
        <v>485</v>
      </c>
      <c r="BP123" s="1065"/>
      <c r="BQ123" s="1124">
        <v>345715627</v>
      </c>
      <c r="BR123" s="1125"/>
      <c r="BS123" s="1125"/>
      <c r="BT123" s="1125"/>
      <c r="BU123" s="1125"/>
      <c r="BV123" s="1125">
        <v>377979725</v>
      </c>
      <c r="BW123" s="1125"/>
      <c r="BX123" s="1125"/>
      <c r="BY123" s="1125"/>
      <c r="BZ123" s="1125"/>
      <c r="CA123" s="1125">
        <v>401928656</v>
      </c>
      <c r="CB123" s="1125"/>
      <c r="CC123" s="1125"/>
      <c r="CD123" s="1125"/>
      <c r="CE123" s="1125"/>
      <c r="CF123" s="1058"/>
      <c r="CG123" s="1059"/>
      <c r="CH123" s="1059"/>
      <c r="CI123" s="1059"/>
      <c r="CJ123" s="1060"/>
      <c r="CK123" s="1069"/>
      <c r="CL123" s="1070"/>
      <c r="CM123" s="1070"/>
      <c r="CN123" s="1070"/>
      <c r="CO123" s="1071"/>
      <c r="CP123" s="1079" t="s">
        <v>486</v>
      </c>
      <c r="CQ123" s="1080"/>
      <c r="CR123" s="1080"/>
      <c r="CS123" s="1080"/>
      <c r="CT123" s="1080"/>
      <c r="CU123" s="1080"/>
      <c r="CV123" s="1080"/>
      <c r="CW123" s="1080"/>
      <c r="CX123" s="1080"/>
      <c r="CY123" s="1080"/>
      <c r="CZ123" s="1080"/>
      <c r="DA123" s="1080"/>
      <c r="DB123" s="1080"/>
      <c r="DC123" s="1080"/>
      <c r="DD123" s="1080"/>
      <c r="DE123" s="1080"/>
      <c r="DF123" s="1081"/>
      <c r="DG123" s="1017">
        <v>1498184</v>
      </c>
      <c r="DH123" s="1018"/>
      <c r="DI123" s="1018"/>
      <c r="DJ123" s="1018"/>
      <c r="DK123" s="1019"/>
      <c r="DL123" s="1020">
        <v>1284869</v>
      </c>
      <c r="DM123" s="1018"/>
      <c r="DN123" s="1018"/>
      <c r="DO123" s="1018"/>
      <c r="DP123" s="1019"/>
      <c r="DQ123" s="1020">
        <v>1107194</v>
      </c>
      <c r="DR123" s="1018"/>
      <c r="DS123" s="1018"/>
      <c r="DT123" s="1018"/>
      <c r="DU123" s="1019"/>
      <c r="DV123" s="1021">
        <v>0.6</v>
      </c>
      <c r="DW123" s="1022"/>
      <c r="DX123" s="1022"/>
      <c r="DY123" s="1022"/>
      <c r="DZ123" s="1023"/>
    </row>
    <row r="124" spans="1:130" s="246" customFormat="1" ht="26.25" customHeight="1" thickBot="1" x14ac:dyDescent="0.25">
      <c r="A124" s="1118"/>
      <c r="B124" s="1005"/>
      <c r="C124" s="975" t="s">
        <v>473</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452</v>
      </c>
      <c r="AB124" s="1018"/>
      <c r="AC124" s="1018"/>
      <c r="AD124" s="1018"/>
      <c r="AE124" s="1019"/>
      <c r="AF124" s="1020" t="s">
        <v>182</v>
      </c>
      <c r="AG124" s="1018"/>
      <c r="AH124" s="1018"/>
      <c r="AI124" s="1018"/>
      <c r="AJ124" s="1019"/>
      <c r="AK124" s="1020" t="s">
        <v>182</v>
      </c>
      <c r="AL124" s="1018"/>
      <c r="AM124" s="1018"/>
      <c r="AN124" s="1018"/>
      <c r="AO124" s="1019"/>
      <c r="AP124" s="1021" t="s">
        <v>452</v>
      </c>
      <c r="AQ124" s="1022"/>
      <c r="AR124" s="1022"/>
      <c r="AS124" s="1022"/>
      <c r="AT124" s="1023"/>
      <c r="AU124" s="1120" t="s">
        <v>487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124</v>
      </c>
      <c r="BR124" s="1087"/>
      <c r="BS124" s="1087"/>
      <c r="BT124" s="1087"/>
      <c r="BU124" s="1087"/>
      <c r="BV124" s="1087">
        <v>127.8</v>
      </c>
      <c r="BW124" s="1087"/>
      <c r="BX124" s="1087"/>
      <c r="BY124" s="1087"/>
      <c r="BZ124" s="1087"/>
      <c r="CA124" s="1087">
        <v>116.6</v>
      </c>
      <c r="CB124" s="1087"/>
      <c r="CC124" s="1087"/>
      <c r="CD124" s="1087"/>
      <c r="CE124" s="1087"/>
      <c r="CF124" s="1088"/>
      <c r="CG124" s="1089"/>
      <c r="CH124" s="1089"/>
      <c r="CI124" s="1089"/>
      <c r="CJ124" s="1090"/>
      <c r="CK124" s="1072"/>
      <c r="CL124" s="1072"/>
      <c r="CM124" s="1072"/>
      <c r="CN124" s="1072"/>
      <c r="CO124" s="1073"/>
      <c r="CP124" s="1079" t="s">
        <v>488</v>
      </c>
      <c r="CQ124" s="1080"/>
      <c r="CR124" s="1080"/>
      <c r="CS124" s="1080"/>
      <c r="CT124" s="1080"/>
      <c r="CU124" s="1080"/>
      <c r="CV124" s="1080"/>
      <c r="CW124" s="1080"/>
      <c r="CX124" s="1080"/>
      <c r="CY124" s="1080"/>
      <c r="CZ124" s="1080"/>
      <c r="DA124" s="1080"/>
      <c r="DB124" s="1080"/>
      <c r="DC124" s="1080"/>
      <c r="DD124" s="1080"/>
      <c r="DE124" s="1080"/>
      <c r="DF124" s="1081"/>
      <c r="DG124" s="1064">
        <v>1626890</v>
      </c>
      <c r="DH124" s="1043"/>
      <c r="DI124" s="1043"/>
      <c r="DJ124" s="1043"/>
      <c r="DK124" s="1044"/>
      <c r="DL124" s="1042">
        <v>1431710</v>
      </c>
      <c r="DM124" s="1043"/>
      <c r="DN124" s="1043"/>
      <c r="DO124" s="1043"/>
      <c r="DP124" s="1044"/>
      <c r="DQ124" s="1042">
        <v>1374761</v>
      </c>
      <c r="DR124" s="1043"/>
      <c r="DS124" s="1043"/>
      <c r="DT124" s="1043"/>
      <c r="DU124" s="1044"/>
      <c r="DV124" s="1045">
        <v>0.8</v>
      </c>
      <c r="DW124" s="1046"/>
      <c r="DX124" s="1046"/>
      <c r="DY124" s="1046"/>
      <c r="DZ124" s="1047"/>
    </row>
    <row r="125" spans="1:130" s="246" customFormat="1" ht="26.25" customHeight="1" x14ac:dyDescent="0.2">
      <c r="A125" s="1118"/>
      <c r="B125" s="1005"/>
      <c r="C125" s="975" t="s">
        <v>475</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182</v>
      </c>
      <c r="AB125" s="1018"/>
      <c r="AC125" s="1018"/>
      <c r="AD125" s="1018"/>
      <c r="AE125" s="1019"/>
      <c r="AF125" s="1020" t="s">
        <v>182</v>
      </c>
      <c r="AG125" s="1018"/>
      <c r="AH125" s="1018"/>
      <c r="AI125" s="1018"/>
      <c r="AJ125" s="1019"/>
      <c r="AK125" s="1020" t="s">
        <v>452</v>
      </c>
      <c r="AL125" s="1018"/>
      <c r="AM125" s="1018"/>
      <c r="AN125" s="1018"/>
      <c r="AO125" s="1019"/>
      <c r="AP125" s="1021" t="s">
        <v>452</v>
      </c>
      <c r="AQ125" s="1022"/>
      <c r="AR125" s="1022"/>
      <c r="AS125" s="1022"/>
      <c r="AT125" s="102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2" t="s">
        <v>489</v>
      </c>
      <c r="CL125" s="1067"/>
      <c r="CM125" s="1067"/>
      <c r="CN125" s="1067"/>
      <c r="CO125" s="1068"/>
      <c r="CP125" s="999" t="s">
        <v>490</v>
      </c>
      <c r="CQ125" s="948"/>
      <c r="CR125" s="948"/>
      <c r="CS125" s="948"/>
      <c r="CT125" s="948"/>
      <c r="CU125" s="948"/>
      <c r="CV125" s="948"/>
      <c r="CW125" s="948"/>
      <c r="CX125" s="948"/>
      <c r="CY125" s="948"/>
      <c r="CZ125" s="948"/>
      <c r="DA125" s="948"/>
      <c r="DB125" s="948"/>
      <c r="DC125" s="948"/>
      <c r="DD125" s="948"/>
      <c r="DE125" s="948"/>
      <c r="DF125" s="949"/>
      <c r="DG125" s="985" t="s">
        <v>452</v>
      </c>
      <c r="DH125" s="986"/>
      <c r="DI125" s="986"/>
      <c r="DJ125" s="986"/>
      <c r="DK125" s="986"/>
      <c r="DL125" s="986" t="s">
        <v>452</v>
      </c>
      <c r="DM125" s="986"/>
      <c r="DN125" s="986"/>
      <c r="DO125" s="986"/>
      <c r="DP125" s="986"/>
      <c r="DQ125" s="986" t="s">
        <v>182</v>
      </c>
      <c r="DR125" s="986"/>
      <c r="DS125" s="986"/>
      <c r="DT125" s="986"/>
      <c r="DU125" s="986"/>
      <c r="DV125" s="987" t="s">
        <v>452</v>
      </c>
      <c r="DW125" s="987"/>
      <c r="DX125" s="987"/>
      <c r="DY125" s="987"/>
      <c r="DZ125" s="988"/>
    </row>
    <row r="126" spans="1:130" s="246" customFormat="1" ht="26.25" customHeight="1" thickBot="1" x14ac:dyDescent="0.25">
      <c r="A126" s="1118"/>
      <c r="B126" s="1005"/>
      <c r="C126" s="975" t="s">
        <v>477</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v>138260</v>
      </c>
      <c r="AB126" s="1018"/>
      <c r="AC126" s="1018"/>
      <c r="AD126" s="1018"/>
      <c r="AE126" s="1019"/>
      <c r="AF126" s="1020">
        <v>8299</v>
      </c>
      <c r="AG126" s="1018"/>
      <c r="AH126" s="1018"/>
      <c r="AI126" s="1018"/>
      <c r="AJ126" s="1019"/>
      <c r="AK126" s="1020">
        <v>8297</v>
      </c>
      <c r="AL126" s="1018"/>
      <c r="AM126" s="1018"/>
      <c r="AN126" s="1018"/>
      <c r="AO126" s="1019"/>
      <c r="AP126" s="1021">
        <v>0</v>
      </c>
      <c r="AQ126" s="1022"/>
      <c r="AR126" s="1022"/>
      <c r="AS126" s="1022"/>
      <c r="AT126" s="102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3"/>
      <c r="CL126" s="1070"/>
      <c r="CM126" s="1070"/>
      <c r="CN126" s="1070"/>
      <c r="CO126" s="1071"/>
      <c r="CP126" s="1008" t="s">
        <v>491</v>
      </c>
      <c r="CQ126" s="1009"/>
      <c r="CR126" s="1009"/>
      <c r="CS126" s="1009"/>
      <c r="CT126" s="1009"/>
      <c r="CU126" s="1009"/>
      <c r="CV126" s="1009"/>
      <c r="CW126" s="1009"/>
      <c r="CX126" s="1009"/>
      <c r="CY126" s="1009"/>
      <c r="CZ126" s="1009"/>
      <c r="DA126" s="1009"/>
      <c r="DB126" s="1009"/>
      <c r="DC126" s="1009"/>
      <c r="DD126" s="1009"/>
      <c r="DE126" s="1009"/>
      <c r="DF126" s="1010"/>
      <c r="DG126" s="978" t="s">
        <v>452</v>
      </c>
      <c r="DH126" s="979"/>
      <c r="DI126" s="979"/>
      <c r="DJ126" s="979"/>
      <c r="DK126" s="979"/>
      <c r="DL126" s="979" t="s">
        <v>452</v>
      </c>
      <c r="DM126" s="979"/>
      <c r="DN126" s="979"/>
      <c r="DO126" s="979"/>
      <c r="DP126" s="979"/>
      <c r="DQ126" s="979" t="s">
        <v>452</v>
      </c>
      <c r="DR126" s="979"/>
      <c r="DS126" s="979"/>
      <c r="DT126" s="979"/>
      <c r="DU126" s="979"/>
      <c r="DV126" s="980" t="s">
        <v>452</v>
      </c>
      <c r="DW126" s="980"/>
      <c r="DX126" s="980"/>
      <c r="DY126" s="980"/>
      <c r="DZ126" s="981"/>
    </row>
    <row r="127" spans="1:130" s="246" customFormat="1" ht="26.25" customHeight="1" x14ac:dyDescent="0.2">
      <c r="A127" s="1119"/>
      <c r="B127" s="1007"/>
      <c r="C127" s="1061" t="s">
        <v>492</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1001</v>
      </c>
      <c r="AB127" s="1018"/>
      <c r="AC127" s="1018"/>
      <c r="AD127" s="1018"/>
      <c r="AE127" s="1019"/>
      <c r="AF127" s="1020">
        <v>777</v>
      </c>
      <c r="AG127" s="1018"/>
      <c r="AH127" s="1018"/>
      <c r="AI127" s="1018"/>
      <c r="AJ127" s="1019"/>
      <c r="AK127" s="1020">
        <v>894</v>
      </c>
      <c r="AL127" s="1018"/>
      <c r="AM127" s="1018"/>
      <c r="AN127" s="1018"/>
      <c r="AO127" s="1019"/>
      <c r="AP127" s="1021">
        <v>0</v>
      </c>
      <c r="AQ127" s="1022"/>
      <c r="AR127" s="1022"/>
      <c r="AS127" s="1022"/>
      <c r="AT127" s="1023"/>
      <c r="AU127" s="282"/>
      <c r="AV127" s="282"/>
      <c r="AW127" s="282"/>
      <c r="AX127" s="1091" t="s">
        <v>493</v>
      </c>
      <c r="AY127" s="1092"/>
      <c r="AZ127" s="1092"/>
      <c r="BA127" s="1092"/>
      <c r="BB127" s="1092"/>
      <c r="BC127" s="1092"/>
      <c r="BD127" s="1092"/>
      <c r="BE127" s="1093"/>
      <c r="BF127" s="1094" t="s">
        <v>494</v>
      </c>
      <c r="BG127" s="1092"/>
      <c r="BH127" s="1092"/>
      <c r="BI127" s="1092"/>
      <c r="BJ127" s="1092"/>
      <c r="BK127" s="1092"/>
      <c r="BL127" s="1093"/>
      <c r="BM127" s="1094" t="s">
        <v>495</v>
      </c>
      <c r="BN127" s="1092"/>
      <c r="BO127" s="1092"/>
      <c r="BP127" s="1092"/>
      <c r="BQ127" s="1092"/>
      <c r="BR127" s="1092"/>
      <c r="BS127" s="1093"/>
      <c r="BT127" s="1094" t="s">
        <v>496</v>
      </c>
      <c r="BU127" s="1092"/>
      <c r="BV127" s="1092"/>
      <c r="BW127" s="1092"/>
      <c r="BX127" s="1092"/>
      <c r="BY127" s="1092"/>
      <c r="BZ127" s="1116"/>
      <c r="CA127" s="282"/>
      <c r="CB127" s="282"/>
      <c r="CC127" s="282"/>
      <c r="CD127" s="283"/>
      <c r="CE127" s="283"/>
      <c r="CF127" s="283"/>
      <c r="CG127" s="280"/>
      <c r="CH127" s="280"/>
      <c r="CI127" s="280"/>
      <c r="CJ127" s="281"/>
      <c r="CK127" s="1083"/>
      <c r="CL127" s="1070"/>
      <c r="CM127" s="1070"/>
      <c r="CN127" s="1070"/>
      <c r="CO127" s="1071"/>
      <c r="CP127" s="1008" t="s">
        <v>497</v>
      </c>
      <c r="CQ127" s="1009"/>
      <c r="CR127" s="1009"/>
      <c r="CS127" s="1009"/>
      <c r="CT127" s="1009"/>
      <c r="CU127" s="1009"/>
      <c r="CV127" s="1009"/>
      <c r="CW127" s="1009"/>
      <c r="CX127" s="1009"/>
      <c r="CY127" s="1009"/>
      <c r="CZ127" s="1009"/>
      <c r="DA127" s="1009"/>
      <c r="DB127" s="1009"/>
      <c r="DC127" s="1009"/>
      <c r="DD127" s="1009"/>
      <c r="DE127" s="1009"/>
      <c r="DF127" s="1010"/>
      <c r="DG127" s="978" t="s">
        <v>182</v>
      </c>
      <c r="DH127" s="979"/>
      <c r="DI127" s="979"/>
      <c r="DJ127" s="979"/>
      <c r="DK127" s="979"/>
      <c r="DL127" s="979" t="s">
        <v>452</v>
      </c>
      <c r="DM127" s="979"/>
      <c r="DN127" s="979"/>
      <c r="DO127" s="979"/>
      <c r="DP127" s="979"/>
      <c r="DQ127" s="979" t="s">
        <v>452</v>
      </c>
      <c r="DR127" s="979"/>
      <c r="DS127" s="979"/>
      <c r="DT127" s="979"/>
      <c r="DU127" s="979"/>
      <c r="DV127" s="980" t="s">
        <v>182</v>
      </c>
      <c r="DW127" s="980"/>
      <c r="DX127" s="980"/>
      <c r="DY127" s="980"/>
      <c r="DZ127" s="981"/>
    </row>
    <row r="128" spans="1:130" s="246" customFormat="1" ht="26.25" customHeight="1" thickBot="1" x14ac:dyDescent="0.25">
      <c r="A128" s="1102" t="s">
        <v>498</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499</v>
      </c>
      <c r="X128" s="1104"/>
      <c r="Y128" s="1104"/>
      <c r="Z128" s="1105"/>
      <c r="AA128" s="1106">
        <v>6583561</v>
      </c>
      <c r="AB128" s="1107"/>
      <c r="AC128" s="1107"/>
      <c r="AD128" s="1107"/>
      <c r="AE128" s="1108"/>
      <c r="AF128" s="1109">
        <v>5867834</v>
      </c>
      <c r="AG128" s="1107"/>
      <c r="AH128" s="1107"/>
      <c r="AI128" s="1107"/>
      <c r="AJ128" s="1108"/>
      <c r="AK128" s="1109">
        <v>6725845</v>
      </c>
      <c r="AL128" s="1107"/>
      <c r="AM128" s="1107"/>
      <c r="AN128" s="1107"/>
      <c r="AO128" s="1108"/>
      <c r="AP128" s="1110"/>
      <c r="AQ128" s="1111"/>
      <c r="AR128" s="1111"/>
      <c r="AS128" s="1111"/>
      <c r="AT128" s="1112"/>
      <c r="AU128" s="282"/>
      <c r="AV128" s="282"/>
      <c r="AW128" s="282"/>
      <c r="AX128" s="947" t="s">
        <v>500</v>
      </c>
      <c r="AY128" s="948"/>
      <c r="AZ128" s="948"/>
      <c r="BA128" s="948"/>
      <c r="BB128" s="948"/>
      <c r="BC128" s="948"/>
      <c r="BD128" s="948"/>
      <c r="BE128" s="949"/>
      <c r="BF128" s="1113" t="s">
        <v>452</v>
      </c>
      <c r="BG128" s="1114"/>
      <c r="BH128" s="1114"/>
      <c r="BI128" s="1114"/>
      <c r="BJ128" s="1114"/>
      <c r="BK128" s="1114"/>
      <c r="BL128" s="1115"/>
      <c r="BM128" s="1113">
        <v>11.25</v>
      </c>
      <c r="BN128" s="1114"/>
      <c r="BO128" s="1114"/>
      <c r="BP128" s="1114"/>
      <c r="BQ128" s="1114"/>
      <c r="BR128" s="1114"/>
      <c r="BS128" s="1115"/>
      <c r="BT128" s="1113">
        <v>20</v>
      </c>
      <c r="BU128" s="1114"/>
      <c r="BV128" s="1114"/>
      <c r="BW128" s="1114"/>
      <c r="BX128" s="1114"/>
      <c r="BY128" s="1114"/>
      <c r="BZ128" s="1138"/>
      <c r="CA128" s="283"/>
      <c r="CB128" s="283"/>
      <c r="CC128" s="283"/>
      <c r="CD128" s="283"/>
      <c r="CE128" s="283"/>
      <c r="CF128" s="283"/>
      <c r="CG128" s="280"/>
      <c r="CH128" s="280"/>
      <c r="CI128" s="280"/>
      <c r="CJ128" s="281"/>
      <c r="CK128" s="1084"/>
      <c r="CL128" s="1085"/>
      <c r="CM128" s="1085"/>
      <c r="CN128" s="1085"/>
      <c r="CO128" s="1086"/>
      <c r="CP128" s="1095" t="s">
        <v>501</v>
      </c>
      <c r="CQ128" s="1096"/>
      <c r="CR128" s="1096"/>
      <c r="CS128" s="1096"/>
      <c r="CT128" s="1096"/>
      <c r="CU128" s="1096"/>
      <c r="CV128" s="1096"/>
      <c r="CW128" s="1096"/>
      <c r="CX128" s="1096"/>
      <c r="CY128" s="1096"/>
      <c r="CZ128" s="1096"/>
      <c r="DA128" s="1096"/>
      <c r="DB128" s="1096"/>
      <c r="DC128" s="1096"/>
      <c r="DD128" s="1096"/>
      <c r="DE128" s="1096"/>
      <c r="DF128" s="1097"/>
      <c r="DG128" s="1098" t="s">
        <v>182</v>
      </c>
      <c r="DH128" s="1099"/>
      <c r="DI128" s="1099"/>
      <c r="DJ128" s="1099"/>
      <c r="DK128" s="1099"/>
      <c r="DL128" s="1099" t="s">
        <v>182</v>
      </c>
      <c r="DM128" s="1099"/>
      <c r="DN128" s="1099"/>
      <c r="DO128" s="1099"/>
      <c r="DP128" s="1099"/>
      <c r="DQ128" s="1099" t="s">
        <v>182</v>
      </c>
      <c r="DR128" s="1099"/>
      <c r="DS128" s="1099"/>
      <c r="DT128" s="1099"/>
      <c r="DU128" s="1099"/>
      <c r="DV128" s="1100" t="s">
        <v>182</v>
      </c>
      <c r="DW128" s="1100"/>
      <c r="DX128" s="1100"/>
      <c r="DY128" s="1100"/>
      <c r="DZ128" s="1101"/>
    </row>
    <row r="129" spans="1:131" s="246" customFormat="1" ht="26.25" customHeight="1" x14ac:dyDescent="0.2">
      <c r="A129" s="989" t="s">
        <v>108</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502</v>
      </c>
      <c r="X129" s="1133"/>
      <c r="Y129" s="1133"/>
      <c r="Z129" s="1134"/>
      <c r="AA129" s="1017">
        <v>161218179</v>
      </c>
      <c r="AB129" s="1018"/>
      <c r="AC129" s="1018"/>
      <c r="AD129" s="1018"/>
      <c r="AE129" s="1019"/>
      <c r="AF129" s="1020">
        <v>189204712</v>
      </c>
      <c r="AG129" s="1018"/>
      <c r="AH129" s="1018"/>
      <c r="AI129" s="1018"/>
      <c r="AJ129" s="1019"/>
      <c r="AK129" s="1020">
        <v>191297285</v>
      </c>
      <c r="AL129" s="1018"/>
      <c r="AM129" s="1018"/>
      <c r="AN129" s="1018"/>
      <c r="AO129" s="1019"/>
      <c r="AP129" s="1135"/>
      <c r="AQ129" s="1136"/>
      <c r="AR129" s="1136"/>
      <c r="AS129" s="1136"/>
      <c r="AT129" s="1137"/>
      <c r="AU129" s="284"/>
      <c r="AV129" s="284"/>
      <c r="AW129" s="284"/>
      <c r="AX129" s="1126" t="s">
        <v>503</v>
      </c>
      <c r="AY129" s="1009"/>
      <c r="AZ129" s="1009"/>
      <c r="BA129" s="1009"/>
      <c r="BB129" s="1009"/>
      <c r="BC129" s="1009"/>
      <c r="BD129" s="1009"/>
      <c r="BE129" s="1010"/>
      <c r="BF129" s="1127" t="s">
        <v>452</v>
      </c>
      <c r="BG129" s="1128"/>
      <c r="BH129" s="1128"/>
      <c r="BI129" s="1128"/>
      <c r="BJ129" s="1128"/>
      <c r="BK129" s="1128"/>
      <c r="BL129" s="1129"/>
      <c r="BM129" s="1127">
        <v>16.25</v>
      </c>
      <c r="BN129" s="1128"/>
      <c r="BO129" s="1128"/>
      <c r="BP129" s="1128"/>
      <c r="BQ129" s="1128"/>
      <c r="BR129" s="1128"/>
      <c r="BS129" s="1129"/>
      <c r="BT129" s="1127">
        <v>30</v>
      </c>
      <c r="BU129" s="1130"/>
      <c r="BV129" s="1130"/>
      <c r="BW129" s="1130"/>
      <c r="BX129" s="1130"/>
      <c r="BY129" s="1130"/>
      <c r="BZ129" s="113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89" t="s">
        <v>504</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505</v>
      </c>
      <c r="X130" s="1133"/>
      <c r="Y130" s="1133"/>
      <c r="Z130" s="1134"/>
      <c r="AA130" s="1017">
        <v>20357830</v>
      </c>
      <c r="AB130" s="1018"/>
      <c r="AC130" s="1018"/>
      <c r="AD130" s="1018"/>
      <c r="AE130" s="1019"/>
      <c r="AF130" s="1020">
        <v>20425987</v>
      </c>
      <c r="AG130" s="1018"/>
      <c r="AH130" s="1018"/>
      <c r="AI130" s="1018"/>
      <c r="AJ130" s="1019"/>
      <c r="AK130" s="1020">
        <v>20545433</v>
      </c>
      <c r="AL130" s="1018"/>
      <c r="AM130" s="1018"/>
      <c r="AN130" s="1018"/>
      <c r="AO130" s="1019"/>
      <c r="AP130" s="1135"/>
      <c r="AQ130" s="1136"/>
      <c r="AR130" s="1136"/>
      <c r="AS130" s="1136"/>
      <c r="AT130" s="1137"/>
      <c r="AU130" s="284"/>
      <c r="AV130" s="284"/>
      <c r="AW130" s="284"/>
      <c r="AX130" s="1126" t="s">
        <v>506</v>
      </c>
      <c r="AY130" s="1009"/>
      <c r="AZ130" s="1009"/>
      <c r="BA130" s="1009"/>
      <c r="BB130" s="1009"/>
      <c r="BC130" s="1009"/>
      <c r="BD130" s="1009"/>
      <c r="BE130" s="1010"/>
      <c r="BF130" s="1163">
        <v>7.7</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507</v>
      </c>
      <c r="X131" s="1171"/>
      <c r="Y131" s="1171"/>
      <c r="Z131" s="1172"/>
      <c r="AA131" s="1064">
        <v>140860349</v>
      </c>
      <c r="AB131" s="1043"/>
      <c r="AC131" s="1043"/>
      <c r="AD131" s="1043"/>
      <c r="AE131" s="1044"/>
      <c r="AF131" s="1042">
        <v>168778725</v>
      </c>
      <c r="AG131" s="1043"/>
      <c r="AH131" s="1043"/>
      <c r="AI131" s="1043"/>
      <c r="AJ131" s="1044"/>
      <c r="AK131" s="1042">
        <v>170751852</v>
      </c>
      <c r="AL131" s="1043"/>
      <c r="AM131" s="1043"/>
      <c r="AN131" s="1043"/>
      <c r="AO131" s="1044"/>
      <c r="AP131" s="1173"/>
      <c r="AQ131" s="1174"/>
      <c r="AR131" s="1174"/>
      <c r="AS131" s="1174"/>
      <c r="AT131" s="1175"/>
      <c r="AU131" s="284"/>
      <c r="AV131" s="284"/>
      <c r="AW131" s="284"/>
      <c r="AX131" s="1145" t="s">
        <v>508</v>
      </c>
      <c r="AY131" s="1096"/>
      <c r="AZ131" s="1096"/>
      <c r="BA131" s="1096"/>
      <c r="BB131" s="1096"/>
      <c r="BC131" s="1096"/>
      <c r="BD131" s="1096"/>
      <c r="BE131" s="1097"/>
      <c r="BF131" s="1146">
        <v>116.6</v>
      </c>
      <c r="BG131" s="1147"/>
      <c r="BH131" s="1147"/>
      <c r="BI131" s="1147"/>
      <c r="BJ131" s="1147"/>
      <c r="BK131" s="1147"/>
      <c r="BL131" s="1148"/>
      <c r="BM131" s="1146">
        <v>400</v>
      </c>
      <c r="BN131" s="1147"/>
      <c r="BO131" s="1147"/>
      <c r="BP131" s="1147"/>
      <c r="BQ131" s="1147"/>
      <c r="BR131" s="1147"/>
      <c r="BS131" s="1148"/>
      <c r="BT131" s="1149"/>
      <c r="BU131" s="1150"/>
      <c r="BV131" s="1150"/>
      <c r="BW131" s="1150"/>
      <c r="BX131" s="1150"/>
      <c r="BY131" s="1150"/>
      <c r="BZ131" s="115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52" t="s">
        <v>509</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510</v>
      </c>
      <c r="W132" s="1156"/>
      <c r="X132" s="1156"/>
      <c r="Y132" s="1156"/>
      <c r="Z132" s="1157"/>
      <c r="AA132" s="1158">
        <v>9.1602371369999993</v>
      </c>
      <c r="AB132" s="1159"/>
      <c r="AC132" s="1159"/>
      <c r="AD132" s="1159"/>
      <c r="AE132" s="1160"/>
      <c r="AF132" s="1161">
        <v>7.7046348230000001</v>
      </c>
      <c r="AG132" s="1159"/>
      <c r="AH132" s="1159"/>
      <c r="AI132" s="1159"/>
      <c r="AJ132" s="1160"/>
      <c r="AK132" s="1161">
        <v>6.4923254830000001</v>
      </c>
      <c r="AL132" s="1159"/>
      <c r="AM132" s="1159"/>
      <c r="AN132" s="1159"/>
      <c r="AO132" s="1160"/>
      <c r="AP132" s="1058"/>
      <c r="AQ132" s="1059"/>
      <c r="AR132" s="1059"/>
      <c r="AS132" s="1059"/>
      <c r="AT132" s="116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511</v>
      </c>
      <c r="W133" s="1139"/>
      <c r="X133" s="1139"/>
      <c r="Y133" s="1139"/>
      <c r="Z133" s="1140"/>
      <c r="AA133" s="1141">
        <v>9.3000000000000007</v>
      </c>
      <c r="AB133" s="1142"/>
      <c r="AC133" s="1142"/>
      <c r="AD133" s="1142"/>
      <c r="AE133" s="1143"/>
      <c r="AF133" s="1141">
        <v>8.8000000000000007</v>
      </c>
      <c r="AG133" s="1142"/>
      <c r="AH133" s="1142"/>
      <c r="AI133" s="1142"/>
      <c r="AJ133" s="1143"/>
      <c r="AK133" s="1141">
        <v>7.7</v>
      </c>
      <c r="AL133" s="1142"/>
      <c r="AM133" s="1142"/>
      <c r="AN133" s="1142"/>
      <c r="AO133" s="1143"/>
      <c r="AP133" s="1088"/>
      <c r="AQ133" s="1089"/>
      <c r="AR133" s="1089"/>
      <c r="AS133" s="1089"/>
      <c r="AT133" s="114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mr/h95YozmoNpJScAlH6obQjglqYEwdvM9BbvcNViMfPRSijAk1c2RmXSDjYMu31kexJoKwoEyIa2AlC2GL35Q==" saltValue="e3CEvZB9j1jlLLiAzGqsbg==" spinCount="100000" sheet="1" objects="1" scenarios="1" formatRows="0"/>
  <customSheetViews>
    <customSheetView guid="{E66EC7B0-393F-497E-BD75-9F504DAB1E87}" scale="70" fitToPage="1" hiddenRows="1" hiddenColumns="1">
      <selection activeCell="AF32" sqref="AF32:AJ3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512</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pXO/zi1EhYpyBDNXInEGDJHspyKe99RbK8u9DGY53vTodk07D3V9djOvJmH97TOv4ggFPULK1sRj4FNfBQC0Uw==" saltValue="Qz5r2fqaqsEKTMLU7gC2rQ==" spinCount="100000" sheet="1" objects="1" scenarios="1"/>
  <dataConsolidate/>
  <customSheetViews>
    <customSheetView guid="{E66EC7B0-393F-497E-BD75-9F504DAB1E87}" showPageBreaks="1" showGridLines="0" fitToPage="1" hiddenRows="1" hiddenColumns="1" view="pageBreakPreview" topLeftCell="T56">
      <selection activeCell="CP96" sqref="CP96"/>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8" scale="63"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joagnqBKYxqpKopnoqhJFZZTtP842YAw4lLCxFd8I4OWsWjIO5G0v9/3G2KIzUn1Oh99d82bz1B3Y5e1Myv5A==" saltValue="xlH4hu19Fk+SMjI1mGlTiw==" spinCount="100000" sheet="1" objects="1" scenarios="1"/>
  <dataConsolidate/>
  <customSheetViews>
    <customSheetView guid="{E66EC7B0-393F-497E-BD75-9F504DAB1E87}" showGridLines="0" fitToPage="1" hiddenRows="1" hiddenColumns="1" topLeftCell="U1">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6"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9" t="s">
        <v>515</v>
      </c>
      <c r="AP7" s="303"/>
      <c r="AQ7" s="304" t="s">
        <v>516</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0"/>
      <c r="AP8" s="309" t="s">
        <v>517</v>
      </c>
      <c r="AQ8" s="310" t="s">
        <v>518</v>
      </c>
      <c r="AR8" s="311" t="s">
        <v>519</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1" t="s">
        <v>520</v>
      </c>
      <c r="AL9" s="1182"/>
      <c r="AM9" s="1182"/>
      <c r="AN9" s="1183"/>
      <c r="AO9" s="312">
        <v>80441297</v>
      </c>
      <c r="AP9" s="312">
        <v>109577</v>
      </c>
      <c r="AQ9" s="313">
        <v>103123</v>
      </c>
      <c r="AR9" s="314">
        <v>6.3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1" t="s">
        <v>521</v>
      </c>
      <c r="AL10" s="1182"/>
      <c r="AM10" s="1182"/>
      <c r="AN10" s="1183"/>
      <c r="AO10" s="315">
        <v>3464722</v>
      </c>
      <c r="AP10" s="315">
        <v>4720</v>
      </c>
      <c r="AQ10" s="316">
        <v>1485</v>
      </c>
      <c r="AR10" s="317">
        <v>217.8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1" t="s">
        <v>522</v>
      </c>
      <c r="AL11" s="1182"/>
      <c r="AM11" s="1182"/>
      <c r="AN11" s="1183"/>
      <c r="AO11" s="315">
        <v>27841</v>
      </c>
      <c r="AP11" s="315">
        <v>38</v>
      </c>
      <c r="AQ11" s="316">
        <v>130</v>
      </c>
      <c r="AR11" s="317">
        <v>-70.8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1" t="s">
        <v>523</v>
      </c>
      <c r="AL12" s="1182"/>
      <c r="AM12" s="1182"/>
      <c r="AN12" s="1183"/>
      <c r="AO12" s="315">
        <v>308931</v>
      </c>
      <c r="AP12" s="315">
        <v>421</v>
      </c>
      <c r="AQ12" s="316">
        <v>1206</v>
      </c>
      <c r="AR12" s="317">
        <v>-65.099999999999994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1" t="s">
        <v>524</v>
      </c>
      <c r="AL13" s="1182"/>
      <c r="AM13" s="1182"/>
      <c r="AN13" s="1183"/>
      <c r="AO13" s="315" t="s">
        <v>525</v>
      </c>
      <c r="AP13" s="315" t="s">
        <v>525</v>
      </c>
      <c r="AQ13" s="316">
        <v>5</v>
      </c>
      <c r="AR13" s="317" t="s">
        <v>525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1" t="s">
        <v>526</v>
      </c>
      <c r="AL14" s="1182"/>
      <c r="AM14" s="1182"/>
      <c r="AN14" s="1183"/>
      <c r="AO14" s="315">
        <v>1540703</v>
      </c>
      <c r="AP14" s="315">
        <v>2099</v>
      </c>
      <c r="AQ14" s="316">
        <v>1897</v>
      </c>
      <c r="AR14" s="317">
        <v>10.6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1" t="s">
        <v>527</v>
      </c>
      <c r="AL15" s="1182"/>
      <c r="AM15" s="1182"/>
      <c r="AN15" s="1183"/>
      <c r="AO15" s="315">
        <v>232168</v>
      </c>
      <c r="AP15" s="315">
        <v>316</v>
      </c>
      <c r="AQ15" s="316">
        <v>1181</v>
      </c>
      <c r="AR15" s="317">
        <v>-73.2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4" t="s">
        <v>528</v>
      </c>
      <c r="AL16" s="1185"/>
      <c r="AM16" s="1185"/>
      <c r="AN16" s="1186"/>
      <c r="AO16" s="315">
        <v>-6825141</v>
      </c>
      <c r="AP16" s="315">
        <v>-9297</v>
      </c>
      <c r="AQ16" s="316">
        <v>-7816</v>
      </c>
      <c r="AR16" s="317">
        <v>18.899999999999999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4" t="s">
        <v>187</v>
      </c>
      <c r="AL17" s="1185"/>
      <c r="AM17" s="1185"/>
      <c r="AN17" s="1186"/>
      <c r="AO17" s="315">
        <v>79190521</v>
      </c>
      <c r="AP17" s="315">
        <v>107874</v>
      </c>
      <c r="AQ17" s="316">
        <v>101211</v>
      </c>
      <c r="AR17" s="317">
        <v>6.6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6" t="s">
        <v>533</v>
      </c>
      <c r="AL21" s="1177"/>
      <c r="AM21" s="1177"/>
      <c r="AN21" s="1178"/>
      <c r="AO21" s="327">
        <v>11.74</v>
      </c>
      <c r="AP21" s="328">
        <v>10.74</v>
      </c>
      <c r="AQ21" s="329">
        <v>1</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6" t="s">
        <v>534</v>
      </c>
      <c r="AL22" s="1177"/>
      <c r="AM22" s="1177"/>
      <c r="AN22" s="1178"/>
      <c r="AO22" s="332">
        <v>100.1</v>
      </c>
      <c r="AP22" s="333">
        <v>99.9</v>
      </c>
      <c r="AQ22" s="334">
        <v>0.2</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9" t="s">
        <v>515</v>
      </c>
      <c r="AP30" s="303"/>
      <c r="AQ30" s="304" t="s">
        <v>516</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0"/>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2" t="s">
        <v>538</v>
      </c>
      <c r="AL32" s="1193"/>
      <c r="AM32" s="1193"/>
      <c r="AN32" s="1194"/>
      <c r="AO32" s="342">
        <v>30780180</v>
      </c>
      <c r="AP32" s="342">
        <v>41929</v>
      </c>
      <c r="AQ32" s="343">
        <v>32293</v>
      </c>
      <c r="AR32" s="344">
        <v>29.8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2" t="s">
        <v>539</v>
      </c>
      <c r="AL33" s="1193"/>
      <c r="AM33" s="1193"/>
      <c r="AN33" s="1194"/>
      <c r="AO33" s="342" t="s">
        <v>525</v>
      </c>
      <c r="AP33" s="342" t="s">
        <v>525</v>
      </c>
      <c r="AQ33" s="343">
        <v>2903</v>
      </c>
      <c r="AR33" s="344" t="s">
        <v>525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2" t="s">
        <v>540</v>
      </c>
      <c r="AL34" s="1193"/>
      <c r="AM34" s="1193"/>
      <c r="AN34" s="1194"/>
      <c r="AO34" s="342">
        <v>2000000</v>
      </c>
      <c r="AP34" s="342">
        <v>2724</v>
      </c>
      <c r="AQ34" s="343">
        <v>20757</v>
      </c>
      <c r="AR34" s="344">
        <v>-86.9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2" t="s">
        <v>541</v>
      </c>
      <c r="AL35" s="1193"/>
      <c r="AM35" s="1193"/>
      <c r="AN35" s="1194"/>
      <c r="AO35" s="342">
        <v>5383490</v>
      </c>
      <c r="AP35" s="342">
        <v>7333</v>
      </c>
      <c r="AQ35" s="343">
        <v>11103</v>
      </c>
      <c r="AR35" s="344">
        <v>-34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2" t="s">
        <v>542</v>
      </c>
      <c r="AL36" s="1193"/>
      <c r="AM36" s="1193"/>
      <c r="AN36" s="1194"/>
      <c r="AO36" s="342">
        <v>299</v>
      </c>
      <c r="AP36" s="342">
        <v>0</v>
      </c>
      <c r="AQ36" s="343">
        <v>186</v>
      </c>
      <c r="AR36" s="344">
        <v>-100</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2" t="s">
        <v>543</v>
      </c>
      <c r="AL37" s="1193"/>
      <c r="AM37" s="1193"/>
      <c r="AN37" s="1194"/>
      <c r="AO37" s="342">
        <v>193075</v>
      </c>
      <c r="AP37" s="342">
        <v>263</v>
      </c>
      <c r="AQ37" s="343">
        <v>1195</v>
      </c>
      <c r="AR37" s="344">
        <v>-78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5" t="s">
        <v>544</v>
      </c>
      <c r="AL38" s="1196"/>
      <c r="AM38" s="1196"/>
      <c r="AN38" s="1197"/>
      <c r="AO38" s="345" t="s">
        <v>525</v>
      </c>
      <c r="AP38" s="345" t="s">
        <v>525</v>
      </c>
      <c r="AQ38" s="346">
        <v>0</v>
      </c>
      <c r="AR38" s="334" t="s">
        <v>525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5" t="s">
        <v>545</v>
      </c>
      <c r="AL39" s="1196"/>
      <c r="AM39" s="1196"/>
      <c r="AN39" s="1197"/>
      <c r="AO39" s="342">
        <v>-6725845</v>
      </c>
      <c r="AP39" s="342">
        <v>-9162</v>
      </c>
      <c r="AQ39" s="343">
        <v>-17395</v>
      </c>
      <c r="AR39" s="344">
        <v>-47.3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2" t="s">
        <v>546</v>
      </c>
      <c r="AL40" s="1193"/>
      <c r="AM40" s="1193"/>
      <c r="AN40" s="1194"/>
      <c r="AO40" s="342">
        <v>-20545433</v>
      </c>
      <c r="AP40" s="342">
        <v>-27987</v>
      </c>
      <c r="AQ40" s="343">
        <v>-33490</v>
      </c>
      <c r="AR40" s="344">
        <v>-16.399999999999999</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8" t="s">
        <v>300</v>
      </c>
      <c r="AL41" s="1199"/>
      <c r="AM41" s="1199"/>
      <c r="AN41" s="1200"/>
      <c r="AO41" s="342">
        <v>11085766</v>
      </c>
      <c r="AP41" s="342">
        <v>15101</v>
      </c>
      <c r="AQ41" s="343">
        <v>17551</v>
      </c>
      <c r="AR41" s="344">
        <v>-14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7" t="s">
        <v>515</v>
      </c>
      <c r="AN49" s="1189" t="s">
        <v>550</v>
      </c>
      <c r="AO49" s="1190"/>
      <c r="AP49" s="1190"/>
      <c r="AQ49" s="1190"/>
      <c r="AR49" s="119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8"/>
      <c r="AN50" s="358" t="s">
        <v>551</v>
      </c>
      <c r="AO50" s="359" t="s">
        <v>552</v>
      </c>
      <c r="AP50" s="360" t="s">
        <v>553</v>
      </c>
      <c r="AQ50" s="361" t="s">
        <v>554</v>
      </c>
      <c r="AR50" s="362" t="s">
        <v>555</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43797085</v>
      </c>
      <c r="AN51" s="364">
        <v>59595</v>
      </c>
      <c r="AO51" s="365">
        <v>-5.2</v>
      </c>
      <c r="AP51" s="366">
        <v>53572</v>
      </c>
      <c r="AQ51" s="367">
        <v>5.4</v>
      </c>
      <c r="AR51" s="368">
        <v>-10.6</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19270159</v>
      </c>
      <c r="AN52" s="372">
        <v>26221</v>
      </c>
      <c r="AO52" s="373">
        <v>-5</v>
      </c>
      <c r="AP52" s="374">
        <v>25259</v>
      </c>
      <c r="AQ52" s="375">
        <v>11.8</v>
      </c>
      <c r="AR52" s="376">
        <v>-16.8</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48498664</v>
      </c>
      <c r="AN53" s="364">
        <v>65964</v>
      </c>
      <c r="AO53" s="365">
        <v>10.7</v>
      </c>
      <c r="AP53" s="366">
        <v>51898</v>
      </c>
      <c r="AQ53" s="367">
        <v>-3.1</v>
      </c>
      <c r="AR53" s="368">
        <v>13.8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18293782</v>
      </c>
      <c r="AN54" s="372">
        <v>24882</v>
      </c>
      <c r="AO54" s="373">
        <v>-5.0999999999999996</v>
      </c>
      <c r="AP54" s="374">
        <v>25986</v>
      </c>
      <c r="AQ54" s="375">
        <v>2.9</v>
      </c>
      <c r="AR54" s="376">
        <v>-8</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35216074</v>
      </c>
      <c r="AN55" s="364">
        <v>47989</v>
      </c>
      <c r="AO55" s="365">
        <v>-27.2</v>
      </c>
      <c r="AP55" s="366">
        <v>51684</v>
      </c>
      <c r="AQ55" s="367">
        <v>-0.4</v>
      </c>
      <c r="AR55" s="368">
        <v>-26.8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11776702</v>
      </c>
      <c r="AN56" s="372">
        <v>16048</v>
      </c>
      <c r="AO56" s="373">
        <v>-35.5</v>
      </c>
      <c r="AP56" s="374">
        <v>26671</v>
      </c>
      <c r="AQ56" s="375">
        <v>2.6</v>
      </c>
      <c r="AR56" s="376">
        <v>-38.1</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46691906</v>
      </c>
      <c r="AN57" s="364">
        <v>63585</v>
      </c>
      <c r="AO57" s="365">
        <v>32.5</v>
      </c>
      <c r="AP57" s="366">
        <v>52897</v>
      </c>
      <c r="AQ57" s="367">
        <v>2.2999999999999998</v>
      </c>
      <c r="AR57" s="368">
        <v>30.2</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13970071</v>
      </c>
      <c r="AN58" s="372">
        <v>19025</v>
      </c>
      <c r="AO58" s="373">
        <v>18.600000000000001</v>
      </c>
      <c r="AP58" s="374">
        <v>27013</v>
      </c>
      <c r="AQ58" s="375">
        <v>1.3</v>
      </c>
      <c r="AR58" s="376">
        <v>17.3</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56990471</v>
      </c>
      <c r="AN59" s="364">
        <v>77633</v>
      </c>
      <c r="AO59" s="365">
        <v>22.1</v>
      </c>
      <c r="AP59" s="366">
        <v>54945</v>
      </c>
      <c r="AQ59" s="367">
        <v>3.9</v>
      </c>
      <c r="AR59" s="368">
        <v>18.2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19341291</v>
      </c>
      <c r="AN60" s="372">
        <v>26347</v>
      </c>
      <c r="AO60" s="373">
        <v>38.5</v>
      </c>
      <c r="AP60" s="374">
        <v>29293</v>
      </c>
      <c r="AQ60" s="375">
        <v>8.4</v>
      </c>
      <c r="AR60" s="376">
        <v>30.1</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46238840</v>
      </c>
      <c r="AN61" s="379">
        <v>62953</v>
      </c>
      <c r="AO61" s="380">
        <v>6.6</v>
      </c>
      <c r="AP61" s="381">
        <v>52999</v>
      </c>
      <c r="AQ61" s="382">
        <v>1.6</v>
      </c>
      <c r="AR61" s="368">
        <v>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16530401</v>
      </c>
      <c r="AN62" s="372">
        <v>22505</v>
      </c>
      <c r="AO62" s="373">
        <v>2.2999999999999998</v>
      </c>
      <c r="AP62" s="374">
        <v>26844</v>
      </c>
      <c r="AQ62" s="375">
        <v>5.4</v>
      </c>
      <c r="AR62" s="376">
        <v>-3.1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HwWST2OcBcwJvStT6641kFUwTbcXoAtHFLPB1w0y5n4Lne3s0W/fz+kZu+fxyk1anNDK/LRZzMculkseX3rHwQ==" saltValue="kyf3DAjxTvWacjg2235Ecw==" spinCount="100000" sheet="1" objects="1" scenarios="1"/>
  <customSheetViews>
    <customSheetView guid="{E66EC7B0-393F-497E-BD75-9F504DAB1E87}" showPageBreaks="1" showGridLines="0" fitToPage="1" hiddenRows="1" hiddenColumns="1" view="pageBreakPreview" topLeftCell="A29">
      <selection activeCell="AK39" sqref="AK39:AN39"/>
      <pageMargins left="0.39370078740157483" right="0.19685039370078741" top="0.39370078740157483" bottom="0.31496062992125984" header="0.51181102362204722" footer="0"/>
      <printOptions horizontalCentered="1"/>
      <pageSetup paperSize="9" scale="59"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3X2REWkoyygkS820YKstjIMJISLYFtuzjoIC4nsoPDfINDq+xaY3rx7baDB06MfE3AwaaLatQeIvV7GiU0KLA==" saltValue="/fSs/RVtGQo2TlZwuF5xOw==" spinCount="100000" sheet="1" objects="1" scenarios="1"/>
  <dataConsolidate/>
  <customSheetViews>
    <customSheetView guid="{E66EC7B0-393F-497E-BD75-9F504DAB1E87}" scale="70" showGridLines="0" fitToPage="1" hiddenRows="1" hiddenColumns="1" topLeftCell="A5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4"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mAzxG6nOxUG+/pd0QvxkchOtxVaNkDE03v2J169Q0BqwzOUmiBpAZLatvhaXMA+6c+AzOznoiRMV9jCrACciA==" saltValue="mBp+qdxIn2C5b4nNrmhkWg==" spinCount="100000" sheet="1" objects="1" scenarios="1"/>
  <dataConsolidate/>
  <customSheetViews>
    <customSheetView guid="{E66EC7B0-393F-497E-BD75-9F504DAB1E87}" scale="70" showGridLines="0" fitToPage="1" hiddenRows="1" hiddenColumns="1" topLeftCell="A67">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4"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01" t="s">
        <v>3</v>
      </c>
      <c r="D47" s="1201"/>
      <c r="E47" s="1202"/>
      <c r="F47" s="11">
        <v>6.27</v>
      </c>
      <c r="G47" s="12">
        <v>6.33</v>
      </c>
      <c r="H47" s="12">
        <v>4.4000000000000004</v>
      </c>
      <c r="I47" s="12">
        <v>2.52</v>
      </c>
      <c r="J47" s="13">
        <v>2.5</v>
      </c>
    </row>
    <row r="48" spans="2:10" ht="57.75" customHeight="1" x14ac:dyDescent="0.2">
      <c r="B48" s="14"/>
      <c r="C48" s="1203" t="s">
        <v>4</v>
      </c>
      <c r="D48" s="1203"/>
      <c r="E48" s="1204"/>
      <c r="F48" s="15">
        <v>1.87</v>
      </c>
      <c r="G48" s="16">
        <v>2.58</v>
      </c>
      <c r="H48" s="16">
        <v>3.16</v>
      </c>
      <c r="I48" s="16">
        <v>3.31</v>
      </c>
      <c r="J48" s="17">
        <v>3.36</v>
      </c>
    </row>
    <row r="49" spans="2:10" ht="57.75" customHeight="1" thickBot="1" x14ac:dyDescent="0.25">
      <c r="B49" s="18"/>
      <c r="C49" s="1205" t="s">
        <v>5</v>
      </c>
      <c r="D49" s="1205"/>
      <c r="E49" s="1206"/>
      <c r="F49" s="19" t="s">
        <v>571</v>
      </c>
      <c r="G49" s="20">
        <v>0.72</v>
      </c>
      <c r="H49" s="20" t="s">
        <v>572</v>
      </c>
      <c r="I49" s="20" t="s">
        <v>573</v>
      </c>
      <c r="J49" s="21">
        <v>0.09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row r="55" spans="2:10" ht="13.5" hidden="1" customHeight="1" x14ac:dyDescent="0.2"/>
    <row r="56" spans="2:10" ht="13.5" hidden="1" customHeight="1" x14ac:dyDescent="0.2"/>
    <row r="57" spans="2:10" ht="13.5" hidden="1" customHeight="1" x14ac:dyDescent="0.2"/>
    <row r="58" spans="2:10" ht="13.5" hidden="1" customHeight="1" x14ac:dyDescent="0.2"/>
    <row r="59" spans="2:10" ht="13.5" hidden="1" customHeight="1" x14ac:dyDescent="0.2"/>
  </sheetData>
  <sheetProtection algorithmName="SHA-512" hashValue="VfaqBl0d4UnTTUOFLAahmyhlaRbs6RmcbCoizdLydVtL0P7e4L4jS45pMxyT61sbMPJMkxJWkSCWtjRUEMimvw==" saltValue="ZuyiKIKTPLf0lwTxFoMZEQ==" spinCount="100000" sheet="1" objects="1" scenarios="1"/>
  <customSheetViews>
    <customSheetView guid="{E66EC7B0-393F-497E-BD75-9F504DAB1E87}" showGridLines="0" fitToPage="1" hiddenRows="1" hiddenColumns="1" topLeftCell="A33">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2020-03-11T08:46:12Z</cp:lastPrinted>
  <dcterms:created xsi:type="dcterms:W3CDTF">2020-02-10T06:08:38Z</dcterms:created>
  <dcterms:modified xsi:type="dcterms:W3CDTF">2020-10-07T09:48:58Z</dcterms:modified>
  <cp:category/>
</cp:coreProperties>
</file>