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3 遅れて掲載分\27 大阪府（201013掲載）\"/>
    </mc:Choice>
  </mc:AlternateContent>
  <bookViews>
    <workbookView xWindow="0" yWindow="0" windowWidth="19200" windowHeight="69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<sst xmlns="http://schemas.openxmlformats.org/spreadsheetml/2006/main" count="1192" uniqueCount="630">
  <si>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</si>
  <si>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</si>
  <si>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</si>
  <si>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</si>
  <si>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</si>
  <si>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</si>
  <si>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</si>
  <si>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</si>
  <si>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</si>
  <si>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</si>
  <si>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</si>
  <si>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</si>
  <si>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</si>
  <si>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</si>
  <si>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</si>
  <si>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</si>
  <si>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</si>
  <si>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</si>
  <si>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</si>
  <si>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</si>
  <si>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</si>
  <si>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</si>
  <si>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</si>
  <si>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</si>
  <si>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</si>
  <si>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</si>
  <si>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</si>
  <si>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</si>
  <si>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</si>
  <si>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</si>
  <si>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</si>
  <si>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</si>
  <si>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</si>
  <si>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</si>
  <si>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</si>
  <si>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</si>
  <si>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</si>
  <si>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</si>
  <si>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</si>
  <si>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</si>
  <si>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</si>
  <si>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</si>
  <si>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</si>
  <si>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</si>
  <si>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</si>
  <si>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</si>
  <si>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</si>
  <si>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</si>
  <si>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</si>
  <si>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</si>
  <si>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</si>
  <si>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</si>
  <si>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</si>
  <si>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</si>
  <si>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</si>
  <si>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</si>
  <si>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</si>
  <si>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</si>
  <si>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</si>
  <si>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</si>
  <si>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</si>
  <si>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</si>
  <si>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</si>
  <si>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</si>
  <si>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</si>
  <si>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</si>
  <si>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</si>
  <si>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</si>
  <si>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</si>
  <si>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</si>
  <si>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</si>
  <si>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</si>
  <si>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</si>
  <si>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</si>
  <si>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</si>
  <si>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</si>
  <si>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</si>
  <si>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</si>
  <si>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</si>
  <si>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</si>
  <si>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</si>
  <si>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大阪府</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</si>
  <si>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</si>
  <si>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</si>
  <si>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</si>
  <si>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</si>
  <si>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</si>
  <si>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</si>
  <si>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</si>
  <si>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</si>
  <si>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</si>
  <si>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</si>
  <si>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</si>
  <si>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</si>
  <si>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</si>
  <si>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</si>
  <si>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</si>
  <si>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</si>
  <si>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</si>
  <si>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</si>
  <si>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</si>
  <si>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</si>
  <si>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</si>
  <si>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</si>
  <si>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</si>
  <si>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</si>
  <si>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</si>
  <si>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</si>
  <si>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</si>
  <si>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</si>
  <si>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</si>
  <si>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</si>
  <si>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</si>
  <si>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</si>
  <si>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</si>
  <si>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</si>
  <si>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</si>
  <si>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</si>
  <si>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</si>
  <si>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</si>
  <si>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</si>
  <si>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</si>
  <si>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</si>
  <si>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</si>
  <si>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</si>
  <si>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</si>
  <si>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</si>
  <si>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</si>
  <si>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</si>
  <si>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</si>
  <si>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</si>
  <si>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</si>
  <si>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</si>
  <si>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</si>
  <si>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</si>
  <si>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</si>
  <si>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</si>
  <si>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</si>
  <si>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</si>
  <si>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</si>
  <si>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</si>
  <si>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</si>
  <si>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</si>
  <si>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</si>
  <si>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</si>
  <si>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</si>
  <si>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</si>
  <si>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</si>
  <si>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</si>
  <si>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</si>
  <si>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</si>
  <si>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</si>
  <si>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</si>
  <si>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</si>
  <si>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</si>
  <si>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</si>
  <si>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</si>
  <si>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</si>
  <si>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</si>
  <si>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</si>
  <si>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</si>
  <si>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</si>
  <si>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</si>
  <si>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</si>
  <si>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</si>
  <si>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</si>
  <si>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</si>
  <si>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</si>
  <si>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</si>
  <si>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</si>
  <si>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</si>
  <si>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</si>
  <si>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</si>
  <si>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</si>
  <si>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</si>
  <si>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</si>
  <si>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</si>
  <si>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</si>
  <si>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</si>
  <si>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</si>
  <si>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</si>
  <si>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</si>
  <si>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</si>
  <si>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</si>
  <si>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</si>
  <si>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大阪府</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</si>
  <si>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</si>
  <si>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</si>
  <si>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</si>
  <si>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</si>
  <si>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</si>
  <si>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</si>
  <si>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</si>
  <si>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</si>
  <si>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</si>
  <si>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</si>
  <si>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</si>
  <si>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</si>
  <si>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</si>
  <si>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</si>
  <si>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</si>
  <si>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</si>
  <si>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</si>
  <si>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</si>
  <si>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</si>
  <si>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</si>
  <si>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</si>
  <si>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</si>
  <si>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</si>
  <si>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</si>
  <si>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</si>
  <si>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</si>
  <si>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</si>
  <si>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</si>
  <si>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</si>
  <si>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</si>
  <si>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</si>
  <si>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</si>
  <si>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</si>
  <si>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</si>
  <si>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</si>
  <si>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</si>
  <si>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</si>
  <si>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</si>
  <si>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</si>
  <si>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</si>
  <si>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</si>
  <si>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</si>
  <si>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</si>
  <si>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</si>
  <si>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t>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</si>
  <si>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</si>
  <si>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</si>
  <si>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</si>
  <si>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</si>
  <si>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</si>
  <si>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</si>
  <si>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</si>
  <si>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</si>
  <si>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</si>
  <si>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</si>
  <si>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t>
    <phoneticPr fontId="5"/>
  </si>
  <si>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</si>
  <si>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</si>
  <si>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</si>
  <si>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</si>
  <si>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</si>
  <si>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</si>
  <si>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</si>
  <si>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</si>
  <si>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</si>
  <si>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</si>
  <si>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</si>
  <si>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</si>
  <si>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</si>
  <si>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</si>
  <si>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</si>
  <si>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</si>
  <si>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</si>
  <si>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</si>
  <si>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</si>
  <si>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</si>
  <si>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</si>
  <si>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</si>
  <si>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</si>
  <si>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</si>
  <si>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</si>
  <si>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</si>
  <si>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</si>
  <si>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</si>
  <si>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</si>
  <si>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</si>
  <si>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</si>
  <si>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</si>
  <si>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</si>
  <si>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</si>
  <si>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</si>
  <si>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</si>
  <si>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</si>
  <si>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</si>
  <si>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</si>
  <si>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</si>
  <si>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</si>
  <si>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</si>
  <si>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</si>
  <si>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</si>
  <si>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</si>
  <si>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</si>
  <si>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</si>
  <si>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</si>
  <si>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</si>
  <si>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</si>
  <si>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</si>
  <si>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</si>
  <si>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</si>
  <si>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</si>
  <si>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</si>
  <si>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</si>
  <si>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</si>
  <si>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</si>
  <si>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</si>
  <si>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</si>
  <si>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</si>
  <si>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</si>
  <si>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</si>
  <si>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</si>
  <si>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</si>
  <si>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</si>
  <si>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</si>
  <si>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</si>
  <si>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</si>
  <si>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</si>
  <si>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</si>
  <si>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</si>
  <si>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</si>
  <si>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</si>
  <si>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</si>
  <si>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</si>
  <si>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</si>
  <si>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</si>
  <si>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</si>
  <si>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</si>
  <si>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</si>
  <si>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</si>
  <si>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</si>
  <si>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</si>
  <si>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</si>
  <si>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</si>
  <si>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</si>
  <si>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</si>
  <si>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</si>
  <si>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</si>
  <si>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</si>
  <si>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</si>
  <si>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</si>
  <si>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</si>
  <si>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</si>
  <si>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</si>
  <si>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</si>
  <si>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</si>
  <si>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</si>
  <si>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</si>
  <si>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大阪府</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</si>
  <si>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</si>
  <si>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</si>
  <si>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</si>
  <si>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</si>
  <si>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</si>
  <si>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</si>
  <si>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</si>
  <si>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</si>
  <si>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</si>
  <si>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</si>
  <si>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</si>
  <si>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</si>
  <si>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</si>
  <si>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</si>
  <si>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</si>
  <si>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</si>
  <si>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</si>
  <si>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</si>
  <si>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</si>
  <si>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</si>
  <si>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日本万国博覧会記念公園事業特別会計</t>
    <phoneticPr fontId="5"/>
  </si>
  <si>
    <t>就農支援資金等特別会計</t>
    <phoneticPr fontId="5"/>
  </si>
  <si>
    <t>大阪府営住宅事業特別会計</t>
    <phoneticPr fontId="5"/>
  </si>
  <si>
    <t>関西国際空港関連事業特別会計</t>
    <phoneticPr fontId="5"/>
  </si>
  <si>
    <t>不動産調達特別会計</t>
    <phoneticPr fontId="5"/>
  </si>
  <si>
    <t>市町村施設整備資金特別会計</t>
    <phoneticPr fontId="5"/>
  </si>
  <si>
    <t>公債管理特別会計</t>
    <phoneticPr fontId="5"/>
  </si>
  <si>
    <t>地方消費税清算特別会計</t>
    <phoneticPr fontId="5"/>
  </si>
  <si>
    <t>証紙収入金整理特別会計</t>
    <phoneticPr fontId="5"/>
  </si>
  <si>
    <t>母子父子寡婦福祉資金特別会計</t>
    <phoneticPr fontId="5"/>
  </si>
  <si>
    <t>中小企業振興資金特別会計</t>
    <phoneticPr fontId="5"/>
  </si>
  <si>
    <t>沿岸漁業改善資金特別会計</t>
    <phoneticPr fontId="5"/>
  </si>
  <si>
    <t>林業改善資金特別会計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</si>
  <si>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</si>
  <si>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</si>
  <si>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</si>
  <si>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</si>
  <si>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</si>
  <si>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</si>
  <si>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</si>
  <si>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</si>
  <si>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</si>
  <si>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</si>
  <si>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</si>
  <si>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</si>
  <si>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</si>
  <si>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</si>
  <si>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大阪府中央卸売市場事業会計</t>
    <phoneticPr fontId="5"/>
  </si>
  <si>
    <t>法適用企業</t>
    <phoneticPr fontId="5"/>
  </si>
  <si>
    <t>大阪府流域下水道事業会計</t>
    <phoneticPr fontId="5"/>
  </si>
  <si>
    <t>大阪府まちづくり促進事業会計</t>
    <phoneticPr fontId="5"/>
  </si>
  <si>
    <t>港湾整備事業特別会計</t>
    <phoneticPr fontId="5"/>
  </si>
  <si>
    <t>法非適用企業</t>
    <phoneticPr fontId="5"/>
  </si>
  <si>
    <t>箕面北部丘陵整備事業特別会計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</si>
  <si>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</si>
  <si>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</si>
  <si>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</si>
  <si>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</si>
  <si>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</si>
  <si>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</si>
  <si>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</si>
  <si>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</si>
  <si>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</si>
  <si>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</si>
  <si>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</si>
  <si>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</si>
  <si>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</si>
  <si>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</si>
  <si>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</si>
  <si>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</si>
  <si>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</si>
  <si>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</si>
  <si>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</si>
  <si>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</si>
  <si>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</si>
  <si>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</si>
  <si>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</si>
  <si>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</si>
  <si>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</si>
  <si>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</si>
  <si>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</si>
  <si>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</si>
  <si>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</si>
  <si>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</si>
  <si>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</si>
  <si>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</si>
  <si>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</si>
  <si>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</si>
  <si>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</si>
  <si>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</si>
  <si>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</si>
  <si>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</si>
  <si>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</si>
  <si>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</si>
  <si>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</si>
  <si>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</si>
  <si>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</si>
  <si>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</si>
  <si>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</si>
  <si>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</si>
  <si>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</si>
  <si>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</si>
  <si>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</si>
  <si>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</si>
  <si>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</si>
  <si>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</si>
  <si>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大阪府流域下水道事業会計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</si>
  <si>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</si>
  <si>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</si>
  <si>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</si>
  <si>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港湾整備事業特別会計</t>
    <phoneticPr fontId="5"/>
  </si>
  <si>
    <t>(Ｆ)</t>
    <phoneticPr fontId="5"/>
  </si>
  <si>
    <t>大阪府中央卸売市場事業会計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</si>
  <si>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</si>
  <si>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</si>
  <si>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</si>
  <si>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</si>
  <si>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</si>
  <si>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</si>
  <si>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</si>
  <si>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</si>
  <si>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</si>
  <si>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</si>
  <si>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</si>
  <si>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</si>
  <si>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</si>
  <si>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</si>
  <si>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</si>
  <si>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</si>
  <si>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</si>
  <si>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</si>
  <si>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</si>
  <si>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</si>
  <si>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</si>
  <si>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</si>
  <si>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</si>
  <si>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</si>
  <si>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</si>
  <si>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</si>
  <si>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</si>
  <si>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</si>
  <si>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</si>
  <si>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</si>
  <si>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</si>
  <si>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</si>
  <si>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</si>
  <si>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</si>
  <si>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</si>
  <si>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</si>
  <si>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</si>
  <si>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</si>
  <si>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</si>
  <si>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</si>
  <si>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</si>
  <si>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</si>
  <si>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</si>
  <si>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</si>
  <si>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</si>
  <si>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</si>
  <si>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</si>
  <si>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</si>
  <si>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</si>
  <si>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</si>
  <si>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</si>
  <si>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</si>
  <si>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</si>
  <si>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</si>
  <si>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</si>
  <si>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</si>
  <si>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</si>
  <si>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</si>
  <si>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</si>
  <si>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</si>
  <si>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</si>
  <si>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</si>
  <si>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</si>
  <si>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</si>
  <si>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</si>
  <si>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</si>
  <si>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</si>
  <si>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</si>
  <si>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</si>
  <si>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</si>
  <si>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</si>
  <si>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</si>
  <si>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</si>
  <si>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</si>
  <si>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</si>
  <si>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</si>
  <si>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</si>
  <si>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</si>
  <si>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</si>
  <si>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</si>
  <si>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</si>
  <si>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</si>
  <si>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</si>
  <si>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1.62</t>
  </si>
  <si>
    <t>▲ 0.03</t>
  </si>
  <si>
    <t>▲ 1.24</t>
  </si>
  <si>
    <t>▲ 0.14</t>
  </si>
  <si>
    <t>大阪府まちづくり促進事業会計</t>
  </si>
  <si>
    <t>国民健康保険特別会計</t>
  </si>
  <si>
    <t>一般会計</t>
  </si>
  <si>
    <t>大阪府中央卸売市場事業会計</t>
  </si>
  <si>
    <t>公債管理特別会計</t>
  </si>
  <si>
    <t>大阪府流域下水道事業会計</t>
  </si>
  <si>
    <t>大阪府営住宅事業特別会計</t>
  </si>
  <si>
    <t>不動産調達特別会計</t>
  </si>
  <si>
    <t>その他会計（赤字）</t>
  </si>
  <si>
    <t>その他会計（黒字）</t>
  </si>
  <si>
    <t>H25末</t>
    <phoneticPr fontId="2"/>
  </si>
  <si>
    <t>H26末</t>
    <phoneticPr fontId="2"/>
  </si>
  <si>
    <t>H27末</t>
    <phoneticPr fontId="2"/>
  </si>
  <si>
    <t>H28末</t>
    <phoneticPr fontId="2"/>
  </si>
  <si>
    <t>H29末</t>
    <phoneticPr fontId="2"/>
  </si>
  <si>
    <t>-</t>
    <phoneticPr fontId="2"/>
  </si>
  <si>
    <t>-</t>
    <phoneticPr fontId="2"/>
  </si>
  <si>
    <t>-</t>
    <phoneticPr fontId="2"/>
  </si>
  <si>
    <t>-</t>
    <phoneticPr fontId="2"/>
  </si>
  <si>
    <t>-</t>
    <phoneticPr fontId="2"/>
  </si>
  <si>
    <t>-</t>
    <phoneticPr fontId="2"/>
  </si>
  <si>
    <t>-</t>
    <phoneticPr fontId="2"/>
  </si>
  <si>
    <t>-</t>
    <phoneticPr fontId="2"/>
  </si>
  <si>
    <t>関西広域連合</t>
    <rPh sb="0" eb="2">
      <t>カンサイ</t>
    </rPh>
    <rPh sb="2" eb="4">
      <t>コウイキ</t>
    </rPh>
    <rPh sb="4" eb="6">
      <t>レンゴウ</t>
    </rPh>
    <phoneticPr fontId="2"/>
  </si>
  <si>
    <t>大阪府都市整備推進センター</t>
  </si>
  <si>
    <t>大阪府タウン管理財団</t>
  </si>
  <si>
    <t>関西・大阪２１世紀協会</t>
  </si>
  <si>
    <t>大阪府みどり公社</t>
  </si>
  <si>
    <t>大阪府漁業振興基金</t>
  </si>
  <si>
    <t>大阪府地域支援人権金融公社</t>
  </si>
  <si>
    <t>大阪産業振興機構</t>
  </si>
  <si>
    <t>千里ライフサイエンス振興財団</t>
  </si>
  <si>
    <t>大阪府地域福祉推進財団</t>
  </si>
  <si>
    <t>大阪府保健医療財団</t>
  </si>
  <si>
    <t>大阪府生活衛生営業指導センター</t>
  </si>
  <si>
    <t>大阪国際平和センター</t>
  </si>
  <si>
    <t>大阪府男女共同参画推進財団</t>
  </si>
  <si>
    <t>大阪府青少年活動財団</t>
    <rPh sb="2" eb="3">
      <t>フ</t>
    </rPh>
    <rPh sb="3" eb="6">
      <t>セイショウネン</t>
    </rPh>
    <rPh sb="6" eb="8">
      <t>カツドウ</t>
    </rPh>
    <phoneticPr fontId="2"/>
  </si>
  <si>
    <t>大阪国際児童文学振興財団</t>
  </si>
  <si>
    <t>大阪府育英会</t>
  </si>
  <si>
    <t>大阪体育協会</t>
  </si>
  <si>
    <t>大阪府文化財センター</t>
  </si>
  <si>
    <t>アジア・太平洋人権情報センター</t>
  </si>
  <si>
    <t>日本センチュリー交響楽団</t>
  </si>
  <si>
    <t>大阪府こども会育成連合会</t>
  </si>
  <si>
    <t>大阪みどりのトラスト協会</t>
  </si>
  <si>
    <t>地球環境センター</t>
  </si>
  <si>
    <t>大阪府国際交流財団</t>
  </si>
  <si>
    <t>大阪府暴力追放推進センター</t>
  </si>
  <si>
    <t>大阪鶴見フラワーセンター</t>
  </si>
  <si>
    <t>パナソニック交野</t>
  </si>
  <si>
    <t>ダイキンサンライズ摂津</t>
  </si>
  <si>
    <t>西成労働福祉センター</t>
  </si>
  <si>
    <t>大阪国際会議場</t>
  </si>
  <si>
    <t>大阪高速鉄道</t>
  </si>
  <si>
    <t>大阪外環状鉄道</t>
  </si>
  <si>
    <t>北大阪急行電鉄</t>
  </si>
  <si>
    <t>堺泉北埠頭</t>
  </si>
  <si>
    <t>大阪府住宅供給公社</t>
  </si>
  <si>
    <t>大阪府道路公社</t>
  </si>
  <si>
    <t>大阪府土地開発公社</t>
  </si>
  <si>
    <t>公立大学法人大阪府立大学</t>
  </si>
  <si>
    <t>大阪府立病院機構</t>
  </si>
  <si>
    <t>大阪産業技術研究所</t>
  </si>
  <si>
    <t>大阪府立環境農林水産総合研究所</t>
  </si>
  <si>
    <t>関西国際空港土地保有</t>
  </si>
  <si>
    <t>大阪観光局</t>
    <rPh sb="0" eb="2">
      <t>オオサカ</t>
    </rPh>
    <rPh sb="2" eb="5">
      <t>カンコウキョク</t>
    </rPh>
    <phoneticPr fontId="2"/>
  </si>
  <si>
    <t>大阪健康安全基盤研究所</t>
    <rPh sb="0" eb="2">
      <t>オオサカ</t>
    </rPh>
    <rPh sb="2" eb="4">
      <t>ケンコウ</t>
    </rPh>
    <rPh sb="4" eb="6">
      <t>アンゼン</t>
    </rPh>
    <rPh sb="6" eb="8">
      <t>キバン</t>
    </rPh>
    <rPh sb="8" eb="11">
      <t>ケンキュウショ</t>
    </rPh>
    <phoneticPr fontId="2"/>
  </si>
  <si>
    <t>大阪府学校給食会</t>
    <rPh sb="0" eb="3">
      <t>オオサカフ</t>
    </rPh>
    <rPh sb="3" eb="5">
      <t>ガッコウ</t>
    </rPh>
    <rPh sb="5" eb="7">
      <t>キュウショク</t>
    </rPh>
    <rPh sb="7" eb="8">
      <t>カイ</t>
    </rPh>
    <phoneticPr fontId="2"/>
  </si>
  <si>
    <t>〇</t>
  </si>
  <si>
    <t>公共施設等整備基金</t>
    <rPh sb="0" eb="2">
      <t>コウキョウ</t>
    </rPh>
    <rPh sb="2" eb="4">
      <t>シセツ</t>
    </rPh>
    <rPh sb="4" eb="5">
      <t>トウ</t>
    </rPh>
    <rPh sb="5" eb="7">
      <t>セイビ</t>
    </rPh>
    <rPh sb="7" eb="9">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</si>
  <si>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</si>
  <si>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府営住宅整備基金</t>
    <rPh sb="0" eb="2">
      <t>フエイ</t>
    </rPh>
    <rPh sb="2" eb="4">
      <t>ジュウタク</t>
    </rPh>
    <rPh sb="4" eb="6">
      <t>セイビ</t>
    </rPh>
    <rPh sb="6" eb="8">
      <t>キキン</t>
    </rPh>
    <phoneticPr fontId="2"/>
  </si>
  <si>
    <t>安心こども基金</t>
    <rPh sb="0" eb="2">
      <t>アンシン</t>
    </rPh>
    <rPh sb="5" eb="7">
      <t>キキン</t>
    </rPh>
    <phoneticPr fontId="2"/>
  </si>
  <si>
    <t>日本万国博覧会記念公園基金</t>
    <rPh sb="0" eb="2">
      <t>ニホン</t>
    </rPh>
    <rPh sb="2" eb="4">
      <t>バンコク</t>
    </rPh>
    <rPh sb="4" eb="7">
      <t>ハクランカイ</t>
    </rPh>
    <rPh sb="7" eb="9">
      <t>キネン</t>
    </rPh>
    <rPh sb="9" eb="11">
      <t>コウエン</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</si>
  <si>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</si>
  <si>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</si>
  <si>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</si>
  <si>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グループ内平均と比較してともに低くなっている。将来負担比率については、グループ内平均値はH29からH30にかけて2.8ポイント減少しており、大阪府では、地方債の現在高の減や、減債基金などの地方債の償還等に充当可能な基金残高の増などにより分子が改善するとともに、標準財政規模の減などに伴い分母も改善したことにより、9.3ポイント減少している。また、有形固定資産減価償却率については、グループ内平均がH29からH30にかけて0.6ポイント増加しており、大阪府では1.2ポイント増加している。なお、大阪府では平成27年11月に「大阪府ファシリティマネジメント基本方針」を策定し、公共施設等の長寿命化や、売却・撤去等による総量の最適化に取り組んで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</si>
  <si>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</si>
  <si>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</si>
  <si>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</si>
  <si>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</si>
  <si>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</si>
  <si>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</si>
  <si>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グループ内平均と比較して低くなっているが、実質公債費比率は高くなっている。将来負担比率については、H29からH30にかけて、地方債の現在高の減や、減債基金などの地方債の償還等に充当可能な基金残高の増などにより分子が改善するとともに、標準財政規模の減などに伴い分母も改善したことにより、減少している。一方、実質公債費比率は、過去の減債基金からの借入等により、減債基金積立不足算定額が大きいことなどからグループ内平均と比較して高くなっていると思われるが、計画的に減債基金の復元を実施していることなどから、今後も低下していくものと見込んで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</si>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</sst>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99BB-426C-916A-DFBF8A4BC0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21940</c:v>
                </c:pt>
                <c:pt idx="1">
                  <c:v>20969</c:v>
                </c:pt>
                <c:pt idx="2">
                  <c:v>21583</c:v>
                </c:pt>
                <c:pt idx="3">
                  <c:v>19683</c:v>
                </c:pt>
                <c:pt idx="4">
                  <c:v>21498</c:v>
                </c:pt>
              </c:numCache>
            </c:numRef>
          </c:val>
          <c:smooth val="0"/>
          <c:extLst>
            <c:ext xmlns:c16="http://schemas.microsoft.com/office/drawing/2014/chart" uri="{C3380CC4-5D6E-409C-BE32-E72D297353CC}">
              <c16:uniqueId val="{00000001-99BB-426C-916A-DFBF8A4BC07D}"/>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0.42</c:v>
                </c:pt>
                <c:pt idx="1">
                  <c:v>0.56000000000000005</c:v>
                </c:pt>
                <c:pt idx="2">
                  <c:v>0.23</c:v>
                </c:pt>
                <c:pt idx="3">
                  <c:v>0.52</c:v>
                </c:pt>
                <c:pt idx="4">
                  <c:v>0.37</c:v>
                </c:pt>
              </c:numCache>
            </c:numRef>
          </c:val>
          <c:extLst>
            <c:ext xmlns:c16="http://schemas.microsoft.com/office/drawing/2014/chart" uri="{C3380CC4-5D6E-409C-BE32-E72D297353CC}">
              <c16:uniqueId val="{00000000-EB10-4C1B-9DB9-F7D4BE1D5C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10.23</c:v>
                </c:pt>
                <c:pt idx="1">
                  <c:v>9.82</c:v>
                </c:pt>
                <c:pt idx="2">
                  <c:v>9.01</c:v>
                </c:pt>
                <c:pt idx="3">
                  <c:v>9.48</c:v>
                </c:pt>
                <c:pt idx="4">
                  <c:v>9.49</c:v>
                </c:pt>
              </c:numCache>
            </c:numRef>
          </c:val>
          <c:extLst>
            <c:ext xmlns:c16="http://schemas.microsoft.com/office/drawing/2014/chart" uri="{C3380CC4-5D6E-409C-BE32-E72D297353CC}">
              <c16:uniqueId val="{00000001-EB10-4C1B-9DB9-F7D4BE1D5C00}"/>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-1.62</c:v>
                </c:pt>
                <c:pt idx="1">
                  <c:v>-0.03</c:v>
                </c:pt>
                <c:pt idx="2">
                  <c:v>-1.24</c:v>
                </c:pt>
                <c:pt idx="3">
                  <c:v>0.18</c:v>
                </c:pt>
                <c:pt idx="4">
                  <c:v>-0.14000000000000001</c:v>
                </c:pt>
              </c:numCache>
            </c:numRef>
          </c:val>
          <c:smooth val="0"/>
          <c:extLst>
            <c:ext xmlns:c16="http://schemas.microsoft.com/office/drawing/2014/chart" uri="{C3380CC4-5D6E-409C-BE32-E72D297353CC}">
              <c16:uniqueId val="{00000002-EB10-4C1B-9DB9-F7D4BE1D5C00}"/>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0.15</c:v>
                </c:pt>
                <c:pt idx="2">
                  <c:v>#N/A</c:v>
                </c:pt>
                <c:pt idx="3">
                  <c:v>0.15</c:v>
                </c:pt>
                <c:pt idx="4">
                  <c:v>#N/A</c:v>
                </c:pt>
                <c:pt idx="5">
                  <c:v>0.15</c:v>
                </c:pt>
                <c:pt idx="6">
                  <c:v>#N/A</c:v>
                </c:pt>
                <c:pt idx="7">
                  <c:v>0.98</c:v>
                </c:pt>
                <c:pt idx="8">
                  <c:v>#N/A</c:v>
                </c:pt>
                <c:pt idx="9">
                  <c:v>0</c:v>
                </c:pt>
              </c:numCache>
            </c:numRef>
          </c:val>
          <c:extLst>
            <c:ext xmlns:c16="http://schemas.microsoft.com/office/drawing/2014/chart" uri="{C3380CC4-5D6E-409C-BE32-E72D297353CC}">
              <c16:uniqueId val="{00000000-B8D4-4AEC-B973-F5777B1CB1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D4-4AEC-B973-F5777B1CB135}"/>
            </c:ext>
          </c:extLst>
        </c:ser>
        <c:ser>
          <c:idx val="2"/>
          <c:order val="2"/>
          <c:tx>
            <c:strRef>
              <c:f>データシート!$A$29</c:f>
              <c:strCache>
                <c:ptCount val="1"/>
                <c:pt idx="0">
                  <c:v>不動産調達特別会計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8D4-4AEC-B973-F5777B1CB135}"/>
            </c:ext>
          </c:extLst>
        </c:ser>
        <c:ser>
          <c:idx val="3"/>
          <c:order val="3"/>
          <c:tx>
            <c:strRef>
              <c:f>データシート!$A$30</c:f>
              <c:strCache>
                <c:ptCount val="1"/>
                <c:pt idx="0">
                  <c:v>大阪府営住宅事業特別会計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0.09</c:v>
                </c:pt>
                <c:pt idx="4">
                  <c:v>#N/A</c:v>
                </c:pt>
                <c:pt idx="5">
                  <c:v>0.01</c:v>
                </c:pt>
                <c:pt idx="6">
                  <c:v>#N/A</c:v>
                </c:pt>
                <c:pt idx="7">
                  <c:v>0.22</c:v>
                </c:pt>
                <c:pt idx="8">
                  <c:v>#N/A</c:v>
                </c:pt>
                <c:pt idx="9">
                  <c:v>0.01</c:v>
                </c:pt>
              </c:numCache>
            </c:numRef>
          </c:val>
          <c:extLst>
            <c:ext xmlns:c16="http://schemas.microsoft.com/office/drawing/2014/chart" uri="{C3380CC4-5D6E-409C-BE32-E72D297353CC}">
              <c16:uniqueId val="{00000003-B8D4-4AEC-B973-F5777B1CB135}"/>
            </c:ext>
          </c:extLst>
        </c:ser>
        <c:ser>
          <c:idx val="4"/>
          <c:order val="4"/>
          <c:tx>
            <c:strRef>
              <c:f>データシート!$A$31</c:f>
              <c:strCache>
                <c:ptCount val="1"/>
                <c:pt idx="0">
                  <c:v>大阪府流域下水道事業会計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c:ext xmlns:c16="http://schemas.microsoft.com/office/drawing/2014/chart" uri="{C3380CC4-5D6E-409C-BE32-E72D297353CC}">
              <c16:uniqueId val="{00000004-B8D4-4AEC-B973-F5777B1CB135}"/>
            </c:ext>
          </c:extLst>
        </c:ser>
        <c:ser>
          <c:idx val="5"/>
          <c:order val="5"/>
          <c:tx>
            <c:strRef>
              <c:f>データシート!$A$32</c:f>
              <c:strCache>
                <c:ptCount val="1"/>
                <c:pt idx="0">
                  <c:v>公債管理特別会計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7.0000000000000007E-2</c:v>
                </c:pt>
                <c:pt idx="4">
                  <c:v>#N/A</c:v>
                </c:pt>
                <c:pt idx="5">
                  <c:v>0.05</c:v>
                </c:pt>
                <c:pt idx="6">
                  <c:v>#N/A</c:v>
                </c:pt>
                <c:pt idx="7">
                  <c:v>0.04</c:v>
                </c:pt>
                <c:pt idx="8">
                  <c:v>#N/A</c:v>
                </c:pt>
                <c:pt idx="9">
                  <c:v>0.04</c:v>
                </c:pt>
              </c:numCache>
            </c:numRef>
          </c:val>
          <c:extLst>
            <c:ext xmlns:c16="http://schemas.microsoft.com/office/drawing/2014/chart" uri="{C3380CC4-5D6E-409C-BE32-E72D297353CC}">
              <c16:uniqueId val="{00000005-B8D4-4AEC-B973-F5777B1CB135}"/>
            </c:ext>
          </c:extLst>
        </c:ser>
        <c:ser>
          <c:idx val="6"/>
          <c:order val="6"/>
          <c:tx>
            <c:strRef>
              <c:f>データシート!$A$33</c:f>
              <c:strCache>
                <c:ptCount val="1"/>
                <c:pt idx="0">
                  <c:v>大阪府中央卸売市場事業会計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0.06</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6-B8D4-4AEC-B973-F5777B1CB13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0.24</c:v>
                </c:pt>
                <c:pt idx="2">
                  <c:v>#N/A</c:v>
                </c:pt>
                <c:pt idx="3">
                  <c:v>0.33</c:v>
                </c:pt>
                <c:pt idx="4">
                  <c:v>#N/A</c:v>
                </c:pt>
                <c:pt idx="5">
                  <c:v>0.12</c:v>
                </c:pt>
                <c:pt idx="6">
                  <c:v>#N/A</c:v>
                </c:pt>
                <c:pt idx="7">
                  <c:v>0.18</c:v>
                </c:pt>
                <c:pt idx="8">
                  <c:v>#N/A</c:v>
                </c:pt>
                <c:pt idx="9">
                  <c:v>0.31</c:v>
                </c:pt>
              </c:numCache>
            </c:numRef>
          </c:val>
          <c:extLst>
            <c:ext xmlns:c16="http://schemas.microsoft.com/office/drawing/2014/chart" uri="{C3380CC4-5D6E-409C-BE32-E72D297353CC}">
              <c16:uniqueId val="{00000007-B8D4-4AEC-B973-F5777B1CB13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0.46</c:v>
                </c:pt>
              </c:numCache>
            </c:numRef>
          </c:val>
          <c:extLst>
            <c:ext xmlns:c16="http://schemas.microsoft.com/office/drawing/2014/chart" uri="{C3380CC4-5D6E-409C-BE32-E72D297353CC}">
              <c16:uniqueId val="{00000008-B8D4-4AEC-B973-F5777B1CB135}"/>
            </c:ext>
          </c:extLst>
        </c:ser>
        <c:ser>
          <c:idx val="9"/>
          <c:order val="9"/>
          <c:tx>
            <c:strRef>
              <c:f>データシート!$A$36</c:f>
              <c:strCache>
                <c:ptCount val="1"/>
                <c:pt idx="0">
                  <c:v>大阪府まちづくり促進事業会計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0.24</c:v>
                </c:pt>
                <c:pt idx="2">
                  <c:v>#N/A</c:v>
                </c:pt>
                <c:pt idx="3">
                  <c:v>0.32</c:v>
                </c:pt>
                <c:pt idx="4">
                  <c:v>#N/A</c:v>
                </c:pt>
                <c:pt idx="5">
                  <c:v>0.48</c:v>
                </c:pt>
                <c:pt idx="6">
                  <c:v>#N/A</c:v>
                </c:pt>
                <c:pt idx="7">
                  <c:v>0.6</c:v>
                </c:pt>
                <c:pt idx="8">
                  <c:v>#N/A</c:v>
                </c:pt>
                <c:pt idx="9">
                  <c:v>1</c:v>
                </c:pt>
              </c:numCache>
            </c:numRef>
          </c:val>
          <c:extLst>
            <c:ext xmlns:c16="http://schemas.microsoft.com/office/drawing/2014/chart" uri="{C3380CC4-5D6E-409C-BE32-E72D297353CC}">
              <c16:uniqueId val="{00000009-B8D4-4AEC-B973-F5777B1CB135}"/>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242281</c:v>
                </c:pt>
                <c:pt idx="5">
                  <c:v>251130</c:v>
                </c:pt>
                <c:pt idx="8">
                  <c:v>247515</c:v>
                </c:pt>
                <c:pt idx="11">
                  <c:v>264049</c:v>
                </c:pt>
                <c:pt idx="14">
                  <c:v>246752</c:v>
                </c:pt>
              </c:numCache>
            </c:numRef>
          </c:val>
          <c:extLst>
            <c:ext xmlns:c16="http://schemas.microsoft.com/office/drawing/2014/chart" uri="{C3380CC4-5D6E-409C-BE32-E72D297353CC}">
              <c16:uniqueId val="{00000000-17BE-4259-A75E-55C14274AD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BE-4259-A75E-55C14274AD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4531</c:v>
                </c:pt>
                <c:pt idx="3">
                  <c:v>4254</c:v>
                </c:pt>
                <c:pt idx="6">
                  <c:v>3189</c:v>
                </c:pt>
                <c:pt idx="9">
                  <c:v>4009</c:v>
                </c:pt>
                <c:pt idx="12">
                  <c:v>4307</c:v>
                </c:pt>
              </c:numCache>
            </c:numRef>
          </c:val>
          <c:extLst>
            <c:ext xmlns:c16="http://schemas.microsoft.com/office/drawing/2014/chart" uri="{C3380CC4-5D6E-409C-BE32-E72D297353CC}">
              <c16:uniqueId val="{00000002-17BE-4259-A75E-55C14274AD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3-17BE-4259-A75E-55C14274AD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14903</c:v>
                </c:pt>
                <c:pt idx="3">
                  <c:v>12483</c:v>
                </c:pt>
                <c:pt idx="6">
                  <c:v>11290</c:v>
                </c:pt>
                <c:pt idx="9">
                  <c:v>11119</c:v>
                </c:pt>
                <c:pt idx="12">
                  <c:v>10356</c:v>
                </c:pt>
              </c:numCache>
            </c:numRef>
          </c:val>
          <c:extLst>
            <c:ext xmlns:c16="http://schemas.microsoft.com/office/drawing/2014/chart" uri="{C3380CC4-5D6E-409C-BE32-E72D297353CC}">
              <c16:uniqueId val="{00000004-17BE-4259-A75E-55C14274AD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231901</c:v>
                </c:pt>
                <c:pt idx="3">
                  <c:v>230747</c:v>
                </c:pt>
                <c:pt idx="6">
                  <c:v>229750</c:v>
                </c:pt>
                <c:pt idx="9">
                  <c:v>225308</c:v>
                </c:pt>
                <c:pt idx="12">
                  <c:v>229707</c:v>
                </c:pt>
              </c:numCache>
            </c:numRef>
          </c:val>
          <c:extLst>
            <c:ext xmlns:c16="http://schemas.microsoft.com/office/drawing/2014/chart" uri="{C3380CC4-5D6E-409C-BE32-E72D297353CC}">
              <c16:uniqueId val="{00000005-17BE-4259-A75E-55C14274AD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110692</c:v>
                </c:pt>
                <c:pt idx="3">
                  <c:v>118290</c:v>
                </c:pt>
                <c:pt idx="6">
                  <c:v>112986</c:v>
                </c:pt>
                <c:pt idx="9">
                  <c:v>88848</c:v>
                </c:pt>
                <c:pt idx="12">
                  <c:v>86482</c:v>
                </c:pt>
              </c:numCache>
            </c:numRef>
          </c:val>
          <c:extLst>
            <c:ext xmlns:c16="http://schemas.microsoft.com/office/drawing/2014/chart" uri="{C3380CC4-5D6E-409C-BE32-E72D297353CC}">
              <c16:uniqueId val="{00000006-17BE-4259-A75E-55C14274AD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145725</c:v>
                </c:pt>
                <c:pt idx="3">
                  <c:v>143561</c:v>
                </c:pt>
                <c:pt idx="6">
                  <c:v>149023</c:v>
                </c:pt>
                <c:pt idx="9">
                  <c:v>173750</c:v>
                </c:pt>
                <c:pt idx="12">
                  <c:v>117541</c:v>
                </c:pt>
              </c:numCache>
            </c:numRef>
          </c:val>
          <c:extLst>
            <c:ext xmlns:c16="http://schemas.microsoft.com/office/drawing/2014/chart" uri="{C3380CC4-5D6E-409C-BE32-E72D297353CC}">
              <c16:uniqueId val="{00000007-17BE-4259-A75E-55C14274AD29}"/>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265471</c:v>
                </c:pt>
                <c:pt idx="2">
                  <c:v>#N/A</c:v>
                </c:pt>
                <c:pt idx="3">
                  <c:v>#N/A</c:v>
                </c:pt>
                <c:pt idx="4">
                  <c:v>258205</c:v>
                </c:pt>
                <c:pt idx="5">
                  <c:v>#N/A</c:v>
                </c:pt>
                <c:pt idx="6">
                  <c:v>#N/A</c:v>
                </c:pt>
                <c:pt idx="7">
                  <c:v>258723</c:v>
                </c:pt>
                <c:pt idx="8">
                  <c:v>#N/A</c:v>
                </c:pt>
                <c:pt idx="9">
                  <c:v>#N/A</c:v>
                </c:pt>
                <c:pt idx="10">
                  <c:v>238985</c:v>
                </c:pt>
                <c:pt idx="11">
                  <c:v>#N/A</c:v>
                </c:pt>
                <c:pt idx="12">
                  <c:v>#N/A</c:v>
                </c:pt>
                <c:pt idx="13">
                  <c:v>201643</c:v>
                </c:pt>
                <c:pt idx="14">
                  <c:v>#N/A</c:v>
                </c:pt>
              </c:numCache>
            </c:numRef>
          </c:val>
          <c:smooth val="0"/>
          <c:extLst>
            <c:ext xmlns:c16="http://schemas.microsoft.com/office/drawing/2014/chart" uri="{C3380CC4-5D6E-409C-BE32-E72D297353CC}">
              <c16:uniqueId val="{00000008-17BE-4259-A75E-55C14274AD29}"/>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2883096</c:v>
                </c:pt>
                <c:pt idx="5">
                  <c:v>2919033</c:v>
                </c:pt>
                <c:pt idx="8">
                  <c:v>2945329</c:v>
                </c:pt>
                <c:pt idx="11">
                  <c:v>2940016</c:v>
                </c:pt>
                <c:pt idx="14">
                  <c:v>2928071</c:v>
                </c:pt>
              </c:numCache>
            </c:numRef>
          </c:val>
          <c:extLst>
            <c:ext xmlns:c16="http://schemas.microsoft.com/office/drawing/2014/chart" uri="{C3380CC4-5D6E-409C-BE32-E72D297353CC}">
              <c16:uniqueId val="{00000000-8AB5-4695-BBB8-A37D04BD2F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402276</c:v>
                </c:pt>
                <c:pt idx="5">
                  <c:v>433253</c:v>
                </c:pt>
                <c:pt idx="8">
                  <c:v>412569</c:v>
                </c:pt>
                <c:pt idx="11">
                  <c:v>393759</c:v>
                </c:pt>
                <c:pt idx="14">
                  <c:v>386205</c:v>
                </c:pt>
              </c:numCache>
            </c:numRef>
          </c:val>
          <c:extLst>
            <c:ext xmlns:c16="http://schemas.microsoft.com/office/drawing/2014/chart" uri="{C3380CC4-5D6E-409C-BE32-E72D297353CC}">
              <c16:uniqueId val="{00000001-8AB5-4695-BBB8-A37D04BD2F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730634</c:v>
                </c:pt>
                <c:pt idx="5">
                  <c:v>700196</c:v>
                </c:pt>
                <c:pt idx="8">
                  <c:v>664365</c:v>
                </c:pt>
                <c:pt idx="11">
                  <c:v>691496</c:v>
                </c:pt>
                <c:pt idx="14">
                  <c:v>756037</c:v>
                </c:pt>
              </c:numCache>
            </c:numRef>
          </c:val>
          <c:extLst>
            <c:ext xmlns:c16="http://schemas.microsoft.com/office/drawing/2014/chart" uri="{C3380CC4-5D6E-409C-BE32-E72D297353CC}">
              <c16:uniqueId val="{00000002-8AB5-4695-BBB8-A37D04BD2F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B5-4695-BBB8-A37D04BD2F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B5-4695-BBB8-A37D04BD2F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74631</c:v>
                </c:pt>
                <c:pt idx="3">
                  <c:v>51229</c:v>
                </c:pt>
                <c:pt idx="6">
                  <c:v>35176</c:v>
                </c:pt>
                <c:pt idx="9">
                  <c:v>27144</c:v>
                </c:pt>
                <c:pt idx="12">
                  <c:v>26268</c:v>
                </c:pt>
              </c:numCache>
            </c:numRef>
          </c:val>
          <c:extLst>
            <c:ext xmlns:c16="http://schemas.microsoft.com/office/drawing/2014/chart" uri="{C3380CC4-5D6E-409C-BE32-E72D297353CC}">
              <c16:uniqueId val="{00000005-8AB5-4695-BBB8-A37D04BD2F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540997</c:v>
                </c:pt>
                <c:pt idx="3">
                  <c:v>520924</c:v>
                </c:pt>
                <c:pt idx="6">
                  <c:v>494657</c:v>
                </c:pt>
                <c:pt idx="9">
                  <c:v>388960</c:v>
                </c:pt>
                <c:pt idx="12">
                  <c:v>375596</c:v>
                </c:pt>
              </c:numCache>
            </c:numRef>
          </c:val>
          <c:extLst>
            <c:ext xmlns:c16="http://schemas.microsoft.com/office/drawing/2014/chart" uri="{C3380CC4-5D6E-409C-BE32-E72D297353CC}">
              <c16:uniqueId val="{00000006-8AB5-4695-BBB8-A37D04BD2F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19</c:v>
                </c:pt>
                <c:pt idx="6">
                  <c:v>20</c:v>
                </c:pt>
                <c:pt idx="9">
                  <c:v>17</c:v>
                </c:pt>
                <c:pt idx="12">
                  <c:v>12</c:v>
                </c:pt>
              </c:numCache>
            </c:numRef>
          </c:val>
          <c:extLst>
            <c:ext xmlns:c16="http://schemas.microsoft.com/office/drawing/2014/chart" uri="{C3380CC4-5D6E-409C-BE32-E72D297353CC}">
              <c16:uniqueId val="{00000007-8AB5-4695-BBB8-A37D04BD2F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190898</c:v>
                </c:pt>
                <c:pt idx="3">
                  <c:v>184259</c:v>
                </c:pt>
                <c:pt idx="6">
                  <c:v>181308</c:v>
                </c:pt>
                <c:pt idx="9">
                  <c:v>183814</c:v>
                </c:pt>
                <c:pt idx="12">
                  <c:v>154899</c:v>
                </c:pt>
              </c:numCache>
            </c:numRef>
          </c:val>
          <c:extLst>
            <c:ext xmlns:c16="http://schemas.microsoft.com/office/drawing/2014/chart" uri="{C3380CC4-5D6E-409C-BE32-E72D297353CC}">
              <c16:uniqueId val="{00000008-8AB5-4695-BBB8-A37D04BD2F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59872</c:v>
                </c:pt>
                <c:pt idx="3">
                  <c:v>55207</c:v>
                </c:pt>
                <c:pt idx="6">
                  <c:v>55543</c:v>
                </c:pt>
                <c:pt idx="9">
                  <c:v>50370</c:v>
                </c:pt>
                <c:pt idx="12">
                  <c:v>44150</c:v>
                </c:pt>
              </c:numCache>
            </c:numRef>
          </c:val>
          <c:extLst>
            <c:ext xmlns:c16="http://schemas.microsoft.com/office/drawing/2014/chart" uri="{C3380CC4-5D6E-409C-BE32-E72D297353CC}">
              <c16:uniqueId val="{00000009-8AB5-4695-BBB8-A37D04BD2F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6014522</c:v>
                </c:pt>
                <c:pt idx="3">
                  <c:v>5936073</c:v>
                </c:pt>
                <c:pt idx="6">
                  <c:v>5891545</c:v>
                </c:pt>
                <c:pt idx="9">
                  <c:v>5838150</c:v>
                </c:pt>
                <c:pt idx="12">
                  <c:v>5822938</c:v>
                </c:pt>
              </c:numCache>
            </c:numRef>
          </c:val>
          <c:extLst>
            <c:ext xmlns:c16="http://schemas.microsoft.com/office/drawing/2014/chart" uri="{C3380CC4-5D6E-409C-BE32-E72D297353CC}">
              <c16:uniqueId val="{0000000A-8AB5-4695-BBB8-A37D04BD2FE1}"/>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2864915</c:v>
                </c:pt>
                <c:pt idx="2">
                  <c:v>#N/A</c:v>
                </c:pt>
                <c:pt idx="3">
                  <c:v>#N/A</c:v>
                </c:pt>
                <c:pt idx="4">
                  <c:v>2695229</c:v>
                </c:pt>
                <c:pt idx="5">
                  <c:v>#N/A</c:v>
                </c:pt>
                <c:pt idx="6">
                  <c:v>#N/A</c:v>
                </c:pt>
                <c:pt idx="7">
                  <c:v>2635986</c:v>
                </c:pt>
                <c:pt idx="8">
                  <c:v>#N/A</c:v>
                </c:pt>
                <c:pt idx="9">
                  <c:v>#N/A</c:v>
                </c:pt>
                <c:pt idx="10">
                  <c:v>2463185</c:v>
                </c:pt>
                <c:pt idx="11">
                  <c:v>#N/A</c:v>
                </c:pt>
                <c:pt idx="12">
                  <c:v>#N/A</c:v>
                </c:pt>
                <c:pt idx="13">
                  <c:v>2353550</c:v>
                </c:pt>
                <c:pt idx="14">
                  <c:v>#N/A</c:v>
                </c:pt>
              </c:numCache>
            </c:numRef>
          </c:val>
          <c:smooth val="0"/>
          <c:extLst>
            <c:ext xmlns:c16="http://schemas.microsoft.com/office/drawing/2014/chart" uri="{C3380CC4-5D6E-409C-BE32-E72D297353CC}">
              <c16:uniqueId val="{0000000B-8AB5-4695-BBB8-A37D04BD2FE1}"/>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147901</c:v>
                </c:pt>
                <c:pt idx="1">
                  <c:v>147465</c:v>
                </c:pt>
                <c:pt idx="2">
                  <c:v>148890</c:v>
                </c:pt>
              </c:numCache>
            </c:numRef>
          </c:val>
          <c:extLst>
            <c:ext xmlns:c16="http://schemas.microsoft.com/office/drawing/2014/chart" uri="{C3380CC4-5D6E-409C-BE32-E72D297353CC}">
              <c16:uniqueId val="{00000000-C077-415E-8138-33DB3B5053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22149</c:v>
                </c:pt>
                <c:pt idx="1">
                  <c:v>17305</c:v>
                </c:pt>
                <c:pt idx="2">
                  <c:v>14738</c:v>
                </c:pt>
              </c:numCache>
            </c:numRef>
          </c:val>
          <c:extLst>
            <c:ext xmlns:c16="http://schemas.microsoft.com/office/drawing/2014/chart" uri="{C3380CC4-5D6E-409C-BE32-E72D297353CC}">
              <c16:uniqueId val="{00000001-C077-415E-8138-33DB3B5053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156011</c:v>
                </c:pt>
                <c:pt idx="1">
                  <c:v>147768</c:v>
                </c:pt>
                <c:pt idx="2">
                  <c:v>138282</c:v>
                </c:pt>
              </c:numCache>
            </c:numRef>
          </c:val>
          <c:extLst>
            <c:ext xmlns:c16="http://schemas.microsoft.com/office/drawing/2014/chart" uri="{C3380CC4-5D6E-409C-BE32-E72D297353CC}">
              <c16:uniqueId val="{00000002-C077-415E-8138-33DB3B5053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{EFFC387D-4F46-45A4-ABE4-3CA68018785E}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885-4D10-BC83-A45FCD193D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{7EEE0B49-4F99-49B1-8FB8-695E67E14D29}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85-4D10-BC83-A45FCD193D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{1D3B2F3E-4C1D-4004-B65D-B472AEE19B71}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85-4D10-BC83-A45FCD193D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{F292A1B9-D6E8-4B87-AF33-36373871B856}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85-4D10-BC83-A45FCD193D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{6E9CA2A6-64FB-43FD-80A2-AFC0C11B4A9F}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85-4D10-BC83-A45FCD193DF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{69F5E8DE-7B9B-418D-9822-7F363718E423}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885-4D10-BC83-A45FCD193DF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{496B69F9-D05B-49AF-B200-4921D0E43DBC}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885-4D10-BC83-A45FCD193DF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{F014A3BE-3298-441E-AF60-E6693CF193DC}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885-4D10-BC83-A45FCD193DF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{34882911-2947-4C3E-BA42-D6906064529B}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885-4D10-BC83-A45FCD193D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53.5</c:v>
                </c:pt>
                <c:pt idx="16">
                  <c:v>54.7</c:v>
                </c:pt>
                <c:pt idx="24">
                  <c:v>56</c:v>
                </c:pt>
                <c:pt idx="32">
                  <c:v>57.2</c:v>
                </c:pt>
              </c:numCache>
            </c:numRef>
          </c:xVal>
          <c:yVal>
            <c:numRef>
              <c:f>公会計指標分析・財政指標組合せ分析表!$BP$51:$DC$51</c:f>
              <c:numCache>
                <c:formatCode>#,##0.0;"▲ "#,##0.0</c:formatCode>
                <c:ptCount val="40"/>
                <c:pt idx="8">
                  <c:v>189</c:v>
                </c:pt>
                <c:pt idx="16">
                  <c:v>183.4</c:v>
                </c:pt>
                <c:pt idx="24">
                  <c:v>183.1</c:v>
                </c:pt>
                <c:pt idx="32">
                  <c:v>173.8</c:v>
                </c:pt>
              </c:numCache>
            </c:numRef>
          </c:yVal>
          <c:smooth val="0"/>
          <c:extLst>
            <c:ext xmlns:c16="http://schemas.microsoft.com/office/drawing/2014/chart" uri="{C3380CC4-5D6E-409C-BE32-E72D297353CC}">
              <c16:uniqueId val="{00000009-2885-4D10-BC83-A45FCD193DFF}"/>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{E7D2EB76-D40C-4DA1-BE50-BFA4DEB1D38F}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885-4D10-BC83-A45FCD193D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{8881E596-FFE1-450D-9AF2-A70FB37BEB70}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85-4D10-BC83-A45FCD193D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{A107A6F3-D8E7-4ABB-86FA-366552C1DA11}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85-4D10-BC83-A45FCD193D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{2C40099E-64EE-431B-AA9A-0F7345BA7601}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85-4D10-BC83-A45FCD193D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{7DF1267A-1BA9-4BD7-98D6-C333DEBF3A77}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85-4D10-BC83-A45FCD193DF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{95E36E23-B395-4AD7-8E46-B83885671CF8}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885-4D10-BC83-A45FCD193DF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{959A4B5E-C6C4-446C-B36D-FB1639C82022}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885-4D10-BC83-A45FCD193DF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{58A30B43-DB63-4045-A74B-0FDF7221F50E}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885-4D10-BC83-A45FCD193DF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{AB0A2331-16B6-4ED9-B902-507857710CA5}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885-4D10-BC83-A45FCD193D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57.3</c:v>
                </c:pt>
                <c:pt idx="24">
                  <c:v>60.1</c:v>
                </c:pt>
                <c:pt idx="32">
                  <c:v>60.7</c:v>
                </c:pt>
              </c:numCache>
            </c:numRef>
          </c:xVal>
          <c:yVal>
            <c:numRef>
              <c:f>公会計指標分析・財政指標組合せ分析表!$BP$55:$DC$55</c:f>
              <c:numCache>
                <c:formatCode>#,##0.0;"▲ "#,##0.0</c:formatCode>
                <c:ptCount val="40"/>
                <c:pt idx="8">
                  <c:v>196.3</c:v>
                </c:pt>
                <c:pt idx="16">
                  <c:v>196.2</c:v>
                </c:pt>
                <c:pt idx="24">
                  <c:v>198</c:v>
                </c:pt>
                <c:pt idx="32">
                  <c:v>195.2</c:v>
                </c:pt>
              </c:numCache>
            </c:numRef>
          </c:yVal>
          <c:smooth val="0"/>
          <c:extLst>
            <c:ext xmlns:c16="http://schemas.microsoft.com/office/drawing/2014/chart" uri="{C3380CC4-5D6E-409C-BE32-E72D297353CC}">
              <c16:uniqueId val="{00000013-2885-4D10-BC83-A45FCD193DFF}"/>
            </c:ext>
          </c:extLst>
        </c:ser>
        <c:dLbls>
          <c:showLegendKey val="0"/>
          <c:showVal val="1"/>
          <c:showCatName val="0"/>
          <c:showSerName val="0"/>
          <c:showPercent val="0"/>
          <c:showBubbleSize val="0"/>
        </c:dLbls>
        <c:axId val="46179840"/>
        <c:axId val="46181760"/>
      </c:scatterChart>
      <c:valAx>
        <c:axId val="46179840"/>
        <c:scaling>
          <c:orientation val="minMax"/>
          <c:max val="61.3"/>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3"/>
          <c:min val="1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{68B23C31-BDDD-4A53-83A4-E7C12093BA8E}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555-4319-BA48-ED0438D5E5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{476F7FF1-F046-467E-93BE-7B691B8F7A7E}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55-4319-BA48-ED0438D5E5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{FBEBB10E-6225-4DD3-8891-CE2949F4A85E}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55-4319-BA48-ED0438D5E5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{C57F0538-8364-47A2-9445-D319B81C2943}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55-4319-BA48-ED0438D5E5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{86BE848C-3CD7-4260-94A5-72602AFEC2A9}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55-4319-BA48-ED0438D5E5D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{57A7EF40-FD7B-4B00-A85A-598B400937AB}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555-4319-BA48-ED0438D5E5D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{CA95AAAC-03AB-447D-9B67-E3DACD9C6286}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555-4319-BA48-ED0438D5E5D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{A504302E-0B8D-4F65-815B-9BB5854FA510}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555-4319-BA48-ED0438D5E5D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{BD256168-3348-44D5-ABA1-FE742434AAA6}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555-4319-BA48-ED0438D5E5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19.399999999999999</c:v>
                </c:pt>
                <c:pt idx="16">
                  <c:v>18.399999999999999</c:v>
                </c:pt>
                <c:pt idx="24">
                  <c:v>17.899999999999999</c:v>
                </c:pt>
                <c:pt idx="32">
                  <c:v>16.8</c:v>
                </c:pt>
              </c:numCache>
            </c:numRef>
          </c:xVal>
          <c:yVal>
            <c:numRef>
              <c:f>公会計指標分析・財政指標組合せ分析表!$BP$73:$DC$73</c:f>
              <c:numCache>
                <c:formatCode>#,##0.0;"▲ "#,##0.0</c:formatCode>
                <c:ptCount val="40"/>
                <c:pt idx="0">
                  <c:v>208.4</c:v>
                </c:pt>
                <c:pt idx="8">
                  <c:v>189</c:v>
                </c:pt>
                <c:pt idx="16">
                  <c:v>183.4</c:v>
                </c:pt>
                <c:pt idx="24">
                  <c:v>183.1</c:v>
                </c:pt>
                <c:pt idx="32">
                  <c:v>173.8</c:v>
                </c:pt>
              </c:numCache>
            </c:numRef>
          </c:yVal>
          <c:smooth val="0"/>
          <c:extLst>
            <c:ext xmlns:c16="http://schemas.microsoft.com/office/drawing/2014/chart" uri="{C3380CC4-5D6E-409C-BE32-E72D297353CC}">
              <c16:uniqueId val="{00000009-F555-4319-BA48-ED0438D5E5D2}"/>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{1D083321-07C7-4078-9476-B16DE561F744}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555-4319-BA48-ED0438D5E5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{5D54326B-2010-4B28-B1D8-2F45B428817E}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55-4319-BA48-ED0438D5E5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{5D2A2923-2538-4AA3-8AC4-2EEC8DA4F9E8}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55-4319-BA48-ED0438D5E5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{3D0C03CA-BB1D-4E78-B442-6B7AD996AD01}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55-4319-BA48-ED0438D5E5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{6B6FE899-A2D4-4D16-9E9C-7FE819D2B4D9}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55-4319-BA48-ED0438D5E5D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{68F5A577-199C-4A78-8B86-7C5C306BF6C6}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555-4319-BA48-ED0438D5E5D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{5138E0D1-A1B2-4077-9038-0B9CB4C67AAC}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555-4319-BA48-ED0438D5E5D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{7DD7FBC1-E979-48F3-8B5D-440F2FAEAE12}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555-4319-BA48-ED0438D5E5D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{877468E9-929C-4908-9FFD-4B8AB19B60E6}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555-4319-BA48-ED0438D5E5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F555-4319-BA48-ED0438D5E5D2}"/>
            </c:ext>
          </c:extLst>
        </c:ser>
        <c:dLbls>
          <c:showLegendKey val="0"/>
          <c:showVal val="1"/>
          <c:showCatName val="0"/>
          <c:showSerName val="0"/>
          <c:showPercent val="0"/>
          <c:showBubbleSize val="0"/>
        </c:dLbls>
        <c:axId val="84219776"/>
        <c:axId val="84234240"/>
      </c:scatterChart>
      <c:valAx>
        <c:axId val="84219776"/>
        <c:scaling>
          <c:orientation val="minMax"/>
          <c:max val="20"/>
          <c:min val="11.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6"/>
          <c:min val="16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過去の減債基金からの借入等により、減債基金積立不足算定額が計上されているが、計画的に減債基金の復元を実施していることなどから減少傾向にあり、今後も同様に推移していく見込み。</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過去の減債基金からの借入等により、減債基金積立相当額に対して減債基金残高が不足しているが、計画的に減債基金の復元を実施していることなどから、不足額は解消していく見込み。</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は地方債の現在高の減や減債基金などの地方債の償還等に充当可能な基金残高の増などにより、</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ポイント減少して</a:t>
          </a:r>
          <a:r>
            <a:rPr kumimoji="1" lang="en-US" altLang="ja-JP" sz="1400">
              <a:latin typeface="ＭＳ ゴシック" pitchFamily="49" charset="-128"/>
              <a:ea typeface="ＭＳ ゴシック" pitchFamily="49" charset="-128"/>
            </a:rPr>
            <a:t>173.8%</a:t>
          </a:r>
          <a:r>
            <a:rPr kumimoji="1" lang="ja-JP" altLang="en-US" sz="1400">
              <a:latin typeface="ＭＳ ゴシック" pitchFamily="49" charset="-128"/>
              <a:ea typeface="ＭＳ ゴシック" pitchFamily="49" charset="-128"/>
            </a:rPr>
            <a:t>となっており、今後も財政の健全化に努めていく。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年度は、財政調整基金・減債基金・その他特定目的基金がそれぞれ前年度を下回ったことから、基金全体としては減となった。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年度は、財政調整基金が増したが、減債基金・その他特定目的基金の減がそれを上回ったことから、基金全体としては減となった。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：大規模な公共施設並びに庁舎及びその周辺の整備並びに府が所有する建築物の耐震化。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：地域において効率的かつ質の高い医療提供体制を構築するとともに地域包括ケアシステムを構築するこ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とを通じ、地域における医療及び介護の総合的な確保を推進。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・府営住宅整備基金　　　　　：府営住宅の用地の取得及び既存の府営住宅の整備。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・安心こども基金　　　　　　：保育所の計画的な整備や子どもを安心して育てることができるような体制整備等を推進。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・安心こども基金　　　　　　：積立て約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・府営住宅整備基金　　　　　：積立て約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・安心こども基金　　　　　　：積立て約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：積立て約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億円などを編入した一方、財源対策として約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億円を取り崩したため、前年度に比べて減となった。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億円などを編入したため、前年度に比べて増となった。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府税収入の急激な減少、災害に伴う歳出の増加その他臨時的な歳入の減少又は歳出の増加を伴う事象に対応するために、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年以内に達成すべき目標額を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年度ともに、府債の繰上償還のための取り崩し額が積立て額を上回ったことから、前年度に比べて減となった。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8,848,998
8,613,021
1,905.29
2,580,017,088
2,554,843,191
5,865,529
1,569,476,480
5,328,515,770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16.8
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有形固定資産減価償却率はグループ内平均と比較して低くなっている。</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にかけて、グループ内平均は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ポイント増加しており、大阪府では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　なお、大阪府では平成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月に「大阪府ファシリティマネジメント基本方針」を策定し、公共施設等の長寿命化や、売却・撤去等による総量の最適化に取り組んでいる。</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14876</xdr:rowOff>
    </xdr:from>
    <xdr:ext cx="405111" cy="259045"/>
    <xdr:sp macro="" textlink="">
      <xdr:nvSpPr>
        <xdr:cNvPr id="66" name="有形固定資産減価償却率平均値テキスト"/>
        <xdr:cNvSpPr txBox="1"/>
      </xdr:nvSpPr>
      <xdr:spPr>
        <a:xfrm>
          <a:off x="4352925" y="541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143129</xdr:rowOff>
    </xdr:from>
    <xdr:to>
      <xdr:col>23</xdr:col>
      <xdr:colOff>136525</xdr:colOff>
      <xdr:row>30</xdr:row>
      <xdr:rowOff>73279</xdr:rowOff>
    </xdr:to>
    <xdr:sp macro="" textlink="">
      <xdr:nvSpPr>
        <xdr:cNvPr id="76" name="楕円 75"/>
        <xdr:cNvSpPr/>
      </xdr:nvSpPr>
      <xdr:spPr>
        <a:xfrm>
          <a:off x="4251325" y="57120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121556</xdr:rowOff>
    </xdr:from>
    <xdr:ext cx="405111" cy="259045"/>
    <xdr:sp macro="" textlink="">
      <xdr:nvSpPr>
        <xdr:cNvPr id="77" name="有形固定資産減価償却率該当値テキスト"/>
        <xdr:cNvSpPr txBox="1"/>
      </xdr:nvSpPr>
      <xdr:spPr>
        <a:xfrm>
          <a:off x="4352925" y="569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78" name="楕円 77"/>
        <xdr:cNvSpPr/>
      </xdr:nvSpPr>
      <xdr:spPr>
        <a:xfrm>
          <a:off x="3616325" y="5757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22479</xdr:rowOff>
    </xdr:from>
    <xdr:to>
      <xdr:col>23</xdr:col>
      <xdr:colOff>85725</xdr:colOff>
      <xdr:row>30</xdr:row>
      <xdr:rowOff>74295</xdr:rowOff>
    </xdr:to>
    <xdr:cxnSp macro="">
      <xdr:nvCxnSpPr>
        <xdr:cNvPr id="79" name="直線コネクタ 78"/>
        <xdr:cNvCxnSpPr/>
      </xdr:nvCxnSpPr>
      <xdr:spPr>
        <a:xfrm flipV="1">
          <a:off x="3667125" y="5756529"/>
          <a:ext cx="635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79629</xdr:rowOff>
    </xdr:from>
    <xdr:to>
      <xdr:col>15</xdr:col>
      <xdr:colOff>187325</xdr:colOff>
      <xdr:row>31</xdr:row>
      <xdr:rowOff>9779</xdr:rowOff>
    </xdr:to>
    <xdr:sp macro="" textlink="">
      <xdr:nvSpPr>
        <xdr:cNvPr id="80" name="楕円 79"/>
        <xdr:cNvSpPr/>
      </xdr:nvSpPr>
      <xdr:spPr>
        <a:xfrm>
          <a:off x="2930525" y="58136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130429</xdr:rowOff>
    </xdr:to>
    <xdr:cxnSp macro="">
      <xdr:nvCxnSpPr>
        <xdr:cNvPr id="81" name="直線コネクタ 80"/>
        <xdr:cNvCxnSpPr/>
      </xdr:nvCxnSpPr>
      <xdr:spPr>
        <a:xfrm flipV="1">
          <a:off x="2981325" y="5808345"/>
          <a:ext cx="6858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2" name="楕円 81"/>
        <xdr:cNvSpPr/>
      </xdr:nvSpPr>
      <xdr:spPr>
        <a:xfrm>
          <a:off x="2244725" y="58654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130429</xdr:rowOff>
    </xdr:from>
    <xdr:to>
      <xdr:col>15</xdr:col>
      <xdr:colOff>136525</xdr:colOff>
      <xdr:row>31</xdr:row>
      <xdr:rowOff>10795</xdr:rowOff>
    </xdr:to>
    <xdr:cxnSp macro="">
      <xdr:nvCxnSpPr>
        <xdr:cNvPr id="83" name="直線コネクタ 82"/>
        <xdr:cNvCxnSpPr/>
      </xdr:nvCxnSpPr>
      <xdr:spPr>
        <a:xfrm flipV="1">
          <a:off x="2295525" y="5864479"/>
          <a:ext cx="6858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136034</xdr:rowOff>
    </xdr:from>
    <xdr:ext cx="405111" cy="259045"/>
    <xdr:sp macro="" textlink="">
      <xdr:nvSpPr>
        <xdr:cNvPr id="84" name="n_1aveValue有形固定資産減価償却率"/>
        <xdr:cNvSpPr txBox="1"/>
      </xdr:nvSpPr>
      <xdr:spPr>
        <a:xfrm>
          <a:off x="3470919" y="537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85488</xdr:rowOff>
    </xdr:from>
    <xdr:ext cx="405111" cy="259045"/>
    <xdr:sp macro="" textlink="">
      <xdr:nvSpPr>
        <xdr:cNvPr id="85" name="n_2aveValue有形固定資産減価償却率"/>
        <xdr:cNvSpPr txBox="1"/>
      </xdr:nvSpPr>
      <xdr:spPr>
        <a:xfrm>
          <a:off x="2797819" y="548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6" name="n_3aveValue有形固定資産減価償却率"/>
        <xdr:cNvSpPr txBox="1"/>
      </xdr:nvSpPr>
      <xdr:spPr>
        <a:xfrm>
          <a:off x="2112019" y="554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116222</xdr:rowOff>
    </xdr:from>
    <xdr:ext cx="405111" cy="259045"/>
    <xdr:sp macro="" textlink="">
      <xdr:nvSpPr>
        <xdr:cNvPr id="87" name="n_1mainValue有形固定資産減価償却率"/>
        <xdr:cNvSpPr txBox="1"/>
      </xdr:nvSpPr>
      <xdr:spPr>
        <a:xfrm>
          <a:off x="3470919" y="585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906</xdr:rowOff>
    </xdr:from>
    <xdr:ext cx="405111" cy="259045"/>
    <xdr:sp macro="" textlink="">
      <xdr:nvSpPr>
        <xdr:cNvPr id="88" name="n_2mainValue有形固定資産減価償却率"/>
        <xdr:cNvSpPr txBox="1"/>
      </xdr:nvSpPr>
      <xdr:spPr>
        <a:xfrm>
          <a:off x="2797819" y="5900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89" name="n_3mainValue有形固定資産減価償却率"/>
        <xdr:cNvSpPr txBox="1"/>
      </xdr:nvSpPr>
      <xdr:spPr>
        <a:xfrm>
          <a:off x="2112019"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2" name="正方形/長方形 91"/>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5" name="正方形/長方形 94"/>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6" name="正方形/長方形 95"/>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0" name="テキスト ボックス 99"/>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債務償還比率は、グループ内平均と比較して高くなっている。</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にかけて、グループ内平均は</a:t>
          </a:r>
          <a:r>
            <a:rPr kumimoji="1" lang="en-US" altLang="ja-JP" sz="1100">
              <a:latin typeface="ＭＳ Ｐゴシック" panose="020B0600070205080204" pitchFamily="50" charset="-128"/>
              <a:ea typeface="ＭＳ Ｐゴシック" panose="020B0600070205080204" pitchFamily="50" charset="-128"/>
            </a:rPr>
            <a:t>77.0</a:t>
          </a:r>
          <a:r>
            <a:rPr kumimoji="1" lang="ja-JP" altLang="en-US" sz="1100">
              <a:latin typeface="ＭＳ Ｐゴシック" panose="020B0600070205080204" pitchFamily="50" charset="-128"/>
              <a:ea typeface="ＭＳ Ｐゴシック" panose="020B0600070205080204" pitchFamily="50" charset="-128"/>
            </a:rPr>
            <a:t>ポイント減少しており、大阪府では、地方債の現在高の減や、減債基金などの地方債の償還等に充当可能な基金残高の増などにより、</a:t>
          </a:r>
          <a:r>
            <a:rPr kumimoji="1" lang="en-US" altLang="ja-JP" sz="1100">
              <a:latin typeface="ＭＳ Ｐゴシック" panose="020B0600070205080204" pitchFamily="50" charset="-128"/>
              <a:ea typeface="ＭＳ Ｐゴシック" panose="020B0600070205080204" pitchFamily="50" charset="-128"/>
            </a:rPr>
            <a:t>108.6</a:t>
          </a:r>
          <a:r>
            <a:rPr kumimoji="1" lang="ja-JP" altLang="en-US" sz="1100">
              <a:latin typeface="ＭＳ Ｐゴシック" panose="020B0600070205080204" pitchFamily="50" charset="-128"/>
              <a:ea typeface="ＭＳ Ｐゴシック" panose="020B0600070205080204" pitchFamily="50" charset="-128"/>
            </a:rPr>
            <a:t>ポイント減少している。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3" name="テキスト ボックス 102"/>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5" name="テキスト ボックス 104"/>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7" name="テキスト ボックス 106"/>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9" name="テキスト ボックス 108"/>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1" name="テキスト ボックス 110"/>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3" name="テキスト ボックス 112"/>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5" name="テキスト ボックス 114"/>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9" name="直線コネクタ 118"/>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20"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21" name="直線コネクタ 120"/>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22"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23" name="直線コネクタ 122"/>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155828</xdr:rowOff>
    </xdr:from>
    <xdr:ext cx="560923" cy="259045"/>
    <xdr:sp macro="" textlink="">
      <xdr:nvSpPr>
        <xdr:cNvPr id="124" name="債務償還比率平均値テキスト"/>
        <xdr:cNvSpPr txBox="1"/>
      </xdr:nvSpPr>
      <xdr:spPr>
        <a:xfrm>
          <a:off x="13376275" y="5889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5" name="フローチャート: 判断 124"/>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6" name="フローチャート: 判断 125"/>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170235</xdr:rowOff>
    </xdr:from>
    <xdr:to>
      <xdr:col>76</xdr:col>
      <xdr:colOff>73025</xdr:colOff>
      <xdr:row>29</xdr:row>
      <xdr:rowOff>100385</xdr:rowOff>
    </xdr:to>
    <xdr:sp macro="" textlink="">
      <xdr:nvSpPr>
        <xdr:cNvPr id="132" name="楕円 131"/>
        <xdr:cNvSpPr/>
      </xdr:nvSpPr>
      <xdr:spPr>
        <a:xfrm>
          <a:off x="13293725" y="5567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21662</xdr:rowOff>
    </xdr:from>
    <xdr:ext cx="560923" cy="259045"/>
    <xdr:sp macro="" textlink="">
      <xdr:nvSpPr>
        <xdr:cNvPr id="133" name="債務償還比率該当値テキスト"/>
        <xdr:cNvSpPr txBox="1"/>
      </xdr:nvSpPr>
      <xdr:spPr>
        <a:xfrm>
          <a:off x="13376275" y="54255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2758</xdr:rowOff>
    </xdr:from>
    <xdr:to>
      <xdr:col>72</xdr:col>
      <xdr:colOff>123825</xdr:colOff>
      <xdr:row>28</xdr:row>
      <xdr:rowOff>104358</xdr:rowOff>
    </xdr:to>
    <xdr:sp macro="" textlink="">
      <xdr:nvSpPr>
        <xdr:cNvPr id="134" name="楕円 133"/>
        <xdr:cNvSpPr/>
      </xdr:nvSpPr>
      <xdr:spPr>
        <a:xfrm>
          <a:off x="12639675" y="54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53558</xdr:rowOff>
    </xdr:from>
    <xdr:to>
      <xdr:col>76</xdr:col>
      <xdr:colOff>22225</xdr:colOff>
      <xdr:row>29</xdr:row>
      <xdr:rowOff>49585</xdr:rowOff>
    </xdr:to>
    <xdr:cxnSp macro="">
      <xdr:nvCxnSpPr>
        <xdr:cNvPr id="135" name="直線コネクタ 134"/>
        <xdr:cNvCxnSpPr/>
      </xdr:nvCxnSpPr>
      <xdr:spPr>
        <a:xfrm>
          <a:off x="12690475" y="5457408"/>
          <a:ext cx="635000" cy="16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151383</xdr:rowOff>
    </xdr:from>
    <xdr:ext cx="560923" cy="259045"/>
    <xdr:sp macro="" textlink="">
      <xdr:nvSpPr>
        <xdr:cNvPr id="136" name="n_1aveValue債務償還比率"/>
        <xdr:cNvSpPr txBox="1"/>
      </xdr:nvSpPr>
      <xdr:spPr>
        <a:xfrm>
          <a:off x="12435413" y="58854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120885</xdr:rowOff>
    </xdr:from>
    <xdr:ext cx="560923" cy="259045"/>
    <xdr:sp macro="" textlink="">
      <xdr:nvSpPr>
        <xdr:cNvPr id="137" name="n_1mainValue債務償還比率"/>
        <xdr:cNvSpPr txBox="1"/>
      </xdr:nvSpPr>
      <xdr:spPr>
        <a:xfrm>
          <a:off x="12435413" y="5194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8,848,998
8,613,021
1,905.29
2,580,017,088
2,554,843,191
5,865,529
1,569,476,480
5,328,515,770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16.8
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xdr:cNvCxnSpPr/>
      </xdr:nvCxnSpPr>
      <xdr:spPr>
        <a:xfrm flipV="1">
          <a:off x="4176395" y="561412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xdr:cNvSpPr txBox="1"/>
      </xdr:nvSpPr>
      <xdr:spPr>
        <a:xfrm>
          <a:off x="4229100" y="710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108450" y="7098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xdr:cNvSpPr txBox="1"/>
      </xdr:nvSpPr>
      <xdr:spPr>
        <a:xfrm>
          <a:off x="4229100" y="539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43015</xdr:rowOff>
    </xdr:from>
    <xdr:ext cx="405111" cy="259045"/>
    <xdr:sp macro="" textlink="">
      <xdr:nvSpPr>
        <xdr:cNvPr id="63" name="【道路】&#10;有形固定資産減価償却率平均値テキスト"/>
        <xdr:cNvSpPr txBox="1"/>
      </xdr:nvSpPr>
      <xdr:spPr>
        <a:xfrm>
          <a:off x="4229100" y="6323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xdr:cNvSpPr/>
      </xdr:nvSpPr>
      <xdr:spPr>
        <a:xfrm>
          <a:off x="4127500" y="634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79284</xdr:rowOff>
    </xdr:from>
    <xdr:to>
      <xdr:col>15</xdr:col>
      <xdr:colOff>101600</xdr:colOff>
      <xdr:row>40</xdr:row>
      <xdr:rowOff>9434</xdr:rowOff>
    </xdr:to>
    <xdr:sp macro="" textlink="">
      <xdr:nvSpPr>
        <xdr:cNvPr id="66" name="フローチャート: 判断 65"/>
        <xdr:cNvSpPr/>
      </xdr:nvSpPr>
      <xdr:spPr>
        <a:xfrm>
          <a:off x="257175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778000" y="6514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73" name="楕円 72"/>
        <xdr:cNvSpPr/>
      </xdr:nvSpPr>
      <xdr:spPr>
        <a:xfrm>
          <a:off x="4127500" y="62792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15620</xdr:rowOff>
    </xdr:from>
    <xdr:ext cx="405111" cy="259045"/>
    <xdr:sp macro="" textlink="">
      <xdr:nvSpPr>
        <xdr:cNvPr id="74" name="【道路】&#10;有形固定資産減価償却率該当値テキスト"/>
        <xdr:cNvSpPr txBox="1"/>
      </xdr:nvSpPr>
      <xdr:spPr>
        <a:xfrm>
          <a:off x="4229100" y="613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40657</xdr:rowOff>
    </xdr:from>
    <xdr:ext cx="405111" cy="259045"/>
    <xdr:sp macro="" textlink="">
      <xdr:nvSpPr>
        <xdr:cNvPr id="75" name="n_1aveValue【道路】&#10;有形固定資産減価償却率"/>
        <xdr:cNvSpPr txBox="1"/>
      </xdr:nvSpPr>
      <xdr:spPr>
        <a:xfrm>
          <a:off x="32391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25961</xdr:rowOff>
    </xdr:from>
    <xdr:ext cx="405111" cy="259045"/>
    <xdr:sp macro="" textlink="">
      <xdr:nvSpPr>
        <xdr:cNvPr id="76" name="n_2aveValue【道路】&#10;有形固定資産減価償却率"/>
        <xdr:cNvSpPr txBox="1"/>
      </xdr:nvSpPr>
      <xdr:spPr>
        <a:xfrm>
          <a:off x="243904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77" name="n_3aveValue【道路】&#10;有形固定資産減価償却率"/>
        <xdr:cNvSpPr txBox="1"/>
      </xdr:nvSpPr>
      <xdr:spPr>
        <a:xfrm>
          <a:off x="164529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9" name="正方形/長方形 78"/>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0" name="正方形/長方形 79"/>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1" name="正方形/長方形 80"/>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2" name="正方形/長方形 81"/>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4" name="テキスト ボックス 83"/>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7" name="テキスト ボックス 86"/>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0" name="直線コネクタ 89"/>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1" name="テキスト ボックス 90"/>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95" name="直線コネクタ 94"/>
        <xdr:cNvCxnSpPr/>
      </xdr:nvCxnSpPr>
      <xdr:spPr>
        <a:xfrm flipV="1">
          <a:off x="9427845" y="5602859"/>
          <a:ext cx="1270" cy="1121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96" name="【道路】&#10;一人当たり延長最小値テキスト"/>
        <xdr:cNvSpPr txBox="1"/>
      </xdr:nvSpPr>
      <xdr:spPr>
        <a:xfrm>
          <a:off x="9480550"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97" name="直線コネクタ 96"/>
        <xdr:cNvCxnSpPr/>
      </xdr:nvCxnSpPr>
      <xdr:spPr>
        <a:xfrm>
          <a:off x="9359900" y="6724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98" name="【道路】&#10;一人当たり延長最大値テキスト"/>
        <xdr:cNvSpPr txBox="1"/>
      </xdr:nvSpPr>
      <xdr:spPr>
        <a:xfrm>
          <a:off x="9480550" y="5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99" name="直線コネクタ 98"/>
        <xdr:cNvCxnSpPr/>
      </xdr:nvCxnSpPr>
      <xdr:spPr>
        <a:xfrm>
          <a:off x="9359900" y="5602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123715</xdr:rowOff>
    </xdr:from>
    <xdr:ext cx="469744" cy="259045"/>
    <xdr:sp macro="" textlink="">
      <xdr:nvSpPr>
        <xdr:cNvPr id="100" name="【道路】&#10;一人当たり延長平均値テキスト"/>
        <xdr:cNvSpPr txBox="1"/>
      </xdr:nvSpPr>
      <xdr:spPr>
        <a:xfrm>
          <a:off x="9480550" y="6238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01" name="フローチャート: 判断 100"/>
        <xdr:cNvSpPr/>
      </xdr:nvSpPr>
      <xdr:spPr>
        <a:xfrm>
          <a:off x="9398000" y="6380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02" name="フローチャート: 判断 101"/>
        <xdr:cNvSpPr/>
      </xdr:nvSpPr>
      <xdr:spPr>
        <a:xfrm>
          <a:off x="8636000" y="6391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03" name="フローチャート: 判断 102"/>
        <xdr:cNvSpPr/>
      </xdr:nvSpPr>
      <xdr:spPr>
        <a:xfrm>
          <a:off x="7842250" y="6381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04" name="フローチャート: 判断 103"/>
        <xdr:cNvSpPr/>
      </xdr:nvSpPr>
      <xdr:spPr>
        <a:xfrm>
          <a:off x="7029450" y="6387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63691</xdr:rowOff>
    </xdr:from>
    <xdr:to>
      <xdr:col>55</xdr:col>
      <xdr:colOff>50800</xdr:colOff>
      <xdr:row>40</xdr:row>
      <xdr:rowOff>165291</xdr:rowOff>
    </xdr:to>
    <xdr:sp macro="" textlink="">
      <xdr:nvSpPr>
        <xdr:cNvPr id="110" name="楕円 109"/>
        <xdr:cNvSpPr/>
      </xdr:nvSpPr>
      <xdr:spPr>
        <a:xfrm>
          <a:off x="9398000" y="66740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150068</xdr:rowOff>
    </xdr:from>
    <xdr:ext cx="469744" cy="259045"/>
    <xdr:sp macro="" textlink="">
      <xdr:nvSpPr>
        <xdr:cNvPr id="111" name="【道路】&#10;一人当たり延長該当値テキスト"/>
        <xdr:cNvSpPr txBox="1"/>
      </xdr:nvSpPr>
      <xdr:spPr>
        <a:xfrm>
          <a:off x="9480550" y="659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64262</xdr:rowOff>
    </xdr:from>
    <xdr:to>
      <xdr:col>50</xdr:col>
      <xdr:colOff>165100</xdr:colOff>
      <xdr:row>40</xdr:row>
      <xdr:rowOff>165862</xdr:rowOff>
    </xdr:to>
    <xdr:sp macro="" textlink="">
      <xdr:nvSpPr>
        <xdr:cNvPr id="112" name="楕円 111"/>
        <xdr:cNvSpPr/>
      </xdr:nvSpPr>
      <xdr:spPr>
        <a:xfrm>
          <a:off x="86360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114491</xdr:rowOff>
    </xdr:from>
    <xdr:to>
      <xdr:col>55</xdr:col>
      <xdr:colOff>0</xdr:colOff>
      <xdr:row>40</xdr:row>
      <xdr:rowOff>115062</xdr:rowOff>
    </xdr:to>
    <xdr:cxnSp macro="">
      <xdr:nvCxnSpPr>
        <xdr:cNvPr id="113" name="直線コネクタ 112"/>
        <xdr:cNvCxnSpPr/>
      </xdr:nvCxnSpPr>
      <xdr:spPr>
        <a:xfrm flipV="1">
          <a:off x="8686800" y="6724841"/>
          <a:ext cx="74295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63691</xdr:rowOff>
    </xdr:from>
    <xdr:to>
      <xdr:col>46</xdr:col>
      <xdr:colOff>38100</xdr:colOff>
      <xdr:row>40</xdr:row>
      <xdr:rowOff>165291</xdr:rowOff>
    </xdr:to>
    <xdr:sp macro="" textlink="">
      <xdr:nvSpPr>
        <xdr:cNvPr id="114" name="楕円 113"/>
        <xdr:cNvSpPr/>
      </xdr:nvSpPr>
      <xdr:spPr>
        <a:xfrm>
          <a:off x="7842250" y="66740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114491</xdr:rowOff>
    </xdr:from>
    <xdr:to>
      <xdr:col>50</xdr:col>
      <xdr:colOff>114300</xdr:colOff>
      <xdr:row>40</xdr:row>
      <xdr:rowOff>115062</xdr:rowOff>
    </xdr:to>
    <xdr:cxnSp macro="">
      <xdr:nvCxnSpPr>
        <xdr:cNvPr id="115" name="直線コネクタ 114"/>
        <xdr:cNvCxnSpPr/>
      </xdr:nvCxnSpPr>
      <xdr:spPr>
        <a:xfrm>
          <a:off x="7886700" y="6724841"/>
          <a:ext cx="8001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64262</xdr:rowOff>
    </xdr:from>
    <xdr:to>
      <xdr:col>41</xdr:col>
      <xdr:colOff>101600</xdr:colOff>
      <xdr:row>40</xdr:row>
      <xdr:rowOff>165862</xdr:rowOff>
    </xdr:to>
    <xdr:sp macro="" textlink="">
      <xdr:nvSpPr>
        <xdr:cNvPr id="116" name="楕円 115"/>
        <xdr:cNvSpPr/>
      </xdr:nvSpPr>
      <xdr:spPr>
        <a:xfrm>
          <a:off x="702945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114491</xdr:rowOff>
    </xdr:from>
    <xdr:to>
      <xdr:col>45</xdr:col>
      <xdr:colOff>177800</xdr:colOff>
      <xdr:row>40</xdr:row>
      <xdr:rowOff>115062</xdr:rowOff>
    </xdr:to>
    <xdr:cxnSp macro="">
      <xdr:nvCxnSpPr>
        <xdr:cNvPr id="117" name="直線コネクタ 116"/>
        <xdr:cNvCxnSpPr/>
      </xdr:nvCxnSpPr>
      <xdr:spPr>
        <a:xfrm flipV="1">
          <a:off x="7080250" y="6724841"/>
          <a:ext cx="80645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58374</xdr:rowOff>
    </xdr:from>
    <xdr:ext cx="469744" cy="259045"/>
    <xdr:sp macro="" textlink="">
      <xdr:nvSpPr>
        <xdr:cNvPr id="118" name="n_1aveValue【道路】&#10;一人当たり延長"/>
        <xdr:cNvSpPr txBox="1"/>
      </xdr:nvSpPr>
      <xdr:spPr>
        <a:xfrm>
          <a:off x="8458277" y="61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48086</xdr:rowOff>
    </xdr:from>
    <xdr:ext cx="469744" cy="259045"/>
    <xdr:sp macro="" textlink="">
      <xdr:nvSpPr>
        <xdr:cNvPr id="119" name="n_2aveValue【道路】&#10;一人当たり延長"/>
        <xdr:cNvSpPr txBox="1"/>
      </xdr:nvSpPr>
      <xdr:spPr>
        <a:xfrm>
          <a:off x="7677227" y="616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54373</xdr:rowOff>
    </xdr:from>
    <xdr:ext cx="469744" cy="259045"/>
    <xdr:sp macro="" textlink="">
      <xdr:nvSpPr>
        <xdr:cNvPr id="120" name="n_3aveValue【道路】&#10;一人当たり延長"/>
        <xdr:cNvSpPr txBox="1"/>
      </xdr:nvSpPr>
      <xdr:spPr>
        <a:xfrm>
          <a:off x="6864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156989</xdr:rowOff>
    </xdr:from>
    <xdr:ext cx="469744" cy="259045"/>
    <xdr:sp macro="" textlink="">
      <xdr:nvSpPr>
        <xdr:cNvPr id="121" name="n_1mainValue【道路】&#10;一人当たり延長"/>
        <xdr:cNvSpPr txBox="1"/>
      </xdr:nvSpPr>
      <xdr:spPr>
        <a:xfrm>
          <a:off x="8458277" y="676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156418</xdr:rowOff>
    </xdr:from>
    <xdr:ext cx="469744" cy="259045"/>
    <xdr:sp macro="" textlink="">
      <xdr:nvSpPr>
        <xdr:cNvPr id="122" name="n_2mainValue【道路】&#10;一人当たり延長"/>
        <xdr:cNvSpPr txBox="1"/>
      </xdr:nvSpPr>
      <xdr:spPr>
        <a:xfrm>
          <a:off x="7677227" y="676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156989</xdr:rowOff>
    </xdr:from>
    <xdr:ext cx="469744" cy="259045"/>
    <xdr:sp macro="" textlink="">
      <xdr:nvSpPr>
        <xdr:cNvPr id="123" name="n_3mainValue【道路】&#10;一人当たり延長"/>
        <xdr:cNvSpPr txBox="1"/>
      </xdr:nvSpPr>
      <xdr:spPr>
        <a:xfrm>
          <a:off x="6864427" y="676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5" name="正方形/長方形 124"/>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6" name="正方形/長方形 125"/>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7" name="正方形/長方形 126"/>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8" name="正方形/長方形 127"/>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2" name="テキスト ボックス 141"/>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44" name="直線コネクタ 143"/>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45"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46" name="直線コネクタ 145"/>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47" name="【橋りょう・トンネル】&#10;有形固定資産減価償却率最大値テキスト"/>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48" name="直線コネクタ 147"/>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29227</xdr:rowOff>
    </xdr:from>
    <xdr:ext cx="405111" cy="259045"/>
    <xdr:sp macro="" textlink="">
      <xdr:nvSpPr>
        <xdr:cNvPr id="149" name="【橋りょう・トンネル】&#10;有形固定資産減価償却率平均値テキスト"/>
        <xdr:cNvSpPr txBox="1"/>
      </xdr:nvSpPr>
      <xdr:spPr>
        <a:xfrm>
          <a:off x="4229100" y="961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0" name="フローチャート: 判断 149"/>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51" name="フローチャート: 判断 150"/>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52" name="フローチャート: 判断 151"/>
        <xdr:cNvSpPr/>
      </xdr:nvSpPr>
      <xdr:spPr>
        <a:xfrm>
          <a:off x="25717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53" name="フローチャート: 判断 152"/>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9" name="楕円 158"/>
        <xdr:cNvSpPr/>
      </xdr:nvSpPr>
      <xdr:spPr>
        <a:xfrm>
          <a:off x="4127500" y="98358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67073</xdr:rowOff>
    </xdr:from>
    <xdr:ext cx="405111" cy="259045"/>
    <xdr:sp macro="" textlink="">
      <xdr:nvSpPr>
        <xdr:cNvPr id="160" name="【橋りょう・トンネル】&#10;有形固定資産減価償却率該当値テキスト"/>
        <xdr:cNvSpPr txBox="1"/>
      </xdr:nvSpPr>
      <xdr:spPr>
        <a:xfrm>
          <a:off x="4229100" y="9814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161053</xdr:rowOff>
    </xdr:from>
    <xdr:ext cx="405111" cy="259045"/>
    <xdr:sp macro="" textlink="">
      <xdr:nvSpPr>
        <xdr:cNvPr id="161" name="n_1aveValue【橋りょう・トンネル】&#10;有形固定資産減価償却率"/>
        <xdr:cNvSpPr txBox="1"/>
      </xdr:nvSpPr>
      <xdr:spPr>
        <a:xfrm>
          <a:off x="3239144" y="957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7891</xdr:rowOff>
    </xdr:from>
    <xdr:ext cx="405111" cy="259045"/>
    <xdr:sp macro="" textlink="">
      <xdr:nvSpPr>
        <xdr:cNvPr id="162" name="n_2aveValue【橋りょう・トンネル】&#10;有形固定資産減価償却率"/>
        <xdr:cNvSpPr txBox="1"/>
      </xdr:nvSpPr>
      <xdr:spPr>
        <a:xfrm>
          <a:off x="2439044" y="95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63" name="n_3aveValue【橋りょう・トンネル】&#10;有形固定資産減価償却率"/>
        <xdr:cNvSpPr txBox="1"/>
      </xdr:nvSpPr>
      <xdr:spPr>
        <a:xfrm>
          <a:off x="16452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5" name="正方形/長方形 164"/>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6" name="正方形/長方形 165"/>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7" name="正方形/長方形 166"/>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8" name="正方形/長方形 167"/>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2" name="直線コネクタ 171"/>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3" name="テキスト ボックス 172"/>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4" name="直線コネクタ 173"/>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5" name="テキスト ボックス 174"/>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6" name="直線コネクタ 175"/>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7" name="テキスト ボックス 176"/>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8" name="直線コネクタ 177"/>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9" name="テキスト ボックス 178"/>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1" name="テキスト ボックス 180"/>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183" name="直線コネクタ 182"/>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184" name="【橋りょう・トンネル】&#10;一人当たり有形固定資産（償却資産）額最小値テキスト"/>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185" name="直線コネクタ 184"/>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186" name="【橋りょう・トンネル】&#10;一人当たり有形固定資産（償却資産）額最大値テキスト"/>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187" name="直線コネクタ 186"/>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117069</xdr:rowOff>
    </xdr:from>
    <xdr:ext cx="599010" cy="259045"/>
    <xdr:sp macro="" textlink="">
      <xdr:nvSpPr>
        <xdr:cNvPr id="188" name="【橋りょう・トンネル】&#10;一人当たり有形固定資産（償却資産）額平均値テキスト"/>
        <xdr:cNvSpPr txBox="1"/>
      </xdr:nvSpPr>
      <xdr:spPr>
        <a:xfrm>
          <a:off x="9480550" y="98643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189" name="フローチャート: 判断 188"/>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190" name="フローチャート: 判断 189"/>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191" name="フローチャート: 判断 190"/>
        <xdr:cNvSpPr/>
      </xdr:nvSpPr>
      <xdr:spPr>
        <a:xfrm>
          <a:off x="7842250" y="9973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192" name="フローチャート: 判断 191"/>
        <xdr:cNvSpPr/>
      </xdr:nvSpPr>
      <xdr:spPr>
        <a:xfrm>
          <a:off x="7029450" y="9914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164459</xdr:rowOff>
    </xdr:from>
    <xdr:to>
      <xdr:col>55</xdr:col>
      <xdr:colOff>50800</xdr:colOff>
      <xdr:row>62</xdr:row>
      <xdr:rowOff>94609</xdr:rowOff>
    </xdr:to>
    <xdr:sp macro="" textlink="">
      <xdr:nvSpPr>
        <xdr:cNvPr id="198" name="楕円 197"/>
        <xdr:cNvSpPr/>
      </xdr:nvSpPr>
      <xdr:spPr>
        <a:xfrm>
          <a:off x="9398000" y="102419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79386</xdr:rowOff>
    </xdr:from>
    <xdr:ext cx="534377" cy="259045"/>
    <xdr:sp macro="" textlink="">
      <xdr:nvSpPr>
        <xdr:cNvPr id="199" name="【橋りょう・トンネル】&#10;一人当たり有形固定資産（償却資産）額該当値テキスト"/>
        <xdr:cNvSpPr txBox="1"/>
      </xdr:nvSpPr>
      <xdr:spPr>
        <a:xfrm>
          <a:off x="9480550" y="1015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23751</xdr:rowOff>
    </xdr:from>
    <xdr:ext cx="599010" cy="259045"/>
    <xdr:sp macro="" textlink="">
      <xdr:nvSpPr>
        <xdr:cNvPr id="200" name="n_1aveValue【橋りょう・トンネル】&#10;一人当たり有形固定資産（償却資産）額"/>
        <xdr:cNvSpPr txBox="1"/>
      </xdr:nvSpPr>
      <xdr:spPr>
        <a:xfrm>
          <a:off x="8399995" y="977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7964</xdr:rowOff>
    </xdr:from>
    <xdr:ext cx="599010" cy="259045"/>
    <xdr:sp macro="" textlink="">
      <xdr:nvSpPr>
        <xdr:cNvPr id="201" name="n_2aveValue【橋りょう・トンネル】&#10;一人当たり有形固定資産（償却資産）額"/>
        <xdr:cNvSpPr txBox="1"/>
      </xdr:nvSpPr>
      <xdr:spPr>
        <a:xfrm>
          <a:off x="7612595" y="97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114016</xdr:rowOff>
    </xdr:from>
    <xdr:ext cx="599010" cy="259045"/>
    <xdr:sp macro="" textlink="">
      <xdr:nvSpPr>
        <xdr:cNvPr id="202" name="n_3aveValue【橋りょう・トンネル】&#10;一人当たり有形固定資産（償却資産）額"/>
        <xdr:cNvSpPr txBox="1"/>
      </xdr:nvSpPr>
      <xdr:spPr>
        <a:xfrm>
          <a:off x="6818845" y="969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4" name="正方形/長方形 203"/>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5" name="正方形/長方形 204"/>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6" name="正方形/長方形 205"/>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7" name="正方形/長方形 206"/>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1" name="テキスト ボックス 21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2" name="直線コネクタ 211"/>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3" name="テキスト ボックス 212"/>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4" name="直線コネクタ 213"/>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5" name="テキスト ボックス 214"/>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6" name="直線コネクタ 215"/>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7" name="テキスト ボックス 216"/>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8" name="直線コネクタ 217"/>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9" name="テキスト ボックス 218"/>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0" name="直線コネクタ 219"/>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1" name="テキスト ボックス 220"/>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2" name="直線コネクタ 221"/>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3" name="テキスト ボックス 222"/>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5" name="テキスト ボックス 224"/>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27" name="直線コネクタ 226"/>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28" name="【公営住宅】&#10;有形固定資産減価償却率最小値テキスト"/>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29" name="直線コネクタ 228"/>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30" name="【公営住宅】&#10;有形固定資産減価償却率最大値テキスト"/>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31" name="直線コネクタ 230"/>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15076</xdr:rowOff>
    </xdr:from>
    <xdr:ext cx="405111" cy="259045"/>
    <xdr:sp macro="" textlink="">
      <xdr:nvSpPr>
        <xdr:cNvPr id="232" name="【公営住宅】&#10;有形固定資産減価償却率平均値テキスト"/>
        <xdr:cNvSpPr txBox="1"/>
      </xdr:nvSpPr>
      <xdr:spPr>
        <a:xfrm>
          <a:off x="4229100" y="13229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33" name="フローチャート: 判断 232"/>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34" name="フローチャート: 判断 233"/>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35" name="フローチャート: 判断 234"/>
        <xdr:cNvSpPr/>
      </xdr:nvSpPr>
      <xdr:spPr>
        <a:xfrm>
          <a:off x="257175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36" name="フローチャート: 判断 235"/>
        <xdr:cNvSpPr/>
      </xdr:nvSpPr>
      <xdr:spPr>
        <a:xfrm>
          <a:off x="1778000" y="13286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85271</xdr:rowOff>
    </xdr:from>
    <xdr:to>
      <xdr:col>24</xdr:col>
      <xdr:colOff>114300</xdr:colOff>
      <xdr:row>83</xdr:row>
      <xdr:rowOff>15421</xdr:rowOff>
    </xdr:to>
    <xdr:sp macro="" textlink="">
      <xdr:nvSpPr>
        <xdr:cNvPr id="242" name="楕円 241"/>
        <xdr:cNvSpPr/>
      </xdr:nvSpPr>
      <xdr:spPr>
        <a:xfrm>
          <a:off x="4127500" y="136298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63698</xdr:rowOff>
    </xdr:from>
    <xdr:ext cx="405111" cy="259045"/>
    <xdr:sp macro="" textlink="">
      <xdr:nvSpPr>
        <xdr:cNvPr id="243" name="【公営住宅】&#10;有形固定資産減価償却率該当値テキスト"/>
        <xdr:cNvSpPr txBox="1"/>
      </xdr:nvSpPr>
      <xdr:spPr>
        <a:xfrm>
          <a:off x="4229100" y="13608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244" name="n_1aveValue【公営住宅】&#10;有形固定資産減価償却率"/>
        <xdr:cNvSpPr txBox="1"/>
      </xdr:nvSpPr>
      <xdr:spPr>
        <a:xfrm>
          <a:off x="32391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245" name="n_2aveValue【公営住宅】&#10;有形固定資産減価償却率"/>
        <xdr:cNvSpPr txBox="1"/>
      </xdr:nvSpPr>
      <xdr:spPr>
        <a:xfrm>
          <a:off x="2439044" y="13221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246" name="n_3aveValue【公営住宅】&#10;有形固定資産減価償却率"/>
        <xdr:cNvSpPr txBox="1"/>
      </xdr:nvSpPr>
      <xdr:spPr>
        <a:xfrm>
          <a:off x="1645294" y="1306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8" name="正方形/長方形 247"/>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9" name="正方形/長方形 248"/>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0" name="正方形/長方形 249"/>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1" name="正方形/長方形 250"/>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2" name="正方形/長方形 25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3" name="テキスト ボックス 25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4" name="直線コネクタ 25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5" name="直線コネクタ 254"/>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6" name="テキスト ボックス 255"/>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7" name="直線コネクタ 256"/>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8" name="テキスト ボックス 257"/>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9" name="直線コネクタ 258"/>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0" name="テキスト ボックス 259"/>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1" name="直線コネクタ 260"/>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2" name="テキスト ボックス 261"/>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3" name="直線コネクタ 262"/>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4" name="テキスト ボックス 263"/>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5" name="直線コネクタ 264"/>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6" name="テキスト ボックス 265"/>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7" name="直線コネクタ 26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8" name="テキスト ボックス 26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9"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270" name="直線コネクタ 269"/>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271" name="【公営住宅】&#10;一人当たり面積最小値テキスト"/>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272" name="直線コネクタ 271"/>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273" name="【公営住宅】&#10;一人当たり面積最大値テキスト"/>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274" name="直線コネクタ 273"/>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119215</xdr:rowOff>
    </xdr:from>
    <xdr:ext cx="469744" cy="259045"/>
    <xdr:sp macro="" textlink="">
      <xdr:nvSpPr>
        <xdr:cNvPr id="275" name="【公営住宅】&#10;一人当たり面積平均値テキスト"/>
        <xdr:cNvSpPr txBox="1"/>
      </xdr:nvSpPr>
      <xdr:spPr>
        <a:xfrm>
          <a:off x="9480550" y="13663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276" name="フローチャート: 判断 275"/>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277" name="フローチャート: 判断 276"/>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278" name="フローチャート: 判断 277"/>
        <xdr:cNvSpPr/>
      </xdr:nvSpPr>
      <xdr:spPr>
        <a:xfrm>
          <a:off x="7842250" y="13659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279" name="フローチャート: 判断 278"/>
        <xdr:cNvSpPr/>
      </xdr:nvSpPr>
      <xdr:spPr>
        <a:xfrm>
          <a:off x="7029450" y="13340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142421</xdr:rowOff>
    </xdr:from>
    <xdr:to>
      <xdr:col>55</xdr:col>
      <xdr:colOff>50800</xdr:colOff>
      <xdr:row>78</xdr:row>
      <xdr:rowOff>72571</xdr:rowOff>
    </xdr:to>
    <xdr:sp macro="" textlink="">
      <xdr:nvSpPr>
        <xdr:cNvPr id="285" name="楕円 284"/>
        <xdr:cNvSpPr/>
      </xdr:nvSpPr>
      <xdr:spPr>
        <a:xfrm>
          <a:off x="9398000" y="128614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95448</xdr:rowOff>
    </xdr:from>
    <xdr:ext cx="469744" cy="259045"/>
    <xdr:sp macro="" textlink="">
      <xdr:nvSpPr>
        <xdr:cNvPr id="286" name="【公営住宅】&#10;一人当たり面積該当値テキスト"/>
        <xdr:cNvSpPr txBox="1"/>
      </xdr:nvSpPr>
      <xdr:spPr>
        <a:xfrm>
          <a:off x="9480550" y="1281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145687</xdr:rowOff>
    </xdr:from>
    <xdr:to>
      <xdr:col>50</xdr:col>
      <xdr:colOff>165100</xdr:colOff>
      <xdr:row>78</xdr:row>
      <xdr:rowOff>75837</xdr:rowOff>
    </xdr:to>
    <xdr:sp macro="" textlink="">
      <xdr:nvSpPr>
        <xdr:cNvPr id="287" name="楕円 286"/>
        <xdr:cNvSpPr/>
      </xdr:nvSpPr>
      <xdr:spPr>
        <a:xfrm>
          <a:off x="8636000" y="128647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21771</xdr:rowOff>
    </xdr:from>
    <xdr:to>
      <xdr:col>55</xdr:col>
      <xdr:colOff>0</xdr:colOff>
      <xdr:row>78</xdr:row>
      <xdr:rowOff>25037</xdr:rowOff>
    </xdr:to>
    <xdr:cxnSp macro="">
      <xdr:nvCxnSpPr>
        <xdr:cNvPr id="288" name="直線コネクタ 287"/>
        <xdr:cNvCxnSpPr/>
      </xdr:nvCxnSpPr>
      <xdr:spPr>
        <a:xfrm flipV="1">
          <a:off x="8686800" y="12905921"/>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148952</xdr:rowOff>
    </xdr:from>
    <xdr:to>
      <xdr:col>46</xdr:col>
      <xdr:colOff>38100</xdr:colOff>
      <xdr:row>78</xdr:row>
      <xdr:rowOff>79102</xdr:rowOff>
    </xdr:to>
    <xdr:sp macro="" textlink="">
      <xdr:nvSpPr>
        <xdr:cNvPr id="289" name="楕円 288"/>
        <xdr:cNvSpPr/>
      </xdr:nvSpPr>
      <xdr:spPr>
        <a:xfrm>
          <a:off x="7842250" y="128680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25037</xdr:rowOff>
    </xdr:from>
    <xdr:to>
      <xdr:col>50</xdr:col>
      <xdr:colOff>114300</xdr:colOff>
      <xdr:row>78</xdr:row>
      <xdr:rowOff>28302</xdr:rowOff>
    </xdr:to>
    <xdr:cxnSp macro="">
      <xdr:nvCxnSpPr>
        <xdr:cNvPr id="290" name="直線コネクタ 289"/>
        <xdr:cNvCxnSpPr/>
      </xdr:nvCxnSpPr>
      <xdr:spPr>
        <a:xfrm flipV="1">
          <a:off x="7886700" y="12909187"/>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113030</xdr:rowOff>
    </xdr:from>
    <xdr:to>
      <xdr:col>41</xdr:col>
      <xdr:colOff>101600</xdr:colOff>
      <xdr:row>78</xdr:row>
      <xdr:rowOff>43180</xdr:rowOff>
    </xdr:to>
    <xdr:sp macro="" textlink="">
      <xdr:nvSpPr>
        <xdr:cNvPr id="291" name="楕円 290"/>
        <xdr:cNvSpPr/>
      </xdr:nvSpPr>
      <xdr:spPr>
        <a:xfrm>
          <a:off x="7029450" y="12832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163830</xdr:rowOff>
    </xdr:from>
    <xdr:to>
      <xdr:col>45</xdr:col>
      <xdr:colOff>177800</xdr:colOff>
      <xdr:row>78</xdr:row>
      <xdr:rowOff>28302</xdr:rowOff>
    </xdr:to>
    <xdr:cxnSp macro="">
      <xdr:nvCxnSpPr>
        <xdr:cNvPr id="292" name="直線コネクタ 291"/>
        <xdr:cNvCxnSpPr/>
      </xdr:nvCxnSpPr>
      <xdr:spPr>
        <a:xfrm>
          <a:off x="7080250" y="12882880"/>
          <a:ext cx="80645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60433</xdr:rowOff>
    </xdr:from>
    <xdr:ext cx="469744" cy="259045"/>
    <xdr:sp macro="" textlink="">
      <xdr:nvSpPr>
        <xdr:cNvPr id="293" name="n_1aveValue【公営住宅】&#10;一人当たり面積"/>
        <xdr:cNvSpPr txBox="1"/>
      </xdr:nvSpPr>
      <xdr:spPr>
        <a:xfrm>
          <a:off x="8458277" y="1377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35940</xdr:rowOff>
    </xdr:from>
    <xdr:ext cx="469744" cy="259045"/>
    <xdr:sp macro="" textlink="">
      <xdr:nvSpPr>
        <xdr:cNvPr id="294" name="n_2aveValue【公営住宅】&#10;一人当たり面積"/>
        <xdr:cNvSpPr txBox="1"/>
      </xdr:nvSpPr>
      <xdr:spPr>
        <a:xfrm>
          <a:off x="7677227" y="1374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47370</xdr:rowOff>
    </xdr:from>
    <xdr:ext cx="469744" cy="259045"/>
    <xdr:sp macro="" textlink="">
      <xdr:nvSpPr>
        <xdr:cNvPr id="295" name="n_3aveValue【公営住宅】&#10;一人当たり面積"/>
        <xdr:cNvSpPr txBox="1"/>
      </xdr:nvSpPr>
      <xdr:spPr>
        <a:xfrm>
          <a:off x="6864427" y="1342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92364</xdr:rowOff>
    </xdr:from>
    <xdr:ext cx="469744" cy="259045"/>
    <xdr:sp macro="" textlink="">
      <xdr:nvSpPr>
        <xdr:cNvPr id="296" name="n_1mainValue【公営住宅】&#10;一人当たり面積"/>
        <xdr:cNvSpPr txBox="1"/>
      </xdr:nvSpPr>
      <xdr:spPr>
        <a:xfrm>
          <a:off x="8458277" y="1264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95629</xdr:rowOff>
    </xdr:from>
    <xdr:ext cx="469744" cy="259045"/>
    <xdr:sp macro="" textlink="">
      <xdr:nvSpPr>
        <xdr:cNvPr id="297" name="n_2mainValue【公営住宅】&#10;一人当たり面積"/>
        <xdr:cNvSpPr txBox="1"/>
      </xdr:nvSpPr>
      <xdr:spPr>
        <a:xfrm>
          <a:off x="7677227" y="12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59707</xdr:rowOff>
    </xdr:from>
    <xdr:ext cx="469744" cy="259045"/>
    <xdr:sp macro="" textlink="">
      <xdr:nvSpPr>
        <xdr:cNvPr id="298" name="n_3mainValue【公営住宅】&#10;一人当たり面積"/>
        <xdr:cNvSpPr txBox="1"/>
      </xdr:nvSpPr>
      <xdr:spPr>
        <a:xfrm>
          <a:off x="6864427" y="126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0" name="正方形/長方形 299"/>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1" name="正方形/長方形 300"/>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2" name="正方形/長方形 301"/>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03" name="正方形/長方形 302"/>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7" name="テキスト ボックス 306"/>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9" name="テキスト ボックス 308"/>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7" name="テキスト ボックス 316"/>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107</xdr:row>
      <xdr:rowOff>163830</xdr:rowOff>
    </xdr:to>
    <xdr:cxnSp macro="">
      <xdr:nvCxnSpPr>
        <xdr:cNvPr id="321" name="直線コネクタ 320"/>
        <xdr:cNvCxnSpPr/>
      </xdr:nvCxnSpPr>
      <xdr:spPr>
        <a:xfrm flipV="1">
          <a:off x="4176395" y="16664939"/>
          <a:ext cx="127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167657</xdr:rowOff>
    </xdr:from>
    <xdr:ext cx="405111" cy="259045"/>
    <xdr:sp macro="" textlink="">
      <xdr:nvSpPr>
        <xdr:cNvPr id="322" name="【港湾・漁港】&#10;有形固定資産減価償却率最小値テキスト"/>
        <xdr:cNvSpPr txBox="1"/>
      </xdr:nvSpPr>
      <xdr:spPr>
        <a:xfrm>
          <a:off x="42291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163830</xdr:rowOff>
    </xdr:from>
    <xdr:to>
      <xdr:col>24</xdr:col>
      <xdr:colOff>152400</xdr:colOff>
      <xdr:row>107</xdr:row>
      <xdr:rowOff>163830</xdr:rowOff>
    </xdr:to>
    <xdr:cxnSp macro="">
      <xdr:nvCxnSpPr>
        <xdr:cNvPr id="323" name="直線コネクタ 322"/>
        <xdr:cNvCxnSpPr/>
      </xdr:nvCxnSpPr>
      <xdr:spPr>
        <a:xfrm>
          <a:off x="4108450" y="17937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24" name="【港湾・漁港】&#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25" name="直線コネクタ 324"/>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106697</xdr:rowOff>
    </xdr:from>
    <xdr:ext cx="405111" cy="259045"/>
    <xdr:sp macro="" textlink="">
      <xdr:nvSpPr>
        <xdr:cNvPr id="326" name="【港湾・漁港】&#10;有形固定資産減価償却率平均値テキスト"/>
        <xdr:cNvSpPr txBox="1"/>
      </xdr:nvSpPr>
      <xdr:spPr>
        <a:xfrm>
          <a:off x="4229100" y="17194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27" name="フローチャート: 判断 326"/>
        <xdr:cNvSpPr/>
      </xdr:nvSpPr>
      <xdr:spPr>
        <a:xfrm>
          <a:off x="4127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28" name="フローチャート: 判断 327"/>
        <xdr:cNvSpPr/>
      </xdr:nvSpPr>
      <xdr:spPr>
        <a:xfrm>
          <a:off x="3384550" y="1724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162561</xdr:rowOff>
    </xdr:from>
    <xdr:to>
      <xdr:col>15</xdr:col>
      <xdr:colOff>101600</xdr:colOff>
      <xdr:row>104</xdr:row>
      <xdr:rowOff>92711</xdr:rowOff>
    </xdr:to>
    <xdr:sp macro="" textlink="">
      <xdr:nvSpPr>
        <xdr:cNvPr id="329" name="フローチャート: 判断 328"/>
        <xdr:cNvSpPr/>
      </xdr:nvSpPr>
      <xdr:spPr>
        <a:xfrm>
          <a:off x="257175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30" name="フローチャート: 判断 329"/>
        <xdr:cNvSpPr/>
      </xdr:nvSpPr>
      <xdr:spPr>
        <a:xfrm>
          <a:off x="1778000" y="1745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166370</xdr:rowOff>
    </xdr:from>
    <xdr:to>
      <xdr:col>24</xdr:col>
      <xdr:colOff>114300</xdr:colOff>
      <xdr:row>103</xdr:row>
      <xdr:rowOff>96520</xdr:rowOff>
    </xdr:to>
    <xdr:sp macro="" textlink="">
      <xdr:nvSpPr>
        <xdr:cNvPr id="336" name="楕円 335"/>
        <xdr:cNvSpPr/>
      </xdr:nvSpPr>
      <xdr:spPr>
        <a:xfrm>
          <a:off x="4127500" y="1708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17797</xdr:rowOff>
    </xdr:from>
    <xdr:ext cx="405111" cy="259045"/>
    <xdr:sp macro="" textlink="">
      <xdr:nvSpPr>
        <xdr:cNvPr id="337" name="【港湾・漁港】&#10;有形固定資産減価償却率該当値テキスト"/>
        <xdr:cNvSpPr txBox="1"/>
      </xdr:nvSpPr>
      <xdr:spPr>
        <a:xfrm>
          <a:off x="4229100"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105427</xdr:rowOff>
    </xdr:from>
    <xdr:ext cx="405111" cy="259045"/>
    <xdr:sp macro="" textlink="">
      <xdr:nvSpPr>
        <xdr:cNvPr id="338" name="n_1aveValue【港湾・漁港】&#10;有形固定資産減価償却率"/>
        <xdr:cNvSpPr txBox="1"/>
      </xdr:nvSpPr>
      <xdr:spPr>
        <a:xfrm>
          <a:off x="32391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339" name="n_2aveValue【港湾・漁港】&#10;有形固定資産減価償却率"/>
        <xdr:cNvSpPr txBox="1"/>
      </xdr:nvSpPr>
      <xdr:spPr>
        <a:xfrm>
          <a:off x="2439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40" name="n_3aveValue【港湾・漁港】&#10;有形固定資産減価償却率"/>
        <xdr:cNvSpPr txBox="1"/>
      </xdr:nvSpPr>
      <xdr:spPr>
        <a:xfrm>
          <a:off x="164529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2" name="正方形/長方形 341"/>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3" name="正方形/長方形 342"/>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4" name="正方形/長方形 343"/>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5" name="正方形/長方形 344"/>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0" name="テキスト ボックス 349"/>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52" name="テキスト ボックス 351"/>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54" name="テキスト ボックス 353"/>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56" name="テキスト ボックス 355"/>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8" name="テキスト ボックス 357"/>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71793</xdr:rowOff>
    </xdr:from>
    <xdr:to>
      <xdr:col>54</xdr:col>
      <xdr:colOff>189865</xdr:colOff>
      <xdr:row>108</xdr:row>
      <xdr:rowOff>22831</xdr:rowOff>
    </xdr:to>
    <xdr:cxnSp macro="">
      <xdr:nvCxnSpPr>
        <xdr:cNvPr id="360" name="直線コネクタ 359"/>
        <xdr:cNvCxnSpPr/>
      </xdr:nvCxnSpPr>
      <xdr:spPr>
        <a:xfrm flipV="1">
          <a:off x="9427845" y="16645293"/>
          <a:ext cx="1270" cy="132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26658</xdr:rowOff>
    </xdr:from>
    <xdr:ext cx="534377" cy="259045"/>
    <xdr:sp macro="" textlink="">
      <xdr:nvSpPr>
        <xdr:cNvPr id="361" name="【港湾・漁港】&#10;一人当たり有形固定資産（償却資産）額最小値テキスト"/>
        <xdr:cNvSpPr txBox="1"/>
      </xdr:nvSpPr>
      <xdr:spPr>
        <a:xfrm>
          <a:off x="9480550" y="17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22831</xdr:rowOff>
    </xdr:from>
    <xdr:to>
      <xdr:col>55</xdr:col>
      <xdr:colOff>88900</xdr:colOff>
      <xdr:row>108</xdr:row>
      <xdr:rowOff>22831</xdr:rowOff>
    </xdr:to>
    <xdr:cxnSp macro="">
      <xdr:nvCxnSpPr>
        <xdr:cNvPr id="362" name="直線コネクタ 361"/>
        <xdr:cNvCxnSpPr/>
      </xdr:nvCxnSpPr>
      <xdr:spPr>
        <a:xfrm>
          <a:off x="9359900" y="17967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18470</xdr:rowOff>
    </xdr:from>
    <xdr:ext cx="599010" cy="259045"/>
    <xdr:sp macro="" textlink="">
      <xdr:nvSpPr>
        <xdr:cNvPr id="363" name="【港湾・漁港】&#10;一人当たり有形固定資産（償却資産）額最大値テキスト"/>
        <xdr:cNvSpPr txBox="1"/>
      </xdr:nvSpPr>
      <xdr:spPr>
        <a:xfrm>
          <a:off x="9480550" y="164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71793</xdr:rowOff>
    </xdr:from>
    <xdr:to>
      <xdr:col>55</xdr:col>
      <xdr:colOff>88900</xdr:colOff>
      <xdr:row>100</xdr:row>
      <xdr:rowOff>71793</xdr:rowOff>
    </xdr:to>
    <xdr:cxnSp macro="">
      <xdr:nvCxnSpPr>
        <xdr:cNvPr id="364" name="直線コネクタ 363"/>
        <xdr:cNvCxnSpPr/>
      </xdr:nvCxnSpPr>
      <xdr:spPr>
        <a:xfrm>
          <a:off x="9359900" y="16645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42777</xdr:rowOff>
    </xdr:from>
    <xdr:ext cx="534377" cy="259045"/>
    <xdr:sp macro="" textlink="">
      <xdr:nvSpPr>
        <xdr:cNvPr id="365" name="【港湾・漁港】&#10;一人当たり有形固定資産（償却資産）額平均値テキスト"/>
        <xdr:cNvSpPr txBox="1"/>
      </xdr:nvSpPr>
      <xdr:spPr>
        <a:xfrm>
          <a:off x="9480550" y="1747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19900</xdr:rowOff>
    </xdr:from>
    <xdr:to>
      <xdr:col>55</xdr:col>
      <xdr:colOff>50800</xdr:colOff>
      <xdr:row>106</xdr:row>
      <xdr:rowOff>121500</xdr:rowOff>
    </xdr:to>
    <xdr:sp macro="" textlink="">
      <xdr:nvSpPr>
        <xdr:cNvPr id="366" name="フローチャート: 判断 365"/>
        <xdr:cNvSpPr/>
      </xdr:nvSpPr>
      <xdr:spPr>
        <a:xfrm>
          <a:off x="9398000" y="17622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153760</xdr:rowOff>
    </xdr:from>
    <xdr:to>
      <xdr:col>50</xdr:col>
      <xdr:colOff>165100</xdr:colOff>
      <xdr:row>106</xdr:row>
      <xdr:rowOff>83910</xdr:rowOff>
    </xdr:to>
    <xdr:sp macro="" textlink="">
      <xdr:nvSpPr>
        <xdr:cNvPr id="367" name="フローチャート: 判断 366"/>
        <xdr:cNvSpPr/>
      </xdr:nvSpPr>
      <xdr:spPr>
        <a:xfrm>
          <a:off x="8636000" y="175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105437</xdr:rowOff>
    </xdr:from>
    <xdr:to>
      <xdr:col>46</xdr:col>
      <xdr:colOff>38100</xdr:colOff>
      <xdr:row>106</xdr:row>
      <xdr:rowOff>35587</xdr:rowOff>
    </xdr:to>
    <xdr:sp macro="" textlink="">
      <xdr:nvSpPr>
        <xdr:cNvPr id="368" name="フローチャート: 判断 367"/>
        <xdr:cNvSpPr/>
      </xdr:nvSpPr>
      <xdr:spPr>
        <a:xfrm>
          <a:off x="7842250" y="17536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44576</xdr:rowOff>
    </xdr:from>
    <xdr:to>
      <xdr:col>41</xdr:col>
      <xdr:colOff>101600</xdr:colOff>
      <xdr:row>106</xdr:row>
      <xdr:rowOff>146176</xdr:rowOff>
    </xdr:to>
    <xdr:sp macro="" textlink="">
      <xdr:nvSpPr>
        <xdr:cNvPr id="369" name="フローチャート: 判断 368"/>
        <xdr:cNvSpPr/>
      </xdr:nvSpPr>
      <xdr:spPr>
        <a:xfrm>
          <a:off x="7029450" y="176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69067</xdr:rowOff>
    </xdr:from>
    <xdr:to>
      <xdr:col>55</xdr:col>
      <xdr:colOff>50800</xdr:colOff>
      <xdr:row>107</xdr:row>
      <xdr:rowOff>170667</xdr:rowOff>
    </xdr:to>
    <xdr:sp macro="" textlink="">
      <xdr:nvSpPr>
        <xdr:cNvPr id="375" name="楕円 374"/>
        <xdr:cNvSpPr/>
      </xdr:nvSpPr>
      <xdr:spPr>
        <a:xfrm>
          <a:off x="9398000" y="178427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155444</xdr:rowOff>
    </xdr:from>
    <xdr:ext cx="534377" cy="259045"/>
    <xdr:sp macro="" textlink="">
      <xdr:nvSpPr>
        <xdr:cNvPr id="376" name="【港湾・漁港】&#10;一人当たり有形固定資産（償却資産）額該当値テキスト"/>
        <xdr:cNvSpPr txBox="1"/>
      </xdr:nvSpPr>
      <xdr:spPr>
        <a:xfrm>
          <a:off x="9480550" y="177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100437</xdr:rowOff>
    </xdr:from>
    <xdr:ext cx="534377" cy="259045"/>
    <xdr:sp macro="" textlink="">
      <xdr:nvSpPr>
        <xdr:cNvPr id="377" name="n_1aveValue【港湾・漁港】&#10;一人当たり有形固定資産（償却資産）額"/>
        <xdr:cNvSpPr txBox="1"/>
      </xdr:nvSpPr>
      <xdr:spPr>
        <a:xfrm>
          <a:off x="8425961" y="1735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52114</xdr:rowOff>
    </xdr:from>
    <xdr:ext cx="534377" cy="259045"/>
    <xdr:sp macro="" textlink="">
      <xdr:nvSpPr>
        <xdr:cNvPr id="378" name="n_2aveValue【港湾・漁港】&#10;一人当たり有形固定資産（償却資産）額"/>
        <xdr:cNvSpPr txBox="1"/>
      </xdr:nvSpPr>
      <xdr:spPr>
        <a:xfrm>
          <a:off x="7644911" y="173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162703</xdr:rowOff>
    </xdr:from>
    <xdr:ext cx="534377" cy="259045"/>
    <xdr:sp macro="" textlink="">
      <xdr:nvSpPr>
        <xdr:cNvPr id="379" name="n_3aveValue【港湾・漁港】&#10;一人当たり有形固定資産（償却資産）額"/>
        <xdr:cNvSpPr txBox="1"/>
      </xdr:nvSpPr>
      <xdr:spPr>
        <a:xfrm>
          <a:off x="6851161" y="174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1" name="正方形/長方形 380"/>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82" name="正方形/長方形 381"/>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83" name="正方形/長方形 382"/>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4" name="正方形/長方形 383"/>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87" name="正方形/長方形 386"/>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88" name="正方形/長方形 387"/>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89" name="正方形/長方形 388"/>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90" name="正方形/長方形 389"/>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93" name="正方形/長方形 392"/>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94" name="正方形/長方形 393"/>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95" name="正方形/長方形 394"/>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96" name="正方形/長方形 395"/>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0" name="テキスト ボックス 39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1" name="直線コネクタ 400"/>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02" name="テキスト ボックス 401"/>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3" name="直線コネクタ 402"/>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4" name="テキスト ボックス 403"/>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5" name="直線コネクタ 404"/>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6" name="テキスト ボックス 405"/>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07" name="直線コネクタ 406"/>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08" name="テキスト ボックス 407"/>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0" name="テキスト ボックス 40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1"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412" name="直線コネクタ 411"/>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413" name="【学校施設】&#10;有形固定資産減価償却率最小値テキスト"/>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414" name="直線コネクタ 413"/>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415" name="【学校施設】&#10;有形固定資産減価償却率最大値テキスト"/>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416" name="直線コネクタ 415"/>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77233</xdr:rowOff>
    </xdr:from>
    <xdr:ext cx="405111" cy="259045"/>
    <xdr:sp macro="" textlink="">
      <xdr:nvSpPr>
        <xdr:cNvPr id="417" name="【学校施設】&#10;有形固定資産減価償却率平均値テキスト"/>
        <xdr:cNvSpPr txBox="1"/>
      </xdr:nvSpPr>
      <xdr:spPr>
        <a:xfrm>
          <a:off x="14744700" y="9494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418" name="フローチャート: 判断 417"/>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419" name="フローチャート: 判断 418"/>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420" name="フローチャート: 判断 419"/>
        <xdr:cNvSpPr/>
      </xdr:nvSpPr>
      <xdr:spPr>
        <a:xfrm>
          <a:off x="130937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421" name="フローチャート: 判断 420"/>
        <xdr:cNvSpPr/>
      </xdr:nvSpPr>
      <xdr:spPr>
        <a:xfrm>
          <a:off x="12299950" y="963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2" name="テキスト ボックス 42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3" name="テキスト ボックス 42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4" name="テキスト ボックス 42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5" name="テキスト ボックス 42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6" name="テキスト ボックス 42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100076</xdr:rowOff>
    </xdr:from>
    <xdr:to>
      <xdr:col>85</xdr:col>
      <xdr:colOff>177800</xdr:colOff>
      <xdr:row>59</xdr:row>
      <xdr:rowOff>30226</xdr:rowOff>
    </xdr:to>
    <xdr:sp macro="" textlink="">
      <xdr:nvSpPr>
        <xdr:cNvPr id="427" name="楕円 426"/>
        <xdr:cNvSpPr/>
      </xdr:nvSpPr>
      <xdr:spPr>
        <a:xfrm>
          <a:off x="14649450" y="96822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78503</xdr:rowOff>
    </xdr:from>
    <xdr:ext cx="405111" cy="259045"/>
    <xdr:sp macro="" textlink="">
      <xdr:nvSpPr>
        <xdr:cNvPr id="428" name="【学校施設】&#10;有形固定資産減価償却率該当値テキスト"/>
        <xdr:cNvSpPr txBox="1"/>
      </xdr:nvSpPr>
      <xdr:spPr>
        <a:xfrm>
          <a:off x="14744700" y="9660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14749</xdr:rowOff>
    </xdr:from>
    <xdr:ext cx="405111" cy="259045"/>
    <xdr:sp macro="" textlink="">
      <xdr:nvSpPr>
        <xdr:cNvPr id="429" name="n_1aveValue【学校施設】&#10;有形固定資産減価償却率"/>
        <xdr:cNvSpPr txBox="1"/>
      </xdr:nvSpPr>
      <xdr:spPr>
        <a:xfrm>
          <a:off x="13742044" y="9431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83329</xdr:rowOff>
    </xdr:from>
    <xdr:ext cx="405111" cy="259045"/>
    <xdr:sp macro="" textlink="">
      <xdr:nvSpPr>
        <xdr:cNvPr id="430" name="n_2aveValue【学校施設】&#10;有形固定資産減価償却率"/>
        <xdr:cNvSpPr txBox="1"/>
      </xdr:nvSpPr>
      <xdr:spPr>
        <a:xfrm>
          <a:off x="12960994" y="9500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431" name="n_3aveValue【学校施設】&#10;有形固定資産減価償却率"/>
        <xdr:cNvSpPr txBox="1"/>
      </xdr:nvSpPr>
      <xdr:spPr>
        <a:xfrm>
          <a:off x="12167244" y="941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33" name="正方形/長方形 432"/>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34" name="正方形/長方形 433"/>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35" name="正方形/長方形 434"/>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36" name="正方形/長方形 435"/>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0" name="テキスト ボックス 439"/>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41" name="直線コネクタ 440"/>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2" name="テキスト ボックス 441"/>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3" name="直線コネクタ 442"/>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4" name="テキスト ボックス 443"/>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5" name="直線コネクタ 444"/>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6" name="テキスト ボックス 445"/>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7" name="直線コネクタ 446"/>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8" name="テキスト ボックス 447"/>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9" name="直線コネクタ 448"/>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0" name="テキスト ボックス 449"/>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1" name="直線コネクタ 450"/>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2" name="テキスト ボックス 451"/>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456" name="直線コネクタ 455"/>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457" name="【学校施設】&#10;一人当たり面積最小値テキスト"/>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458" name="直線コネクタ 457"/>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459" name="【学校施設】&#10;一人当たり面積最大値テキスト"/>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460" name="直線コネクタ 459"/>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29227</xdr:rowOff>
    </xdr:from>
    <xdr:ext cx="469744" cy="259045"/>
    <xdr:sp macro="" textlink="">
      <xdr:nvSpPr>
        <xdr:cNvPr id="461" name="【学校施設】&#10;一人当たり面積平均値テキスト"/>
        <xdr:cNvSpPr txBox="1"/>
      </xdr:nvSpPr>
      <xdr:spPr>
        <a:xfrm>
          <a:off x="200025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462" name="フローチャート: 判断 461"/>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463" name="フローチャート: 判断 462"/>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464" name="フローチャート: 判断 463"/>
        <xdr:cNvSpPr/>
      </xdr:nvSpPr>
      <xdr:spPr>
        <a:xfrm>
          <a:off x="1834515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465" name="フローチャート: 判断 464"/>
        <xdr:cNvSpPr/>
      </xdr:nvSpPr>
      <xdr:spPr>
        <a:xfrm>
          <a:off x="175514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119017</xdr:rowOff>
    </xdr:from>
    <xdr:to>
      <xdr:col>116</xdr:col>
      <xdr:colOff>114300</xdr:colOff>
      <xdr:row>63</xdr:row>
      <xdr:rowOff>49167</xdr:rowOff>
    </xdr:to>
    <xdr:sp macro="" textlink="">
      <xdr:nvSpPr>
        <xdr:cNvPr id="471" name="楕円 470"/>
        <xdr:cNvSpPr/>
      </xdr:nvSpPr>
      <xdr:spPr>
        <a:xfrm>
          <a:off x="19900900" y="103615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33944</xdr:rowOff>
    </xdr:from>
    <xdr:ext cx="469744" cy="259045"/>
    <xdr:sp macro="" textlink="">
      <xdr:nvSpPr>
        <xdr:cNvPr id="472" name="【学校施設】&#10;一人当たり面積該当値テキスト"/>
        <xdr:cNvSpPr txBox="1"/>
      </xdr:nvSpPr>
      <xdr:spPr>
        <a:xfrm>
          <a:off x="20002500" y="1027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98351</xdr:rowOff>
    </xdr:from>
    <xdr:ext cx="469744" cy="259045"/>
    <xdr:sp macro="" textlink="">
      <xdr:nvSpPr>
        <xdr:cNvPr id="473" name="n_1aveValue【学校施設】&#10;一人当たり面積"/>
        <xdr:cNvSpPr txBox="1"/>
      </xdr:nvSpPr>
      <xdr:spPr>
        <a:xfrm>
          <a:off x="18980227" y="984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72226</xdr:rowOff>
    </xdr:from>
    <xdr:ext cx="469744" cy="259045"/>
    <xdr:sp macro="" textlink="">
      <xdr:nvSpPr>
        <xdr:cNvPr id="474" name="n_2aveValue【学校施設】&#10;一人当たり面積"/>
        <xdr:cNvSpPr txBox="1"/>
      </xdr:nvSpPr>
      <xdr:spPr>
        <a:xfrm>
          <a:off x="18180127" y="981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104883</xdr:rowOff>
    </xdr:from>
    <xdr:ext cx="469744" cy="259045"/>
    <xdr:sp macro="" textlink="">
      <xdr:nvSpPr>
        <xdr:cNvPr id="475" name="n_3aveValue【学校施設】&#10;一人当たり面積"/>
        <xdr:cNvSpPr txBox="1"/>
      </xdr:nvSpPr>
      <xdr:spPr>
        <a:xfrm>
          <a:off x="17386377" y="985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77" name="正方形/長方形 476"/>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78" name="正方形/長方形 477"/>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79" name="正方形/長方形 478"/>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80" name="正方形/長方形 479"/>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2" name="テキスト ボックス 481"/>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3" name="直線コネクタ 482"/>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84" name="テキスト ボックス 483"/>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85" name="直線コネクタ 484"/>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86" name="テキスト ボックス 485"/>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87" name="直線コネクタ 486"/>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88" name="テキスト ボックス 487"/>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89" name="直線コネクタ 488"/>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90" name="テキスト ボックス 489"/>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91" name="直線コネクタ 490"/>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492" name="テキスト ボックス 491"/>
        <xdr:cNvSpPr txBox="1"/>
      </xdr:nvSpPr>
      <xdr:spPr>
        <a:xfrm>
          <a:off x="107977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3" name="直線コネクタ 49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4" name="テキスト ボックス 493"/>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5"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496" name="直線コネクタ 495"/>
        <xdr:cNvCxnSpPr/>
      </xdr:nvCxnSpPr>
      <xdr:spPr>
        <a:xfrm flipV="1">
          <a:off x="14698345" y="12922250"/>
          <a:ext cx="1269"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497" name="【図書館】&#10;有形固定資産減価償却率最小値テキスト"/>
        <xdr:cNvSpPr txBox="1"/>
      </xdr:nvSpPr>
      <xdr:spPr>
        <a:xfrm>
          <a:off x="14744700"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498" name="直線コネクタ 497"/>
        <xdr:cNvCxnSpPr/>
      </xdr:nvCxnSpPr>
      <xdr:spPr>
        <a:xfrm>
          <a:off x="1461135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499" name="【図書館】&#10;有形固定資産減価償却率最大値テキスト"/>
        <xdr:cNvSpPr txBox="1"/>
      </xdr:nvSpPr>
      <xdr:spPr>
        <a:xfrm>
          <a:off x="147447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00" name="直線コネクタ 499"/>
        <xdr:cNvCxnSpPr/>
      </xdr:nvCxnSpPr>
      <xdr:spPr>
        <a:xfrm>
          <a:off x="146113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161053</xdr:rowOff>
    </xdr:from>
    <xdr:ext cx="405111" cy="259045"/>
    <xdr:sp macro="" textlink="">
      <xdr:nvSpPr>
        <xdr:cNvPr id="501" name="【図書館】&#10;有形固定資産減価償却率平均値テキスト"/>
        <xdr:cNvSpPr txBox="1"/>
      </xdr:nvSpPr>
      <xdr:spPr>
        <a:xfrm>
          <a:off x="14744700" y="13705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502" name="フローチャート: 判断 501"/>
        <xdr:cNvSpPr/>
      </xdr:nvSpPr>
      <xdr:spPr>
        <a:xfrm>
          <a:off x="14649450" y="138478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503" name="フローチャート: 判断 502"/>
        <xdr:cNvSpPr/>
      </xdr:nvSpPr>
      <xdr:spPr>
        <a:xfrm>
          <a:off x="13887450" y="13820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28448</xdr:rowOff>
    </xdr:from>
    <xdr:to>
      <xdr:col>76</xdr:col>
      <xdr:colOff>165100</xdr:colOff>
      <xdr:row>84</xdr:row>
      <xdr:rowOff>130048</xdr:rowOff>
    </xdr:to>
    <xdr:sp macro="" textlink="">
      <xdr:nvSpPr>
        <xdr:cNvPr id="504" name="フローチャート: 判断 503"/>
        <xdr:cNvSpPr/>
      </xdr:nvSpPr>
      <xdr:spPr>
        <a:xfrm>
          <a:off x="130937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119887</xdr:rowOff>
    </xdr:from>
    <xdr:to>
      <xdr:col>72</xdr:col>
      <xdr:colOff>38100</xdr:colOff>
      <xdr:row>84</xdr:row>
      <xdr:rowOff>50037</xdr:rowOff>
    </xdr:to>
    <xdr:sp macro="" textlink="">
      <xdr:nvSpPr>
        <xdr:cNvPr id="505" name="フローチャート: 判断 504"/>
        <xdr:cNvSpPr/>
      </xdr:nvSpPr>
      <xdr:spPr>
        <a:xfrm>
          <a:off x="12299950" y="138295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6" name="テキスト ボックス 505"/>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7" name="テキスト ボックス 506"/>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8" name="テキスト ボックス 507"/>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9" name="テキスト ボックス 508"/>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0" name="テキスト ボックス 509"/>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35306</xdr:rowOff>
    </xdr:from>
    <xdr:to>
      <xdr:col>85</xdr:col>
      <xdr:colOff>177800</xdr:colOff>
      <xdr:row>85</xdr:row>
      <xdr:rowOff>136906</xdr:rowOff>
    </xdr:to>
    <xdr:sp macro="" textlink="">
      <xdr:nvSpPr>
        <xdr:cNvPr id="511" name="楕円 510"/>
        <xdr:cNvSpPr/>
      </xdr:nvSpPr>
      <xdr:spPr>
        <a:xfrm>
          <a:off x="14649450" y="1407515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85</xdr:row>
      <xdr:rowOff>13733</xdr:rowOff>
    </xdr:from>
    <xdr:ext cx="405111" cy="259045"/>
    <xdr:sp macro="" textlink="">
      <xdr:nvSpPr>
        <xdr:cNvPr id="512" name="【図書館】&#10;有形固定資産減価償却率該当値テキスト"/>
        <xdr:cNvSpPr txBox="1"/>
      </xdr:nvSpPr>
      <xdr:spPr>
        <a:xfrm>
          <a:off x="14744700" y="1405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57421</xdr:rowOff>
    </xdr:from>
    <xdr:ext cx="405111" cy="259045"/>
    <xdr:sp macro="" textlink="">
      <xdr:nvSpPr>
        <xdr:cNvPr id="513" name="n_1aveValue【図書館】&#10;有形固定資産減価償却率"/>
        <xdr:cNvSpPr txBox="1"/>
      </xdr:nvSpPr>
      <xdr:spPr>
        <a:xfrm>
          <a:off x="137420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146575</xdr:rowOff>
    </xdr:from>
    <xdr:ext cx="405111" cy="259045"/>
    <xdr:sp macro="" textlink="">
      <xdr:nvSpPr>
        <xdr:cNvPr id="514" name="n_2aveValue【図書館】&#10;有形固定資産減価償却率"/>
        <xdr:cNvSpPr txBox="1"/>
      </xdr:nvSpPr>
      <xdr:spPr>
        <a:xfrm>
          <a:off x="1296099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66564</xdr:rowOff>
    </xdr:from>
    <xdr:ext cx="405111" cy="259045"/>
    <xdr:sp macro="" textlink="">
      <xdr:nvSpPr>
        <xdr:cNvPr id="515" name="n_3aveValue【図書館】&#10;有形固定資産減価償却率"/>
        <xdr:cNvSpPr txBox="1"/>
      </xdr:nvSpPr>
      <xdr:spPr>
        <a:xfrm>
          <a:off x="121672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6" name="正方形/長方形 51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17" name="正方形/長方形 516"/>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18" name="正方形/長方形 517"/>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19" name="正方形/長方形 518"/>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20" name="正方形/長方形 519"/>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2" name="テキスト ボックス 52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3" name="直線コネクタ 52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4" name="直線コネクタ 523"/>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5" name="テキスト ボックス 524"/>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6" name="直線コネクタ 525"/>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7" name="テキスト ボックス 526"/>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8" name="直線コネクタ 527"/>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9" name="テキスト ボックス 528"/>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0" name="直線コネクタ 529"/>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1" name="テキスト ボックス 530"/>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2" name="直線コネクタ 531"/>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3" name="テキスト ボックス 532"/>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4" name="直線コネクタ 533"/>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5" name="テキスト ボックス 534"/>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6"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537" name="直線コネクタ 536"/>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538" name="【図書館】&#10;一人当たり面積最小値テキスト"/>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539" name="直線コネクタ 538"/>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40" name="【図書館】&#10;一人当たり面積最大値テキスト"/>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41" name="直線コネクタ 540"/>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542" name="【図書館】&#10;一人当たり面積平均値テキスト"/>
        <xdr:cNvSpPr txBox="1"/>
      </xdr:nvSpPr>
      <xdr:spPr>
        <a:xfrm>
          <a:off x="200025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43" name="フローチャート: 判断 542"/>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44" name="フローチャート: 判断 543"/>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545" name="フローチャート: 判断 544"/>
        <xdr:cNvSpPr/>
      </xdr:nvSpPr>
      <xdr:spPr>
        <a:xfrm>
          <a:off x="18345150" y="13779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546" name="フローチャート: 判断 545"/>
        <xdr:cNvSpPr/>
      </xdr:nvSpPr>
      <xdr:spPr>
        <a:xfrm>
          <a:off x="175514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7" name="テキスト ボックス 54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8" name="テキスト ボックス 54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9" name="テキスト ボックス 54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0" name="テキスト ボックス 54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1" name="テキスト ボックス 55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69850</xdr:rowOff>
    </xdr:from>
    <xdr:to>
      <xdr:col>116</xdr:col>
      <xdr:colOff>114300</xdr:colOff>
      <xdr:row>84</xdr:row>
      <xdr:rowOff>0</xdr:rowOff>
    </xdr:to>
    <xdr:sp macro="" textlink="">
      <xdr:nvSpPr>
        <xdr:cNvPr id="552" name="楕円 551"/>
        <xdr:cNvSpPr/>
      </xdr:nvSpPr>
      <xdr:spPr>
        <a:xfrm>
          <a:off x="19900900" y="13779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92727</xdr:rowOff>
    </xdr:from>
    <xdr:ext cx="469744" cy="259045"/>
    <xdr:sp macro="" textlink="">
      <xdr:nvSpPr>
        <xdr:cNvPr id="553" name="【図書館】&#10;一人当たり面積該当値テキスト"/>
        <xdr:cNvSpPr txBox="1"/>
      </xdr:nvSpPr>
      <xdr:spPr>
        <a:xfrm>
          <a:off x="20002500" y="136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69850</xdr:rowOff>
    </xdr:from>
    <xdr:to>
      <xdr:col>112</xdr:col>
      <xdr:colOff>38100</xdr:colOff>
      <xdr:row>84</xdr:row>
      <xdr:rowOff>0</xdr:rowOff>
    </xdr:to>
    <xdr:sp macro="" textlink="">
      <xdr:nvSpPr>
        <xdr:cNvPr id="554" name="楕円 553"/>
        <xdr:cNvSpPr/>
      </xdr:nvSpPr>
      <xdr:spPr>
        <a:xfrm>
          <a:off x="19157950" y="13779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120650</xdr:rowOff>
    </xdr:from>
    <xdr:to>
      <xdr:col>116</xdr:col>
      <xdr:colOff>63500</xdr:colOff>
      <xdr:row>83</xdr:row>
      <xdr:rowOff>120650</xdr:rowOff>
    </xdr:to>
    <xdr:cxnSp macro="">
      <xdr:nvCxnSpPr>
        <xdr:cNvPr id="555" name="直線コネクタ 554"/>
        <xdr:cNvCxnSpPr/>
      </xdr:nvCxnSpPr>
      <xdr:spPr>
        <a:xfrm>
          <a:off x="19202400" y="138303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556" name="楕円 555"/>
        <xdr:cNvSpPr/>
      </xdr:nvSpPr>
      <xdr:spPr>
        <a:xfrm>
          <a:off x="18345150" y="13779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120650</xdr:rowOff>
    </xdr:from>
    <xdr:to>
      <xdr:col>111</xdr:col>
      <xdr:colOff>177800</xdr:colOff>
      <xdr:row>83</xdr:row>
      <xdr:rowOff>120650</xdr:rowOff>
    </xdr:to>
    <xdr:cxnSp macro="">
      <xdr:nvCxnSpPr>
        <xdr:cNvPr id="557" name="直線コネクタ 556"/>
        <xdr:cNvCxnSpPr/>
      </xdr:nvCxnSpPr>
      <xdr:spPr>
        <a:xfrm>
          <a:off x="18395950" y="13830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69850</xdr:rowOff>
    </xdr:from>
    <xdr:to>
      <xdr:col>102</xdr:col>
      <xdr:colOff>165100</xdr:colOff>
      <xdr:row>84</xdr:row>
      <xdr:rowOff>0</xdr:rowOff>
    </xdr:to>
    <xdr:sp macro="" textlink="">
      <xdr:nvSpPr>
        <xdr:cNvPr id="558" name="楕円 557"/>
        <xdr:cNvSpPr/>
      </xdr:nvSpPr>
      <xdr:spPr>
        <a:xfrm>
          <a:off x="17551400" y="13779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120650</xdr:rowOff>
    </xdr:from>
    <xdr:to>
      <xdr:col>107</xdr:col>
      <xdr:colOff>50800</xdr:colOff>
      <xdr:row>83</xdr:row>
      <xdr:rowOff>120650</xdr:rowOff>
    </xdr:to>
    <xdr:cxnSp macro="">
      <xdr:nvCxnSpPr>
        <xdr:cNvPr id="559" name="直線コネクタ 558"/>
        <xdr:cNvCxnSpPr/>
      </xdr:nvCxnSpPr>
      <xdr:spPr>
        <a:xfrm>
          <a:off x="17602200" y="138303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560" name="n_1aveValue【図書館】&#10;一人当たり面積"/>
        <xdr:cNvSpPr txBox="1"/>
      </xdr:nvSpPr>
      <xdr:spPr>
        <a:xfrm>
          <a:off x="189802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561" name="n_2aveValue【図書館】&#10;一人当たり面積"/>
        <xdr:cNvSpPr txBox="1"/>
      </xdr:nvSpPr>
      <xdr:spPr>
        <a:xfrm>
          <a:off x="181801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562" name="n_3aveValue【図書館】&#10;一人当たり面積"/>
        <xdr:cNvSpPr txBox="1"/>
      </xdr:nvSpPr>
      <xdr:spPr>
        <a:xfrm>
          <a:off x="1738637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16527</xdr:rowOff>
    </xdr:from>
    <xdr:ext cx="469744" cy="259045"/>
    <xdr:sp macro="" textlink="">
      <xdr:nvSpPr>
        <xdr:cNvPr id="563" name="n_1mainValue【図書館】&#10;一人当たり面積"/>
        <xdr:cNvSpPr txBox="1"/>
      </xdr:nvSpPr>
      <xdr:spPr>
        <a:xfrm>
          <a:off x="1898022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564" name="n_2mainValue【図書館】&#10;一人当たり面積"/>
        <xdr:cNvSpPr txBox="1"/>
      </xdr:nvSpPr>
      <xdr:spPr>
        <a:xfrm>
          <a:off x="1818012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565" name="n_3mainValue【図書館】&#10;一人当たり面積"/>
        <xdr:cNvSpPr txBox="1"/>
      </xdr:nvSpPr>
      <xdr:spPr>
        <a:xfrm>
          <a:off x="1738637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6" name="正方形/長方形 56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67" name="正方形/長方形 566"/>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68" name="正方形/長方形 567"/>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69" name="正方形/長方形 568"/>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70" name="正方形/長方形 569"/>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2" name="テキスト ボックス 57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3" name="直線コネクタ 57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4" name="直線コネクタ 573"/>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5" name="テキスト ボックス 574"/>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6" name="直線コネクタ 575"/>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7" name="テキスト ボックス 576"/>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8" name="直線コネクタ 577"/>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9" name="テキスト ボックス 578"/>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0" name="直線コネクタ 579"/>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1" name="テキスト ボックス 580"/>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2" name="直線コネクタ 581"/>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83" name="テキスト ボックス 582"/>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587" name="直線コネクタ 586"/>
        <xdr:cNvCxnSpPr/>
      </xdr:nvCxnSpPr>
      <xdr:spPr>
        <a:xfrm flipV="1">
          <a:off x="14698345" y="165944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588" name="【博物館】&#10;有形固定資産減価償却率最小値テキスト"/>
        <xdr:cNvSpPr txBox="1"/>
      </xdr:nvSpPr>
      <xdr:spPr>
        <a:xfrm>
          <a:off x="147447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589" name="直線コネクタ 588"/>
        <xdr:cNvCxnSpPr/>
      </xdr:nvCxnSpPr>
      <xdr:spPr>
        <a:xfrm>
          <a:off x="146113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590" name="【博物館】&#10;有形固定資産減価償却率最大値テキスト"/>
        <xdr:cNvSpPr txBox="1"/>
      </xdr:nvSpPr>
      <xdr:spPr>
        <a:xfrm>
          <a:off x="147447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591" name="直線コネクタ 590"/>
        <xdr:cNvCxnSpPr/>
      </xdr:nvCxnSpPr>
      <xdr:spPr>
        <a:xfrm>
          <a:off x="146113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108602</xdr:rowOff>
    </xdr:from>
    <xdr:ext cx="405111" cy="259045"/>
    <xdr:sp macro="" textlink="">
      <xdr:nvSpPr>
        <xdr:cNvPr id="592" name="【博物館】&#10;有形固定資産減価償却率平均値テキスト"/>
        <xdr:cNvSpPr txBox="1"/>
      </xdr:nvSpPr>
      <xdr:spPr>
        <a:xfrm>
          <a:off x="14744700" y="17025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593" name="フローチャート: 判断 592"/>
        <xdr:cNvSpPr/>
      </xdr:nvSpPr>
      <xdr:spPr>
        <a:xfrm>
          <a:off x="14649450" y="17046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594" name="フローチャート: 判断 593"/>
        <xdr:cNvSpPr/>
      </xdr:nvSpPr>
      <xdr:spPr>
        <a:xfrm>
          <a:off x="13887450" y="1703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595" name="フローチャート: 判断 594"/>
        <xdr:cNvSpPr/>
      </xdr:nvSpPr>
      <xdr:spPr>
        <a:xfrm>
          <a:off x="13093700" y="1707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596" name="フローチャート: 判断 595"/>
        <xdr:cNvSpPr/>
      </xdr:nvSpPr>
      <xdr:spPr>
        <a:xfrm>
          <a:off x="12299950" y="17075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88264</xdr:rowOff>
    </xdr:from>
    <xdr:to>
      <xdr:col>85</xdr:col>
      <xdr:colOff>177800</xdr:colOff>
      <xdr:row>103</xdr:row>
      <xdr:rowOff>18414</xdr:rowOff>
    </xdr:to>
    <xdr:sp macro="" textlink="">
      <xdr:nvSpPr>
        <xdr:cNvPr id="602" name="楕円 601"/>
        <xdr:cNvSpPr/>
      </xdr:nvSpPr>
      <xdr:spPr>
        <a:xfrm>
          <a:off x="14649450" y="170046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111141</xdr:rowOff>
    </xdr:from>
    <xdr:ext cx="405111" cy="259045"/>
    <xdr:sp macro="" textlink="">
      <xdr:nvSpPr>
        <xdr:cNvPr id="603" name="【博物館】&#10;有形固定資産減価償却率該当値テキスト"/>
        <xdr:cNvSpPr txBox="1"/>
      </xdr:nvSpPr>
      <xdr:spPr>
        <a:xfrm>
          <a:off x="14744700"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69232</xdr:rowOff>
    </xdr:from>
    <xdr:ext cx="405111" cy="259045"/>
    <xdr:sp macro="" textlink="">
      <xdr:nvSpPr>
        <xdr:cNvPr id="604" name="n_1aveValue【博物館】&#10;有形固定資産減価償却率"/>
        <xdr:cNvSpPr txBox="1"/>
      </xdr:nvSpPr>
      <xdr:spPr>
        <a:xfrm>
          <a:off x="13742044" y="168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103522</xdr:rowOff>
    </xdr:from>
    <xdr:ext cx="405111" cy="259045"/>
    <xdr:sp macro="" textlink="">
      <xdr:nvSpPr>
        <xdr:cNvPr id="605" name="n_2aveValue【博物館】&#10;有形固定資産減価償却率"/>
        <xdr:cNvSpPr txBox="1"/>
      </xdr:nvSpPr>
      <xdr:spPr>
        <a:xfrm>
          <a:off x="12960994" y="1684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105427</xdr:rowOff>
    </xdr:from>
    <xdr:ext cx="405111" cy="259045"/>
    <xdr:sp macro="" textlink="">
      <xdr:nvSpPr>
        <xdr:cNvPr id="606" name="n_3aveValue【博物館】&#10;有形固定資産減価償却率"/>
        <xdr:cNvSpPr txBox="1"/>
      </xdr:nvSpPr>
      <xdr:spPr>
        <a:xfrm>
          <a:off x="12167244"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7" name="正方形/長方形 60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08" name="正方形/長方形 607"/>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09" name="正方形/長方形 608"/>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10" name="正方形/長方形 609"/>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11" name="正方形/長方形 610"/>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5" name="直線コネクタ 614"/>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6" name="テキスト ボックス 615"/>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7" name="直線コネクタ 616"/>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8" name="テキスト ボックス 617"/>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9" name="直線コネクタ 618"/>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0" name="テキスト ボックス 619"/>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1" name="直線コネクタ 620"/>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2" name="テキスト ボックス 621"/>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626" name="直線コネクタ 625"/>
        <xdr:cNvCxnSpPr/>
      </xdr:nvCxnSpPr>
      <xdr:spPr>
        <a:xfrm flipV="1">
          <a:off x="19949795" y="166954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27"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28" name="直線コネクタ 627"/>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629" name="【博物館】&#10;一人当たり面積最大値テキスト"/>
        <xdr:cNvSpPr txBox="1"/>
      </xdr:nvSpPr>
      <xdr:spPr>
        <a:xfrm>
          <a:off x="200025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30" name="直線コネクタ 629"/>
        <xdr:cNvCxnSpPr/>
      </xdr:nvCxnSpPr>
      <xdr:spPr>
        <a:xfrm>
          <a:off x="198818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25416</xdr:rowOff>
    </xdr:from>
    <xdr:ext cx="469744" cy="259045"/>
    <xdr:sp macro="" textlink="">
      <xdr:nvSpPr>
        <xdr:cNvPr id="631" name="【博物館】&#10;一人当たり面積平均値テキスト"/>
        <xdr:cNvSpPr txBox="1"/>
      </xdr:nvSpPr>
      <xdr:spPr>
        <a:xfrm>
          <a:off x="20002500" y="17456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32" name="フローチャート: 判断 631"/>
        <xdr:cNvSpPr/>
      </xdr:nvSpPr>
      <xdr:spPr>
        <a:xfrm>
          <a:off x="199009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33" name="フローチャート: 判断 632"/>
        <xdr:cNvSpPr/>
      </xdr:nvSpPr>
      <xdr:spPr>
        <a:xfrm>
          <a:off x="191579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34" name="フローチャート: 判断 633"/>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635" name="フローチャート: 判断 634"/>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641" name="楕円 640"/>
        <xdr:cNvSpPr/>
      </xdr:nvSpPr>
      <xdr:spPr>
        <a:xfrm>
          <a:off x="199009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66057</xdr:rowOff>
    </xdr:from>
    <xdr:ext cx="469744" cy="259045"/>
    <xdr:sp macro="" textlink="">
      <xdr:nvSpPr>
        <xdr:cNvPr id="642" name="【博物館】&#10;一人当たり面積該当値テキスト"/>
        <xdr:cNvSpPr txBox="1"/>
      </xdr:nvSpPr>
      <xdr:spPr>
        <a:xfrm>
          <a:off x="20002500" y="1783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643" name="楕円 642"/>
        <xdr:cNvSpPr/>
      </xdr:nvSpPr>
      <xdr:spPr>
        <a:xfrm>
          <a:off x="19157950" y="17924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644" name="直線コネクタ 643"/>
        <xdr:cNvCxnSpPr/>
      </xdr:nvCxnSpPr>
      <xdr:spPr>
        <a:xfrm>
          <a:off x="19202400" y="179755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645" name="楕円 644"/>
        <xdr:cNvSpPr/>
      </xdr:nvSpPr>
      <xdr:spPr>
        <a:xfrm>
          <a:off x="1834515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646" name="直線コネクタ 645"/>
        <xdr:cNvCxnSpPr/>
      </xdr:nvCxnSpPr>
      <xdr:spPr>
        <a:xfrm>
          <a:off x="18395950" y="179755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647" name="楕円 646"/>
        <xdr:cNvSpPr/>
      </xdr:nvSpPr>
      <xdr:spPr>
        <a:xfrm>
          <a:off x="175514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30480</xdr:rowOff>
    </xdr:to>
    <xdr:cxnSp macro="">
      <xdr:nvCxnSpPr>
        <xdr:cNvPr id="648" name="直線コネクタ 647"/>
        <xdr:cNvCxnSpPr/>
      </xdr:nvCxnSpPr>
      <xdr:spPr>
        <a:xfrm>
          <a:off x="17602200" y="179755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120666</xdr:rowOff>
    </xdr:from>
    <xdr:ext cx="469744" cy="259045"/>
    <xdr:sp macro="" textlink="">
      <xdr:nvSpPr>
        <xdr:cNvPr id="649" name="n_1aveValue【博物館】&#10;一人当たり面積"/>
        <xdr:cNvSpPr txBox="1"/>
      </xdr:nvSpPr>
      <xdr:spPr>
        <a:xfrm>
          <a:off x="189802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50" name="n_2aveValue【博物館】&#10;一人当たり面積"/>
        <xdr:cNvSpPr txBox="1"/>
      </xdr:nvSpPr>
      <xdr:spPr>
        <a:xfrm>
          <a:off x="181801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651" name="n_3aveValue【博物館】&#10;一人当たり面積"/>
        <xdr:cNvSpPr txBox="1"/>
      </xdr:nvSpPr>
      <xdr:spPr>
        <a:xfrm>
          <a:off x="173863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652" name="n_1mainValue【博物館】&#10;一人当たり面積"/>
        <xdr:cNvSpPr txBox="1"/>
      </xdr:nvSpPr>
      <xdr:spPr>
        <a:xfrm>
          <a:off x="189802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653" name="n_2mainValue【博物館】&#10;一人当たり面積"/>
        <xdr:cNvSpPr txBox="1"/>
      </xdr:nvSpPr>
      <xdr:spPr>
        <a:xfrm>
          <a:off x="181801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654" name="n_3mainValue【博物館】&#10;一人当たり面積"/>
        <xdr:cNvSpPr txBox="1"/>
      </xdr:nvSpPr>
      <xdr:spPr>
        <a:xfrm>
          <a:off x="1738637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〇有形固定資産減価償却率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グループ平均を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ポイント程度下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回っているが、その他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の施設類型では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グループ平均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と同程度となっている。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施設類型別</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の一人当たり数値の多くはグループ平均と同程度となっているが、</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道路（一人当たり延長）</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博物館（一人当たり面積）</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がグループ内最小、</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公営住宅（一人当たり面積）</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がグループ内最大となっている。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なお、今回調査から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、施設類型別の有形固定資産減価償却率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の一人当たり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の把握が可能となったので記載している。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空港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については該当施設がないため空欄。）</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〇本府においては、平成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大阪府ファシリティマネジメント基本方針（大阪府公共施設等総合管理計画）」を策定しており、そのもとにインフラ、府営住宅、警察施設、学校などの各施設類型別の詳細な取組方針を定めた計画（「施設類型別計画」）を策定し、それぞれの課題に</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応じた取組みを推進しているところである。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8,848,998
8,613,021
1,905.29
2,580,017,088
2,554,843,191
5,865,529
1,569,476,480
5,328,515,770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16.8
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76979</xdr:rowOff>
    </xdr:from>
    <xdr:ext cx="405111" cy="259045"/>
    <xdr:sp macro="" textlink="">
      <xdr:nvSpPr>
        <xdr:cNvPr id="59" name="【体育館・プール】&#10;有形固定資産減価償却率平均値テキスト"/>
        <xdr:cNvSpPr txBox="1"/>
      </xdr:nvSpPr>
      <xdr:spPr>
        <a:xfrm>
          <a:off x="4229100" y="619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778000" y="5910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xdr:rowOff>
    </xdr:from>
    <xdr:to>
      <xdr:col>24</xdr:col>
      <xdr:colOff>114300</xdr:colOff>
      <xdr:row>35</xdr:row>
      <xdr:rowOff>106426</xdr:rowOff>
    </xdr:to>
    <xdr:sp macro="" textlink="">
      <xdr:nvSpPr>
        <xdr:cNvPr id="69" name="楕円 68"/>
        <xdr:cNvSpPr/>
      </xdr:nvSpPr>
      <xdr:spPr>
        <a:xfrm>
          <a:off x="4127500" y="57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27703</xdr:rowOff>
    </xdr:from>
    <xdr:ext cx="405111" cy="259045"/>
    <xdr:sp macro="" textlink="">
      <xdr:nvSpPr>
        <xdr:cNvPr id="70" name="【体育館・プール】&#10;有形固定資産減価償却率該当値テキスト"/>
        <xdr:cNvSpPr txBox="1"/>
      </xdr:nvSpPr>
      <xdr:spPr>
        <a:xfrm>
          <a:off x="4229100" y="564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71" name="n_1aveValue【体育館・プール】&#10;有形固定資産減価償却率"/>
        <xdr:cNvSpPr txBox="1"/>
      </xdr:nvSpPr>
      <xdr:spPr>
        <a:xfrm>
          <a:off x="32391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2" name="n_2aveValue【体育館・プール】&#10;有形固定資産減価償却率"/>
        <xdr:cNvSpPr txBox="1"/>
      </xdr:nvSpPr>
      <xdr:spPr>
        <a:xfrm>
          <a:off x="2439044" y="599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73" name="n_3aveValue【体育館・プール】&#10;有形固定資産減価償却率"/>
        <xdr:cNvSpPr txBox="1"/>
      </xdr:nvSpPr>
      <xdr:spPr>
        <a:xfrm>
          <a:off x="1645294" y="569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5" name="正方形/長方形 74"/>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6" name="正方形/長方形 75"/>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7" name="正方形/長方形 76"/>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8" name="正方形/長方形 77"/>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2" name="直線コネクタ 8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3" name="テキスト ボックス 8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4" name="直線コネクタ 8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5" name="テキスト ボックス 8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6" name="直線コネクタ 8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7" name="テキスト ボックス 8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8" name="直線コネクタ 8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89" name="テキスト ボックス 8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0" name="直線コネクタ 8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1" name="テキスト ボックス 9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95" name="直線コネクタ 94"/>
        <xdr:cNvCxnSpPr/>
      </xdr:nvCxnSpPr>
      <xdr:spPr>
        <a:xfrm flipV="1">
          <a:off x="9427845" y="5753100"/>
          <a:ext cx="127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96" name="【体育館・プール】&#10;一人当たり面積最小値テキスト"/>
        <xdr:cNvSpPr txBox="1"/>
      </xdr:nvSpPr>
      <xdr:spPr>
        <a:xfrm>
          <a:off x="94805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97" name="直線コネクタ 96"/>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98" name="【体育館・プール】&#10;一人当たり面積最大値テキスト"/>
        <xdr:cNvSpPr txBox="1"/>
      </xdr:nvSpPr>
      <xdr:spPr>
        <a:xfrm>
          <a:off x="948055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99" name="直線コネクタ 98"/>
        <xdr:cNvCxnSpPr/>
      </xdr:nvCxnSpPr>
      <xdr:spPr>
        <a:xfrm>
          <a:off x="935990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00" name="【体育館・プール】&#10;一人当たり面積平均値テキスト"/>
        <xdr:cNvSpPr txBox="1"/>
      </xdr:nvSpPr>
      <xdr:spPr>
        <a:xfrm>
          <a:off x="948055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01" name="フローチャート: 判断 100"/>
        <xdr:cNvSpPr/>
      </xdr:nvSpPr>
      <xdr:spPr>
        <a:xfrm>
          <a:off x="939800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02" name="フローチャート: 判断 101"/>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03" name="フローチャート: 判断 102"/>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04" name="フローチャート: 判断 103"/>
        <xdr:cNvSpPr/>
      </xdr:nvSpPr>
      <xdr:spPr>
        <a:xfrm>
          <a:off x="7029450" y="6769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101600</xdr:rowOff>
    </xdr:from>
    <xdr:to>
      <xdr:col>55</xdr:col>
      <xdr:colOff>50800</xdr:colOff>
      <xdr:row>42</xdr:row>
      <xdr:rowOff>31750</xdr:rowOff>
    </xdr:to>
    <xdr:sp macro="" textlink="">
      <xdr:nvSpPr>
        <xdr:cNvPr id="110" name="楕円 109"/>
        <xdr:cNvSpPr/>
      </xdr:nvSpPr>
      <xdr:spPr>
        <a:xfrm>
          <a:off x="9398000" y="6877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41</xdr:row>
      <xdr:rowOff>16527</xdr:rowOff>
    </xdr:from>
    <xdr:ext cx="469744" cy="259045"/>
    <xdr:sp macro="" textlink="">
      <xdr:nvSpPr>
        <xdr:cNvPr id="111" name="【体育館・プール】&#10;一人当たり面積該当値テキスト"/>
        <xdr:cNvSpPr txBox="1"/>
      </xdr:nvSpPr>
      <xdr:spPr>
        <a:xfrm>
          <a:off x="9480550"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101600</xdr:rowOff>
    </xdr:from>
    <xdr:to>
      <xdr:col>50</xdr:col>
      <xdr:colOff>165100</xdr:colOff>
      <xdr:row>42</xdr:row>
      <xdr:rowOff>31750</xdr:rowOff>
    </xdr:to>
    <xdr:sp macro="" textlink="">
      <xdr:nvSpPr>
        <xdr:cNvPr id="112" name="楕円 111"/>
        <xdr:cNvSpPr/>
      </xdr:nvSpPr>
      <xdr:spPr>
        <a:xfrm>
          <a:off x="8636000" y="6877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152400</xdr:rowOff>
    </xdr:from>
    <xdr:to>
      <xdr:col>55</xdr:col>
      <xdr:colOff>0</xdr:colOff>
      <xdr:row>41</xdr:row>
      <xdr:rowOff>152400</xdr:rowOff>
    </xdr:to>
    <xdr:cxnSp macro="">
      <xdr:nvCxnSpPr>
        <xdr:cNvPr id="113" name="直線コネクタ 112"/>
        <xdr:cNvCxnSpPr/>
      </xdr:nvCxnSpPr>
      <xdr:spPr>
        <a:xfrm>
          <a:off x="8686800" y="69278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101600</xdr:rowOff>
    </xdr:from>
    <xdr:to>
      <xdr:col>46</xdr:col>
      <xdr:colOff>38100</xdr:colOff>
      <xdr:row>42</xdr:row>
      <xdr:rowOff>31750</xdr:rowOff>
    </xdr:to>
    <xdr:sp macro="" textlink="">
      <xdr:nvSpPr>
        <xdr:cNvPr id="114" name="楕円 113"/>
        <xdr:cNvSpPr/>
      </xdr:nvSpPr>
      <xdr:spPr>
        <a:xfrm>
          <a:off x="7842250" y="6877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152400</xdr:rowOff>
    </xdr:from>
    <xdr:to>
      <xdr:col>50</xdr:col>
      <xdr:colOff>114300</xdr:colOff>
      <xdr:row>41</xdr:row>
      <xdr:rowOff>152400</xdr:rowOff>
    </xdr:to>
    <xdr:cxnSp macro="">
      <xdr:nvCxnSpPr>
        <xdr:cNvPr id="115" name="直線コネクタ 114"/>
        <xdr:cNvCxnSpPr/>
      </xdr:nvCxnSpPr>
      <xdr:spPr>
        <a:xfrm>
          <a:off x="7886700" y="6927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101600</xdr:rowOff>
    </xdr:from>
    <xdr:to>
      <xdr:col>41</xdr:col>
      <xdr:colOff>101600</xdr:colOff>
      <xdr:row>42</xdr:row>
      <xdr:rowOff>31750</xdr:rowOff>
    </xdr:to>
    <xdr:sp macro="" textlink="">
      <xdr:nvSpPr>
        <xdr:cNvPr id="116" name="楕円 115"/>
        <xdr:cNvSpPr/>
      </xdr:nvSpPr>
      <xdr:spPr>
        <a:xfrm>
          <a:off x="7029450" y="6877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152400</xdr:rowOff>
    </xdr:from>
    <xdr:to>
      <xdr:col>45</xdr:col>
      <xdr:colOff>177800</xdr:colOff>
      <xdr:row>41</xdr:row>
      <xdr:rowOff>152400</xdr:rowOff>
    </xdr:to>
    <xdr:cxnSp macro="">
      <xdr:nvCxnSpPr>
        <xdr:cNvPr id="117" name="直線コネクタ 116"/>
        <xdr:cNvCxnSpPr/>
      </xdr:nvCxnSpPr>
      <xdr:spPr>
        <a:xfrm>
          <a:off x="7080250" y="6927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18" name="n_1aveValue【体育館・プール】&#10;一人当たり面積"/>
        <xdr:cNvSpPr txBox="1"/>
      </xdr:nvSpPr>
      <xdr:spPr>
        <a:xfrm>
          <a:off x="845827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19" name="n_2aveValue【体育館・プール】&#10;一人当たり面積"/>
        <xdr:cNvSpPr txBox="1"/>
      </xdr:nvSpPr>
      <xdr:spPr>
        <a:xfrm>
          <a:off x="76772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105427</xdr:rowOff>
    </xdr:from>
    <xdr:ext cx="469744" cy="259045"/>
    <xdr:sp macro="" textlink="">
      <xdr:nvSpPr>
        <xdr:cNvPr id="120" name="n_3aveValue【体育館・プール】&#10;一人当たり面積"/>
        <xdr:cNvSpPr txBox="1"/>
      </xdr:nvSpPr>
      <xdr:spPr>
        <a:xfrm>
          <a:off x="686442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22877</xdr:rowOff>
    </xdr:from>
    <xdr:ext cx="469744" cy="259045"/>
    <xdr:sp macro="" textlink="">
      <xdr:nvSpPr>
        <xdr:cNvPr id="121" name="n_1mainValue【体育館・プール】&#10;一人当たり面積"/>
        <xdr:cNvSpPr txBox="1"/>
      </xdr:nvSpPr>
      <xdr:spPr>
        <a:xfrm>
          <a:off x="845827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22877</xdr:rowOff>
    </xdr:from>
    <xdr:ext cx="469744" cy="259045"/>
    <xdr:sp macro="" textlink="">
      <xdr:nvSpPr>
        <xdr:cNvPr id="122" name="n_2mainValue【体育館・プール】&#10;一人当たり面積"/>
        <xdr:cNvSpPr txBox="1"/>
      </xdr:nvSpPr>
      <xdr:spPr>
        <a:xfrm>
          <a:off x="76772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22877</xdr:rowOff>
    </xdr:from>
    <xdr:ext cx="469744" cy="259045"/>
    <xdr:sp macro="" textlink="">
      <xdr:nvSpPr>
        <xdr:cNvPr id="123" name="n_3mainValue【体育館・プール】&#10;一人当たり面積"/>
        <xdr:cNvSpPr txBox="1"/>
      </xdr:nvSpPr>
      <xdr:spPr>
        <a:xfrm>
          <a:off x="6864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5" name="正方形/長方形 124"/>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6" name="正方形/長方形 125"/>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7" name="正方形/長方形 126"/>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8" name="正方形/長方形 127"/>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0" name="正方形/長方形 129"/>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31" name="正方形/長方形 130"/>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32" name="正方形/長方形 131"/>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33" name="正方形/長方形 132"/>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34" name="正方形/長方形 133"/>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5" name="正方形/長方形 134"/>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6" name="正方形/長方形 13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37" name="正方形/長方形 136"/>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38" name="正方形/長方形 137"/>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39" name="正方形/長方形 138"/>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40" name="正方形/長方形 139"/>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1" name="正方形/長方形 14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2" name="テキスト ボックス 14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3" name="直線コネクタ 14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4" name="テキスト ボックス 143"/>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5" name="直線コネクタ 144"/>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6" name="テキスト ボックス 145"/>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7" name="直線コネクタ 146"/>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8" name="テキスト ボックス 147"/>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9" name="直線コネクタ 148"/>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0" name="テキスト ボックス 149"/>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1" name="直線コネクタ 150"/>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2" name="テキスト ボックス 151"/>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3" name="直線コネクタ 152"/>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4" name="テキスト ボックス 153"/>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56" name="テキスト ボックス 15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158" name="直線コネクタ 157"/>
        <xdr:cNvCxnSpPr/>
      </xdr:nvCxnSpPr>
      <xdr:spPr>
        <a:xfrm flipV="1">
          <a:off x="4176395" y="12829539"/>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159" name="【県民会館】&#10;有形固定資産減価償却率最小値テキスト"/>
        <xdr:cNvSpPr txBox="1"/>
      </xdr:nvSpPr>
      <xdr:spPr>
        <a:xfrm>
          <a:off x="42291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160" name="直線コネクタ 159"/>
        <xdr:cNvCxnSpPr/>
      </xdr:nvCxnSpPr>
      <xdr:spPr>
        <a:xfrm>
          <a:off x="4108450" y="1405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161" name="【県民会館】&#10;有形固定資産減価償却率最大値テキスト"/>
        <xdr:cNvSpPr txBox="1"/>
      </xdr:nvSpPr>
      <xdr:spPr>
        <a:xfrm>
          <a:off x="4229100"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162" name="直線コネクタ 161"/>
        <xdr:cNvCxnSpPr/>
      </xdr:nvCxnSpPr>
      <xdr:spPr>
        <a:xfrm>
          <a:off x="4108450" y="12829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2557</xdr:rowOff>
    </xdr:from>
    <xdr:ext cx="405111" cy="259045"/>
    <xdr:sp macro="" textlink="">
      <xdr:nvSpPr>
        <xdr:cNvPr id="163" name="【県民会館】&#10;有形固定資産減価償却率平均値テキスト"/>
        <xdr:cNvSpPr txBox="1"/>
      </xdr:nvSpPr>
      <xdr:spPr>
        <a:xfrm>
          <a:off x="4229100" y="13382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164" name="フローチャート: 判断 163"/>
        <xdr:cNvSpPr/>
      </xdr:nvSpPr>
      <xdr:spPr>
        <a:xfrm>
          <a:off x="41275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165" name="フローチャート: 判断 164"/>
        <xdr:cNvSpPr/>
      </xdr:nvSpPr>
      <xdr:spPr>
        <a:xfrm>
          <a:off x="33845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166" name="フローチャート: 判断 165"/>
        <xdr:cNvSpPr/>
      </xdr:nvSpPr>
      <xdr:spPr>
        <a:xfrm>
          <a:off x="257175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167" name="フローチャート: 判断 166"/>
        <xdr:cNvSpPr/>
      </xdr:nvSpPr>
      <xdr:spPr>
        <a:xfrm>
          <a:off x="177800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8" name="テキスト ボックス 16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90170</xdr:rowOff>
    </xdr:from>
    <xdr:to>
      <xdr:col>24</xdr:col>
      <xdr:colOff>114300</xdr:colOff>
      <xdr:row>84</xdr:row>
      <xdr:rowOff>20320</xdr:rowOff>
    </xdr:to>
    <xdr:sp macro="" textlink="">
      <xdr:nvSpPr>
        <xdr:cNvPr id="173" name="楕円 172"/>
        <xdr:cNvSpPr/>
      </xdr:nvSpPr>
      <xdr:spPr>
        <a:xfrm>
          <a:off x="4127500" y="13799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68597</xdr:rowOff>
    </xdr:from>
    <xdr:ext cx="405111" cy="259045"/>
    <xdr:sp macro="" textlink="">
      <xdr:nvSpPr>
        <xdr:cNvPr id="174" name="【県民会館】&#10;有形固定資産減価償却率該当値テキスト"/>
        <xdr:cNvSpPr txBox="1"/>
      </xdr:nvSpPr>
      <xdr:spPr>
        <a:xfrm>
          <a:off x="4229100"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113047</xdr:rowOff>
    </xdr:from>
    <xdr:ext cx="405111" cy="259045"/>
    <xdr:sp macro="" textlink="">
      <xdr:nvSpPr>
        <xdr:cNvPr id="175" name="n_1aveValue【県民会館】&#10;有形固定資産減価償却率"/>
        <xdr:cNvSpPr txBox="1"/>
      </xdr:nvSpPr>
      <xdr:spPr>
        <a:xfrm>
          <a:off x="3239144" y="1332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176" name="n_2aveValue【県民会館】&#10;有形固定資産減価償却率"/>
        <xdr:cNvSpPr txBox="1"/>
      </xdr:nvSpPr>
      <xdr:spPr>
        <a:xfrm>
          <a:off x="2439044"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177" name="n_3aveValue【県民会館】&#10;有形固定資産減価償却率"/>
        <xdr:cNvSpPr txBox="1"/>
      </xdr:nvSpPr>
      <xdr:spPr>
        <a:xfrm>
          <a:off x="164529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179" name="正方形/長方形 178"/>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180" name="正方形/長方形 179"/>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181" name="正方形/長方形 180"/>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182" name="正方形/長方形 181"/>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4" name="テキスト ボックス 18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5" name="直線コネクタ 18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6" name="直線コネクタ 185"/>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7" name="テキスト ボックス 186"/>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8" name="直線コネクタ 187"/>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9" name="テキスト ボックス 188"/>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0" name="直線コネクタ 189"/>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1" name="テキスト ボックス 190"/>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2" name="直線コネクタ 191"/>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3" name="テキスト ボックス 192"/>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4" name="直線コネクタ 193"/>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5" name="テキスト ボックス 194"/>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6" name="直線コネクタ 195"/>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7" name="テキスト ボックス 196"/>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8"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199" name="直線コネクタ 198"/>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00" name="【県民会館】&#10;一人当たり面積最小値テキスト"/>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01" name="直線コネクタ 200"/>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202" name="【県民会館】&#10;一人当たり面積最大値テキスト"/>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03" name="直線コネクタ 202"/>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04" name="【県民会館】&#10;一人当たり面積平均値テキスト"/>
        <xdr:cNvSpPr txBox="1"/>
      </xdr:nvSpPr>
      <xdr:spPr>
        <a:xfrm>
          <a:off x="9480550" y="13776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05" name="フローチャート: 判断 204"/>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06" name="フローチャート: 判断 205"/>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07" name="フローチャート: 判断 206"/>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208" name="フローチャート: 判断 207"/>
        <xdr:cNvSpPr/>
      </xdr:nvSpPr>
      <xdr:spPr>
        <a:xfrm>
          <a:off x="70294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09" name="テキスト ボックス 20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0" name="テキスト ボックス 20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1" name="テキスト ボックス 21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2" name="テキスト ボックス 21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3" name="テキスト ボックス 21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xdr:rowOff>
    </xdr:from>
    <xdr:to>
      <xdr:col>55</xdr:col>
      <xdr:colOff>50800</xdr:colOff>
      <xdr:row>85</xdr:row>
      <xdr:rowOff>107950</xdr:rowOff>
    </xdr:to>
    <xdr:sp macro="" textlink="">
      <xdr:nvSpPr>
        <xdr:cNvPr id="214" name="楕円 213"/>
        <xdr:cNvSpPr/>
      </xdr:nvSpPr>
      <xdr:spPr>
        <a:xfrm>
          <a:off x="9398000" y="1404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92727</xdr:rowOff>
    </xdr:from>
    <xdr:ext cx="469744" cy="259045"/>
    <xdr:sp macro="" textlink="">
      <xdr:nvSpPr>
        <xdr:cNvPr id="215" name="【県民会館】&#10;一人当たり面積該当値テキスト"/>
        <xdr:cNvSpPr txBox="1"/>
      </xdr:nvSpPr>
      <xdr:spPr>
        <a:xfrm>
          <a:off x="9480550" y="1396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216" name="楕円 215"/>
        <xdr:cNvSpPr/>
      </xdr:nvSpPr>
      <xdr:spPr>
        <a:xfrm>
          <a:off x="86360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57150</xdr:rowOff>
    </xdr:from>
    <xdr:to>
      <xdr:col>55</xdr:col>
      <xdr:colOff>0</xdr:colOff>
      <xdr:row>85</xdr:row>
      <xdr:rowOff>57150</xdr:rowOff>
    </xdr:to>
    <xdr:cxnSp macro="">
      <xdr:nvCxnSpPr>
        <xdr:cNvPr id="217" name="直線コネクタ 216"/>
        <xdr:cNvCxnSpPr/>
      </xdr:nvCxnSpPr>
      <xdr:spPr>
        <a:xfrm>
          <a:off x="8686800" y="140970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xdr:rowOff>
    </xdr:from>
    <xdr:to>
      <xdr:col>46</xdr:col>
      <xdr:colOff>38100</xdr:colOff>
      <xdr:row>85</xdr:row>
      <xdr:rowOff>107950</xdr:rowOff>
    </xdr:to>
    <xdr:sp macro="" textlink="">
      <xdr:nvSpPr>
        <xdr:cNvPr id="218" name="楕円 217"/>
        <xdr:cNvSpPr/>
      </xdr:nvSpPr>
      <xdr:spPr>
        <a:xfrm>
          <a:off x="7842250" y="1404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57150</xdr:rowOff>
    </xdr:from>
    <xdr:to>
      <xdr:col>50</xdr:col>
      <xdr:colOff>114300</xdr:colOff>
      <xdr:row>85</xdr:row>
      <xdr:rowOff>57150</xdr:rowOff>
    </xdr:to>
    <xdr:cxnSp macro="">
      <xdr:nvCxnSpPr>
        <xdr:cNvPr id="219" name="直線コネクタ 218"/>
        <xdr:cNvCxnSpPr/>
      </xdr:nvCxnSpPr>
      <xdr:spPr>
        <a:xfrm>
          <a:off x="7886700" y="140970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6350</xdr:rowOff>
    </xdr:from>
    <xdr:to>
      <xdr:col>41</xdr:col>
      <xdr:colOff>101600</xdr:colOff>
      <xdr:row>85</xdr:row>
      <xdr:rowOff>107950</xdr:rowOff>
    </xdr:to>
    <xdr:sp macro="" textlink="">
      <xdr:nvSpPr>
        <xdr:cNvPr id="220" name="楕円 219"/>
        <xdr:cNvSpPr/>
      </xdr:nvSpPr>
      <xdr:spPr>
        <a:xfrm>
          <a:off x="702945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57150</xdr:rowOff>
    </xdr:from>
    <xdr:to>
      <xdr:col>45</xdr:col>
      <xdr:colOff>177800</xdr:colOff>
      <xdr:row>85</xdr:row>
      <xdr:rowOff>57150</xdr:rowOff>
    </xdr:to>
    <xdr:cxnSp macro="">
      <xdr:nvCxnSpPr>
        <xdr:cNvPr id="221" name="直線コネクタ 220"/>
        <xdr:cNvCxnSpPr/>
      </xdr:nvCxnSpPr>
      <xdr:spPr>
        <a:xfrm>
          <a:off x="7080250" y="140970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222" name="n_1aveValue【県民会館】&#10;一人当たり面積"/>
        <xdr:cNvSpPr txBox="1"/>
      </xdr:nvSpPr>
      <xdr:spPr>
        <a:xfrm>
          <a:off x="845827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223" name="n_2aveValue【県民会館】&#10;一人当たり面積"/>
        <xdr:cNvSpPr txBox="1"/>
      </xdr:nvSpPr>
      <xdr:spPr>
        <a:xfrm>
          <a:off x="76772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224" name="n_3aveValue【県民会館】&#10;一人当たり面積"/>
        <xdr:cNvSpPr txBox="1"/>
      </xdr:nvSpPr>
      <xdr:spPr>
        <a:xfrm>
          <a:off x="6864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225" name="n_1mainValue【県民会館】&#10;一人当たり面積"/>
        <xdr:cNvSpPr txBox="1"/>
      </xdr:nvSpPr>
      <xdr:spPr>
        <a:xfrm>
          <a:off x="845827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99077</xdr:rowOff>
    </xdr:from>
    <xdr:ext cx="469744" cy="259045"/>
    <xdr:sp macro="" textlink="">
      <xdr:nvSpPr>
        <xdr:cNvPr id="226" name="n_2mainValue【県民会館】&#10;一人当たり面積"/>
        <xdr:cNvSpPr txBox="1"/>
      </xdr:nvSpPr>
      <xdr:spPr>
        <a:xfrm>
          <a:off x="76772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99077</xdr:rowOff>
    </xdr:from>
    <xdr:ext cx="469744" cy="259045"/>
    <xdr:sp macro="" textlink="">
      <xdr:nvSpPr>
        <xdr:cNvPr id="227" name="n_3mainValue【県民会館】&#10;一人当たり面積"/>
        <xdr:cNvSpPr txBox="1"/>
      </xdr:nvSpPr>
      <xdr:spPr>
        <a:xfrm>
          <a:off x="6864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29" name="正方形/長方形 228"/>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30" name="正方形/長方形 229"/>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31" name="正方形/長方形 230"/>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32" name="正方形/長方形 231"/>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6" name="テキスト ボックス 235"/>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7" name="直線コネクタ 236"/>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8" name="テキスト ボックス 237"/>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9" name="直線コネクタ 238"/>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0" name="テキスト ボックス 239"/>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1" name="直線コネクタ 240"/>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2" name="テキスト ボックス 241"/>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3" name="直線コネクタ 242"/>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4" name="テキスト ボックス 243"/>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5" name="直線コネクタ 244"/>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6" name="テキスト ボックス 245"/>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250" name="直線コネクタ 249"/>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251" name="【保健所】&#10;有形固定資産減価償却率最小値テキスト"/>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252" name="直線コネクタ 251"/>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253" name="【保健所】&#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254" name="直線コネクタ 253"/>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113047</xdr:rowOff>
    </xdr:from>
    <xdr:ext cx="405111" cy="259045"/>
    <xdr:sp macro="" textlink="">
      <xdr:nvSpPr>
        <xdr:cNvPr id="255" name="【保健所】&#10;有形固定資産減価償却率平均値テキスト"/>
        <xdr:cNvSpPr txBox="1"/>
      </xdr:nvSpPr>
      <xdr:spPr>
        <a:xfrm>
          <a:off x="4229100" y="17029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256" name="フローチャート: 判断 255"/>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257" name="フローチャート: 判断 256"/>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258" name="フローチャート: 判断 257"/>
        <xdr:cNvSpPr/>
      </xdr:nvSpPr>
      <xdr:spPr>
        <a:xfrm>
          <a:off x="257175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259" name="フローチャート: 判断 258"/>
        <xdr:cNvSpPr/>
      </xdr:nvSpPr>
      <xdr:spPr>
        <a:xfrm>
          <a:off x="17780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0" name="テキスト ボックス 259"/>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1" name="テキスト ボックス 260"/>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2" name="テキスト ボックス 261"/>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3" name="テキスト ボックス 262"/>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4" name="テキスト ボックス 263"/>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xdr:rowOff>
    </xdr:from>
    <xdr:to>
      <xdr:col>24</xdr:col>
      <xdr:colOff>114300</xdr:colOff>
      <xdr:row>105</xdr:row>
      <xdr:rowOff>115570</xdr:rowOff>
    </xdr:to>
    <xdr:sp macro="" textlink="">
      <xdr:nvSpPr>
        <xdr:cNvPr id="265" name="楕円 264"/>
        <xdr:cNvSpPr/>
      </xdr:nvSpPr>
      <xdr:spPr>
        <a:xfrm>
          <a:off x="4127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163847</xdr:rowOff>
    </xdr:from>
    <xdr:ext cx="405111" cy="259045"/>
    <xdr:sp macro="" textlink="">
      <xdr:nvSpPr>
        <xdr:cNvPr id="266" name="【保健所】&#10;有形固定資産減価償却率該当値テキスト"/>
        <xdr:cNvSpPr txBox="1"/>
      </xdr:nvSpPr>
      <xdr:spPr>
        <a:xfrm>
          <a:off x="4229100"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164482</xdr:rowOff>
    </xdr:from>
    <xdr:ext cx="405111" cy="259045"/>
    <xdr:sp macro="" textlink="">
      <xdr:nvSpPr>
        <xdr:cNvPr id="267" name="n_1aveValue【保健所】&#10;有形固定資産減価償却率"/>
        <xdr:cNvSpPr txBox="1"/>
      </xdr:nvSpPr>
      <xdr:spPr>
        <a:xfrm>
          <a:off x="3239144" y="1690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2557</xdr:rowOff>
    </xdr:from>
    <xdr:ext cx="405111" cy="259045"/>
    <xdr:sp macro="" textlink="">
      <xdr:nvSpPr>
        <xdr:cNvPr id="268" name="n_2aveValue【保健所】&#10;有形固定資産減価償却率"/>
        <xdr:cNvSpPr txBox="1"/>
      </xdr:nvSpPr>
      <xdr:spPr>
        <a:xfrm>
          <a:off x="24390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269" name="n_3aveValue【保健所】&#10;有形固定資産減価償却率"/>
        <xdr:cNvSpPr txBox="1"/>
      </xdr:nvSpPr>
      <xdr:spPr>
        <a:xfrm>
          <a:off x="164529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71" name="正方形/長方形 270"/>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72" name="正方形/長方形 271"/>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273" name="正方形/長方形 272"/>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274" name="正方形/長方形 273"/>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6" name="テキスト ボックス 27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7" name="直線コネクタ 27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8" name="直線コネクタ 277"/>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9" name="テキスト ボックス 278"/>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0" name="直線コネクタ 279"/>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1" name="テキスト ボックス 280"/>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2" name="直線コネクタ 281"/>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3" name="テキスト ボックス 282"/>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4" name="直線コネクタ 283"/>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5" name="テキスト ボックス 284"/>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6" name="直線コネクタ 285"/>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7" name="テキスト ボックス 286"/>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8" name="直線コネクタ 28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9" name="テキスト ボックス 28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0"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291" name="直線コネクタ 290"/>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292" name="【保健所】&#10;一人当たり面積最小値テキスト"/>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293" name="直線コネクタ 292"/>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294"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295" name="直線コネクタ 294"/>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296" name="【保健所】&#10;一人当たり面積平均値テキスト"/>
        <xdr:cNvSpPr txBox="1"/>
      </xdr:nvSpPr>
      <xdr:spPr>
        <a:xfrm>
          <a:off x="9480550" y="1766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297" name="フローチャート: 判断 296"/>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298" name="フローチャート: 判断 297"/>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299" name="フローチャート: 判断 298"/>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300" name="フローチャート: 判断 299"/>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1" name="テキスト ボックス 300"/>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2" name="テキスト ボックス 301"/>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3" name="テキスト ボックス 302"/>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4" name="テキスト ボックス 303"/>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5" name="テキスト ボックス 304"/>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06" name="楕円 305"/>
        <xdr:cNvSpPr/>
      </xdr:nvSpPr>
      <xdr:spPr>
        <a:xfrm>
          <a:off x="9398000" y="1781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22877</xdr:rowOff>
    </xdr:from>
    <xdr:ext cx="469744" cy="259045"/>
    <xdr:sp macro="" textlink="">
      <xdr:nvSpPr>
        <xdr:cNvPr id="307" name="【保健所】&#10;一人当たり面積該当値テキスト"/>
        <xdr:cNvSpPr txBox="1"/>
      </xdr:nvSpPr>
      <xdr:spPr>
        <a:xfrm>
          <a:off x="9480550"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162577</xdr:rowOff>
    </xdr:from>
    <xdr:ext cx="469744" cy="259045"/>
    <xdr:sp macro="" textlink="">
      <xdr:nvSpPr>
        <xdr:cNvPr id="308" name="n_1ave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309" name="n_2aveValue【保健所】&#10;一人当たり面積"/>
        <xdr:cNvSpPr txBox="1"/>
      </xdr:nvSpPr>
      <xdr:spPr>
        <a:xfrm>
          <a:off x="76772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310" name="n_3aveValue【保健所】&#10;一人当たり面積"/>
        <xdr:cNvSpPr txBox="1"/>
      </xdr:nvSpPr>
      <xdr:spPr>
        <a:xfrm>
          <a:off x="6864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12" name="正方形/長方形 311"/>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13" name="正方形/長方形 312"/>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14" name="正方形/長方形 313"/>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15" name="正方形/長方形 314"/>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7" name="正方形/長方形 31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18" name="正方形/長方形 317"/>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19" name="正方形/長方形 318"/>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20" name="正方形/長方形 319"/>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21" name="正方形/長方形 320"/>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2" name="正方形/長方形 321"/>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3" name="正方形/長方形 32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24" name="正方形/長方形 32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25" name="正方形/長方形 32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26" name="正方形/長方形 325"/>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27" name="正方形/長方形 326"/>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8" name="正方形/長方形 32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9" name="テキスト ボックス 32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0" name="直線コネクタ 32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1" name="テキスト ボックス 330"/>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32" name="直線コネクタ 331"/>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33" name="テキスト ボックス 332"/>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34" name="直線コネクタ 333"/>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35" name="テキスト ボックス 334"/>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36" name="直線コネクタ 335"/>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37" name="テキスト ボックス 336"/>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38" name="直線コネクタ 337"/>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39" name="テキスト ボックス 338"/>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0" name="直線コネクタ 33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41" name="テキスト ボックス 34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2"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343" name="直線コネクタ 342"/>
        <xdr:cNvCxnSpPr/>
      </xdr:nvCxnSpPr>
      <xdr:spPr>
        <a:xfrm flipV="1">
          <a:off x="14698345" y="9474200"/>
          <a:ext cx="1269" cy="11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344" name="【警察施設】&#10;有形固定資産減価償却率最小値テキスト"/>
        <xdr:cNvSpPr txBox="1"/>
      </xdr:nvSpPr>
      <xdr:spPr>
        <a:xfrm>
          <a:off x="1474470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345" name="直線コネクタ 344"/>
        <xdr:cNvCxnSpPr/>
      </xdr:nvCxnSpPr>
      <xdr:spPr>
        <a:xfrm>
          <a:off x="14611350" y="1065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346" name="【警察施設】&#10;有形固定資産減価償却率最大値テキスト"/>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347" name="直線コネクタ 346"/>
        <xdr:cNvCxnSpPr/>
      </xdr:nvCxnSpPr>
      <xdr:spPr>
        <a:xfrm>
          <a:off x="14611350" y="947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129811</xdr:rowOff>
    </xdr:from>
    <xdr:ext cx="405111" cy="259045"/>
    <xdr:sp macro="" textlink="">
      <xdr:nvSpPr>
        <xdr:cNvPr id="348" name="【警察施設】&#10;有形固定資産減価償却率平均値テキスト"/>
        <xdr:cNvSpPr txBox="1"/>
      </xdr:nvSpPr>
      <xdr:spPr>
        <a:xfrm>
          <a:off x="14744700" y="9711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349" name="フローチャート: 判断 348"/>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350" name="フローチャート: 判断 349"/>
        <xdr:cNvSpPr/>
      </xdr:nvSpPr>
      <xdr:spPr>
        <a:xfrm>
          <a:off x="13887450" y="97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351" name="フローチャート: 判断 350"/>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352" name="フローチャート: 判断 351"/>
        <xdr:cNvSpPr/>
      </xdr:nvSpPr>
      <xdr:spPr>
        <a:xfrm>
          <a:off x="12299950" y="962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3" name="テキスト ボックス 35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4" name="テキスト ボックス 35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5" name="テキスト ボックス 35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6" name="テキスト ボックス 35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7" name="テキスト ボックス 35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100076</xdr:rowOff>
    </xdr:from>
    <xdr:to>
      <xdr:col>85</xdr:col>
      <xdr:colOff>177800</xdr:colOff>
      <xdr:row>63</xdr:row>
      <xdr:rowOff>30226</xdr:rowOff>
    </xdr:to>
    <xdr:sp macro="" textlink="">
      <xdr:nvSpPr>
        <xdr:cNvPr id="358" name="楕円 357"/>
        <xdr:cNvSpPr/>
      </xdr:nvSpPr>
      <xdr:spPr>
        <a:xfrm>
          <a:off x="14649450" y="103426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78503</xdr:rowOff>
    </xdr:from>
    <xdr:ext cx="405111" cy="259045"/>
    <xdr:sp macro="" textlink="">
      <xdr:nvSpPr>
        <xdr:cNvPr id="359" name="【警察施設】&#10;有形固定資産減価償却率該当値テキスト"/>
        <xdr:cNvSpPr txBox="1"/>
      </xdr:nvSpPr>
      <xdr:spPr>
        <a:xfrm>
          <a:off x="14744700" y="10321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115333</xdr:rowOff>
    </xdr:from>
    <xdr:ext cx="405111" cy="259045"/>
    <xdr:sp macro="" textlink="">
      <xdr:nvSpPr>
        <xdr:cNvPr id="360" name="n_1aveValue【警察施設】&#10;有形固定資産減価償却率"/>
        <xdr:cNvSpPr txBox="1"/>
      </xdr:nvSpPr>
      <xdr:spPr>
        <a:xfrm>
          <a:off x="13742044" y="953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361" name="n_2aveValue【警察施設】&#10;有形固定資産減価償却率"/>
        <xdr:cNvSpPr txBox="1"/>
      </xdr:nvSpPr>
      <xdr:spPr>
        <a:xfrm>
          <a:off x="12960994" y="947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362" name="n_3aveValue【警察施設】&#10;有形固定資産減価償却率"/>
        <xdr:cNvSpPr txBox="1"/>
      </xdr:nvSpPr>
      <xdr:spPr>
        <a:xfrm>
          <a:off x="1216724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3" name="正方形/長方形 36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64" name="正方形/長方形 363"/>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65" name="正方形/長方形 364"/>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366" name="正方形/長方形 365"/>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367" name="正方形/長方形 366"/>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8" name="正方形/長方形 36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9" name="テキスト ボックス 36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0" name="直線コネクタ 36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71" name="テキスト ボックス 370"/>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72" name="直線コネクタ 371"/>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73" name="テキスト ボックス 372"/>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74" name="直線コネクタ 373"/>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75" name="テキスト ボックス 374"/>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76" name="直線コネクタ 375"/>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7" name="テキスト ボックス 376"/>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8" name="直線コネクタ 377"/>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9" name="テキスト ボックス 378"/>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0" name="直線コネクタ 379"/>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81" name="テキスト ボックス 380"/>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82" name="直線コネクタ 381"/>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83" name="テキスト ボックス 382"/>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4" name="直線コネクタ 38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5" name="テキスト ボックス 38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6"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387" name="直線コネクタ 386"/>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388" name="【警察施設】&#10;一人当たり面積最小値テキスト"/>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389" name="直線コネクタ 388"/>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390" name="【警察施設】&#10;一人当たり面積最大値テキスト"/>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391" name="直線コネクタ 390"/>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168020</xdr:rowOff>
    </xdr:from>
    <xdr:ext cx="469744" cy="259045"/>
    <xdr:sp macro="" textlink="">
      <xdr:nvSpPr>
        <xdr:cNvPr id="392" name="【警察施設】&#10;一人当たり面積平均値テキスト"/>
        <xdr:cNvSpPr txBox="1"/>
      </xdr:nvSpPr>
      <xdr:spPr>
        <a:xfrm>
          <a:off x="20002500" y="9915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393" name="フローチャート: 判断 392"/>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394" name="フローチャート: 判断 393"/>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395" name="フローチャート: 判断 394"/>
        <xdr:cNvSpPr/>
      </xdr:nvSpPr>
      <xdr:spPr>
        <a:xfrm>
          <a:off x="18345150" y="10008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396" name="フローチャート: 判断 395"/>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7" name="テキスト ボックス 39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8" name="テキスト ボックス 39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9" name="テキスト ボックス 39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0" name="テキスト ボックス 39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1" name="テキスト ボックス 40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402" name="楕円 401"/>
        <xdr:cNvSpPr/>
      </xdr:nvSpPr>
      <xdr:spPr>
        <a:xfrm>
          <a:off x="19900900" y="101491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50092</xdr:rowOff>
    </xdr:from>
    <xdr:ext cx="469744" cy="259045"/>
    <xdr:sp macro="" textlink="">
      <xdr:nvSpPr>
        <xdr:cNvPr id="403" name="【警察施設】&#10;一人当たり面積該当値テキスト"/>
        <xdr:cNvSpPr txBox="1"/>
      </xdr:nvSpPr>
      <xdr:spPr>
        <a:xfrm>
          <a:off x="20002500" y="1012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108149</xdr:rowOff>
    </xdr:from>
    <xdr:ext cx="469744" cy="259045"/>
    <xdr:sp macro="" textlink="">
      <xdr:nvSpPr>
        <xdr:cNvPr id="404" name="n_1aveValue【警察施設】&#10;一人当たり面積"/>
        <xdr:cNvSpPr txBox="1"/>
      </xdr:nvSpPr>
      <xdr:spPr>
        <a:xfrm>
          <a:off x="18980227" y="985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42834</xdr:rowOff>
    </xdr:from>
    <xdr:ext cx="469744" cy="259045"/>
    <xdr:sp macro="" textlink="">
      <xdr:nvSpPr>
        <xdr:cNvPr id="405" name="n_2aveValue【警察施設】&#10;一人当たり面積"/>
        <xdr:cNvSpPr txBox="1"/>
      </xdr:nvSpPr>
      <xdr:spPr>
        <a:xfrm>
          <a:off x="18180127" y="979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406" name="n_3aveValue【警察施設】&#10;一人当たり面積"/>
        <xdr:cNvSpPr txBox="1"/>
      </xdr:nvSpPr>
      <xdr:spPr>
        <a:xfrm>
          <a:off x="17386377"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7" name="正方形/長方形 40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08" name="正方形/長方形 407"/>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09" name="正方形/長方形 408"/>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10" name="正方形/長方形 409"/>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11" name="正方形/長方形 410"/>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2" name="正方形/長方形 41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3" name="テキスト ボックス 41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4" name="直線コネクタ 41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15" name="テキスト ボックス 41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6" name="直線コネクタ 41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17" name="テキスト ボックス 416"/>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8" name="直線コネクタ 41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9" name="テキスト ボックス 41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0" name="直線コネクタ 41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1" name="テキスト ボックス 42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2" name="直線コネクタ 42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3" name="テキスト ボックス 42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4" name="直線コネクタ 42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25" name="テキスト ボックス 424"/>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6" name="直線コネクタ 42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27" name="テキスト ボックス 426"/>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8"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137161</xdr:rowOff>
    </xdr:from>
    <xdr:to>
      <xdr:col>85</xdr:col>
      <xdr:colOff>126364</xdr:colOff>
      <xdr:row>86</xdr:row>
      <xdr:rowOff>148589</xdr:rowOff>
    </xdr:to>
    <xdr:cxnSp macro="">
      <xdr:nvCxnSpPr>
        <xdr:cNvPr id="429" name="直線コネクタ 428"/>
        <xdr:cNvCxnSpPr/>
      </xdr:nvCxnSpPr>
      <xdr:spPr>
        <a:xfrm flipV="1">
          <a:off x="14698345" y="12856211"/>
          <a:ext cx="1269"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430" name="【庁舎】&#10;有形固定資産減価償却率最小値テキスト"/>
        <xdr:cNvSpPr txBox="1"/>
      </xdr:nvSpPr>
      <xdr:spPr>
        <a:xfrm>
          <a:off x="1474470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431" name="直線コネクタ 430"/>
        <xdr:cNvCxnSpPr/>
      </xdr:nvCxnSpPr>
      <xdr:spPr>
        <a:xfrm>
          <a:off x="14611350" y="14353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83838</xdr:rowOff>
    </xdr:from>
    <xdr:ext cx="405111" cy="259045"/>
    <xdr:sp macro="" textlink="">
      <xdr:nvSpPr>
        <xdr:cNvPr id="432" name="【庁舎】&#10;有形固定資産減価償却率最大値テキスト"/>
        <xdr:cNvSpPr txBox="1"/>
      </xdr:nvSpPr>
      <xdr:spPr>
        <a:xfrm>
          <a:off x="147447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137161</xdr:rowOff>
    </xdr:from>
    <xdr:to>
      <xdr:col>86</xdr:col>
      <xdr:colOff>25400</xdr:colOff>
      <xdr:row>77</xdr:row>
      <xdr:rowOff>137161</xdr:rowOff>
    </xdr:to>
    <xdr:cxnSp macro="">
      <xdr:nvCxnSpPr>
        <xdr:cNvPr id="433" name="直線コネクタ 432"/>
        <xdr:cNvCxnSpPr/>
      </xdr:nvCxnSpPr>
      <xdr:spPr>
        <a:xfrm>
          <a:off x="146113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170197</xdr:rowOff>
    </xdr:from>
    <xdr:ext cx="405111" cy="259045"/>
    <xdr:sp macro="" textlink="">
      <xdr:nvSpPr>
        <xdr:cNvPr id="434" name="【庁舎】&#10;有形固定資産減価償却率平均値テキスト"/>
        <xdr:cNvSpPr txBox="1"/>
      </xdr:nvSpPr>
      <xdr:spPr>
        <a:xfrm>
          <a:off x="14744700" y="13378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435" name="フローチャート: 判断 434"/>
        <xdr:cNvSpPr/>
      </xdr:nvSpPr>
      <xdr:spPr>
        <a:xfrm>
          <a:off x="14649450" y="1352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436" name="フローチャート: 判断 435"/>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437" name="フローチャート: 判断 436"/>
        <xdr:cNvSpPr/>
      </xdr:nvSpPr>
      <xdr:spPr>
        <a:xfrm>
          <a:off x="130937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113030</xdr:rowOff>
    </xdr:from>
    <xdr:to>
      <xdr:col>72</xdr:col>
      <xdr:colOff>38100</xdr:colOff>
      <xdr:row>80</xdr:row>
      <xdr:rowOff>43180</xdr:rowOff>
    </xdr:to>
    <xdr:sp macro="" textlink="">
      <xdr:nvSpPr>
        <xdr:cNvPr id="438" name="フローチャート: 判断 437"/>
        <xdr:cNvSpPr/>
      </xdr:nvSpPr>
      <xdr:spPr>
        <a:xfrm>
          <a:off x="12299950" y="13162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9" name="テキスト ボックス 43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0" name="テキスト ボックス 43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1" name="テキスト ボックス 44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2" name="テキスト ボックス 44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3" name="テキスト ボックス 44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109220</xdr:rowOff>
    </xdr:from>
    <xdr:to>
      <xdr:col>85</xdr:col>
      <xdr:colOff>177800</xdr:colOff>
      <xdr:row>86</xdr:row>
      <xdr:rowOff>39370</xdr:rowOff>
    </xdr:to>
    <xdr:sp macro="" textlink="">
      <xdr:nvSpPr>
        <xdr:cNvPr id="444" name="楕円 443"/>
        <xdr:cNvSpPr/>
      </xdr:nvSpPr>
      <xdr:spPr>
        <a:xfrm>
          <a:off x="14649450" y="141490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85</xdr:row>
      <xdr:rowOff>87647</xdr:rowOff>
    </xdr:from>
    <xdr:ext cx="405111" cy="259045"/>
    <xdr:sp macro="" textlink="">
      <xdr:nvSpPr>
        <xdr:cNvPr id="445" name="【庁舎】&#10;有形固定資産減価償却率該当値テキスト"/>
        <xdr:cNvSpPr txBox="1"/>
      </xdr:nvSpPr>
      <xdr:spPr>
        <a:xfrm>
          <a:off x="147447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97807</xdr:rowOff>
    </xdr:from>
    <xdr:ext cx="405111" cy="259045"/>
    <xdr:sp macro="" textlink="">
      <xdr:nvSpPr>
        <xdr:cNvPr id="446" name="n_1aveValue【庁舎】&#10;有形固定資産減価償却率"/>
        <xdr:cNvSpPr txBox="1"/>
      </xdr:nvSpPr>
      <xdr:spPr>
        <a:xfrm>
          <a:off x="13742044"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447" name="n_2aveValue【庁舎】&#10;有形固定資産減価償却率"/>
        <xdr:cNvSpPr txBox="1"/>
      </xdr:nvSpPr>
      <xdr:spPr>
        <a:xfrm>
          <a:off x="12960994"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59707</xdr:rowOff>
    </xdr:from>
    <xdr:ext cx="405111" cy="259045"/>
    <xdr:sp macro="" textlink="">
      <xdr:nvSpPr>
        <xdr:cNvPr id="448" name="n_3aveValue【庁舎】&#10;有形固定資産減価償却率"/>
        <xdr:cNvSpPr txBox="1"/>
      </xdr:nvSpPr>
      <xdr:spPr>
        <a:xfrm>
          <a:off x="12167244" y="1294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9" name="正方形/長方形 448"/>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50" name="正方形/長方形 449"/>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51" name="正方形/長方形 450"/>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452" name="正方形/長方形 451"/>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453" name="正方形/長方形 452"/>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4" name="正方形/長方形 45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5" name="テキスト ボックス 45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6" name="直線コネクタ 45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57" name="直線コネクタ 456"/>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58" name="テキスト ボックス 457"/>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59" name="直線コネクタ 458"/>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60" name="テキスト ボックス 459"/>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61" name="直線コネクタ 460"/>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62" name="テキスト ボックス 461"/>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63" name="直線コネクタ 462"/>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64" name="テキスト ボックス 463"/>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65" name="直線コネクタ 464"/>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66" name="テキスト ボックス 465"/>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67" name="直線コネクタ 466"/>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68" name="テキスト ボックス 467"/>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9" name="直線コネクタ 46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0" name="テキスト ボックス 46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1"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472" name="直線コネクタ 471"/>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473" name="【庁舎】&#10;一人当たり面積最小値テキスト"/>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474" name="直線コネクタ 473"/>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475" name="【庁舎】&#10;一人当たり面積最大値テキスト"/>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476" name="直線コネクタ 475"/>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56441</xdr:rowOff>
    </xdr:from>
    <xdr:ext cx="469744" cy="259045"/>
    <xdr:sp macro="" textlink="">
      <xdr:nvSpPr>
        <xdr:cNvPr id="477" name="【庁舎】&#10;一人当たり面積平均値テキスト"/>
        <xdr:cNvSpPr txBox="1"/>
      </xdr:nvSpPr>
      <xdr:spPr>
        <a:xfrm>
          <a:off x="20002500" y="1360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478" name="フローチャート: 判断 477"/>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479" name="フローチャート: 判断 478"/>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480" name="フローチャート: 判断 479"/>
        <xdr:cNvSpPr/>
      </xdr:nvSpPr>
      <xdr:spPr>
        <a:xfrm>
          <a:off x="18345150" y="13640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481" name="フローチャート: 判断 480"/>
        <xdr:cNvSpPr/>
      </xdr:nvSpPr>
      <xdr:spPr>
        <a:xfrm>
          <a:off x="175514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2" name="テキスト ボックス 48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3" name="テキスト ボックス 48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4" name="テキスト ボックス 48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5" name="テキスト ボックス 48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6" name="テキスト ボックス 48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487" name="楕円 486"/>
        <xdr:cNvSpPr/>
      </xdr:nvSpPr>
      <xdr:spPr>
        <a:xfrm>
          <a:off x="19900900" y="139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14713</xdr:rowOff>
    </xdr:from>
    <xdr:ext cx="469744" cy="259045"/>
    <xdr:sp macro="" textlink="">
      <xdr:nvSpPr>
        <xdr:cNvPr id="488" name="【庁舎】&#10;一人当たり面積該当値テキスト"/>
        <xdr:cNvSpPr txBox="1"/>
      </xdr:nvSpPr>
      <xdr:spPr>
        <a:xfrm>
          <a:off x="20002500" y="138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140806</xdr:rowOff>
    </xdr:from>
    <xdr:ext cx="469744" cy="259045"/>
    <xdr:sp macro="" textlink="">
      <xdr:nvSpPr>
        <xdr:cNvPr id="489" name="n_1aveValue【庁舎】&#10;一人当たり面積"/>
        <xdr:cNvSpPr txBox="1"/>
      </xdr:nvSpPr>
      <xdr:spPr>
        <a:xfrm>
          <a:off x="18980227" y="135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42834</xdr:rowOff>
    </xdr:from>
    <xdr:ext cx="469744" cy="259045"/>
    <xdr:sp macro="" textlink="">
      <xdr:nvSpPr>
        <xdr:cNvPr id="490" name="n_2aveValue【庁舎】&#10;一人当たり面積"/>
        <xdr:cNvSpPr txBox="1"/>
      </xdr:nvSpPr>
      <xdr:spPr>
        <a:xfrm>
          <a:off x="18180127" y="134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491" name="n_3aveValue【庁舎】&#10;一人当たり面積"/>
        <xdr:cNvSpPr txBox="1"/>
      </xdr:nvSpPr>
      <xdr:spPr>
        <a:xfrm>
          <a:off x="17386377" y="135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2" name="正方形/長方形 49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3" name="正方形/長方形 49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4" name="テキスト ボックス 49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の有形固定資産減価償却率がグループ平均を上回っているが、その他いずれの数値においてもグループ平均を下回っている。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なお、今回調査から、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警察施設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警察施設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の一人当たり面積の把握が可能となったので記載している。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陸上競技場・野球場・球技場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試験研究機関</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については該当施設がないため空欄。）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本府においては、平成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大阪府ファシリティマネジメント基本方針（大阪府公共施設等総合管理計画）」を策定しており、そのもとにインフラ、府営住宅、警察施設、学校などの各施設類型別の詳細な取組方針を定めた計画（「施設類型別計画」）を策定し、それぞれの課題に</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応じた取組みを推進しているところである。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8,848,998
8,613,021
1,905.29
2,580,017,088
2,554,843,191
5,865,529
1,569,476,480
5,328,515,770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16.8
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財政力指数は、近年の税収回復傾向などにより、単年度財政力指数が過去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年上昇傾向にあり、平成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年度も前年に比べて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148167</xdr:rowOff>
    </xdr:to>
    <xdr:cxnSp macro="">
      <xdr:nvCxnSpPr>
        <xdr:cNvPr id="67" name="直線コネクタ 66"/>
        <xdr:cNvCxnSpPr/>
      </xdr:nvCxnSpPr>
      <xdr:spPr>
        <a:xfrm flipV="1">
          <a:off x="4114800" y="66230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39</xdr:row>
      <xdr:rowOff>16933</xdr:rowOff>
    </xdr:to>
    <xdr:cxnSp macro="">
      <xdr:nvCxnSpPr>
        <xdr:cNvPr id="70" name="直線コネクタ 69"/>
        <xdr:cNvCxnSpPr/>
      </xdr:nvCxnSpPr>
      <xdr:spPr>
        <a:xfrm flipV="1">
          <a:off x="3225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97367</xdr:rowOff>
    </xdr:to>
    <xdr:cxnSp macro="">
      <xdr:nvCxnSpPr>
        <xdr:cNvPr id="73" name="直線コネクタ 72"/>
        <xdr:cNvCxnSpPr/>
      </xdr:nvCxnSpPr>
      <xdr:spPr>
        <a:xfrm flipV="1">
          <a:off x="2336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137583</xdr:rowOff>
    </xdr:to>
    <xdr:cxnSp macro="">
      <xdr:nvCxnSpPr>
        <xdr:cNvPr id="76" name="直線コネクタ 75"/>
        <xdr:cNvCxnSpPr/>
      </xdr:nvCxnSpPr>
      <xdr:spPr>
        <a:xfrm flipV="1">
          <a:off x="1447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6" name="楕円 85"/>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87"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88" name="楕円 87"/>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89" name="テキスト ボックス 88"/>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0" name="楕円 89"/>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1" name="テキスト ボックス 90"/>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2" name="楕円 91"/>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3" name="テキスト ボックス 92"/>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4" name="楕円 93"/>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5" name="テキスト ボックス 94"/>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経常収支比率は、歳出面で減債基金の復元を前倒しで行ったことや職員の給与減額措置のカット率縮小による人件費の増加などにより、悪化傾向にあり、類似団体平均を上回っている。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年度については、障がい者自立支援給付費等負担金や介護給付費負担金など社会保障関係経費などの増となったが、法人二税や地方法人特別譲与税も増したことにより、前年に比べて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40822</xdr:rowOff>
    </xdr:from>
    <xdr:to>
      <xdr:col>23</xdr:col>
      <xdr:colOff>133350</xdr:colOff>
      <xdr:row>66</xdr:row>
      <xdr:rowOff>13607</xdr:rowOff>
    </xdr:to>
    <xdr:cxnSp macro="">
      <xdr:nvCxnSpPr>
        <xdr:cNvPr id="125" name="直線コネクタ 124"/>
        <xdr:cNvCxnSpPr/>
      </xdr:nvCxnSpPr>
      <xdr:spPr>
        <a:xfrm flipV="1">
          <a:off x="4953000" y="9984922"/>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157134</xdr:rowOff>
    </xdr:from>
    <xdr:ext cx="762000" cy="259045"/>
    <xdr:sp macro="" textlink="">
      <xdr:nvSpPr>
        <xdr:cNvPr id="126" name="財政構造の弾力性最小値テキスト"/>
        <xdr:cNvSpPr txBox="1"/>
      </xdr:nvSpPr>
      <xdr:spPr>
        <a:xfrm>
          <a:off x="5041900" y="1130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13607</xdr:rowOff>
    </xdr:from>
    <xdr:to>
      <xdr:col>24</xdr:col>
      <xdr:colOff>12700</xdr:colOff>
      <xdr:row>66</xdr:row>
      <xdr:rowOff>13607</xdr:rowOff>
    </xdr:to>
    <xdr:cxnSp macro="">
      <xdr:nvCxnSpPr>
        <xdr:cNvPr id="127" name="直線コネクタ 126"/>
        <xdr:cNvCxnSpPr/>
      </xdr:nvCxnSpPr>
      <xdr:spPr>
        <a:xfrm>
          <a:off x="4864100" y="1132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127199</xdr:rowOff>
    </xdr:from>
    <xdr:ext cx="762000" cy="259045"/>
    <xdr:sp macro="" textlink="">
      <xdr:nvSpPr>
        <xdr:cNvPr id="128" name="財政構造の弾力性最大値テキスト"/>
        <xdr:cNvSpPr txBox="1"/>
      </xdr:nvSpPr>
      <xdr:spPr>
        <a:xfrm>
          <a:off x="5041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40822</xdr:rowOff>
    </xdr:from>
    <xdr:to>
      <xdr:col>24</xdr:col>
      <xdr:colOff>12700</xdr:colOff>
      <xdr:row>58</xdr:row>
      <xdr:rowOff>40822</xdr:rowOff>
    </xdr:to>
    <xdr:cxnSp macro="">
      <xdr:nvCxnSpPr>
        <xdr:cNvPr id="129" name="直線コネクタ 128"/>
        <xdr:cNvCxnSpPr/>
      </xdr:nvCxnSpPr>
      <xdr:spPr>
        <a:xfrm>
          <a:off x="4864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13607</xdr:rowOff>
    </xdr:from>
    <xdr:to>
      <xdr:col>23</xdr:col>
      <xdr:colOff>133350</xdr:colOff>
      <xdr:row>66</xdr:row>
      <xdr:rowOff>82550</xdr:rowOff>
    </xdr:to>
    <xdr:cxnSp macro="">
      <xdr:nvCxnSpPr>
        <xdr:cNvPr id="130" name="直線コネクタ 129"/>
        <xdr:cNvCxnSpPr/>
      </xdr:nvCxnSpPr>
      <xdr:spPr>
        <a:xfrm flipV="1">
          <a:off x="4114800" y="113293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129920</xdr:rowOff>
    </xdr:from>
    <xdr:ext cx="762000" cy="259045"/>
    <xdr:sp macro="" textlink="">
      <xdr:nvSpPr>
        <xdr:cNvPr id="131" name="財政構造の弾力性平均値テキスト"/>
        <xdr:cNvSpPr txBox="1"/>
      </xdr:nvSpPr>
      <xdr:spPr>
        <a:xfrm>
          <a:off x="5041900" y="1041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113393</xdr:rowOff>
    </xdr:from>
    <xdr:to>
      <xdr:col>23</xdr:col>
      <xdr:colOff>184150</xdr:colOff>
      <xdr:row>62</xdr:row>
      <xdr:rowOff>43543</xdr:rowOff>
    </xdr:to>
    <xdr:sp macro="" textlink="">
      <xdr:nvSpPr>
        <xdr:cNvPr id="132" name="フローチャート: 判断 131"/>
        <xdr:cNvSpPr/>
      </xdr:nvSpPr>
      <xdr:spPr>
        <a:xfrm>
          <a:off x="49022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82550</xdr:rowOff>
    </xdr:from>
    <xdr:to>
      <xdr:col>19</xdr:col>
      <xdr:colOff>133350</xdr:colOff>
      <xdr:row>67</xdr:row>
      <xdr:rowOff>14515</xdr:rowOff>
    </xdr:to>
    <xdr:cxnSp macro="">
      <xdr:nvCxnSpPr>
        <xdr:cNvPr id="133" name="直線コネクタ 132"/>
        <xdr:cNvCxnSpPr/>
      </xdr:nvCxnSpPr>
      <xdr:spPr>
        <a:xfrm flipV="1">
          <a:off x="3225800" y="1139825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79828</xdr:rowOff>
    </xdr:from>
    <xdr:to>
      <xdr:col>19</xdr:col>
      <xdr:colOff>184150</xdr:colOff>
      <xdr:row>63</xdr:row>
      <xdr:rowOff>9978</xdr:rowOff>
    </xdr:to>
    <xdr:sp macro="" textlink="">
      <xdr:nvSpPr>
        <xdr:cNvPr id="134" name="フローチャート: 判断 133"/>
        <xdr:cNvSpPr/>
      </xdr:nvSpPr>
      <xdr:spPr>
        <a:xfrm>
          <a:off x="4064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20155</xdr:rowOff>
    </xdr:from>
    <xdr:ext cx="736600" cy="259045"/>
    <xdr:sp macro="" textlink="">
      <xdr:nvSpPr>
        <xdr:cNvPr id="135" name="テキスト ボックス 134"/>
        <xdr:cNvSpPr txBox="1"/>
      </xdr:nvSpPr>
      <xdr:spPr>
        <a:xfrm>
          <a:off x="3733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67</xdr:row>
      <xdr:rowOff>14515</xdr:rowOff>
    </xdr:to>
    <xdr:cxnSp macro="">
      <xdr:nvCxnSpPr>
        <xdr:cNvPr id="136" name="直線コネクタ 135"/>
        <xdr:cNvCxnSpPr/>
      </xdr:nvCxnSpPr>
      <xdr:spPr>
        <a:xfrm>
          <a:off x="2336800" y="11277600"/>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65</xdr:row>
      <xdr:rowOff>150585</xdr:rowOff>
    </xdr:to>
    <xdr:cxnSp macro="">
      <xdr:nvCxnSpPr>
        <xdr:cNvPr id="139" name="直線コネクタ 138"/>
        <xdr:cNvCxnSpPr/>
      </xdr:nvCxnSpPr>
      <xdr:spPr>
        <a:xfrm flipV="1">
          <a:off x="1447800" y="1127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0" name="フローチャート: 判断 139"/>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1" name="テキスト ボックス 140"/>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2" name="フローチャート: 判断 141"/>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3" name="テキスト ボックス 142"/>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134257</xdr:rowOff>
    </xdr:from>
    <xdr:to>
      <xdr:col>23</xdr:col>
      <xdr:colOff>184150</xdr:colOff>
      <xdr:row>66</xdr:row>
      <xdr:rowOff>64407</xdr:rowOff>
    </xdr:to>
    <xdr:sp macro="" textlink="">
      <xdr:nvSpPr>
        <xdr:cNvPr id="149" name="楕円 148"/>
        <xdr:cNvSpPr/>
      </xdr:nvSpPr>
      <xdr:spPr>
        <a:xfrm>
          <a:off x="4902200" y="112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30134</xdr:rowOff>
    </xdr:from>
    <xdr:ext cx="762000" cy="259045"/>
    <xdr:sp macro="" textlink="">
      <xdr:nvSpPr>
        <xdr:cNvPr id="150" name="財政構造の弾力性該当値テキスト"/>
        <xdr:cNvSpPr txBox="1"/>
      </xdr:nvSpPr>
      <xdr:spPr>
        <a:xfrm>
          <a:off x="5041900" y="111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31750</xdr:rowOff>
    </xdr:from>
    <xdr:to>
      <xdr:col>19</xdr:col>
      <xdr:colOff>184150</xdr:colOff>
      <xdr:row>66</xdr:row>
      <xdr:rowOff>133350</xdr:rowOff>
    </xdr:to>
    <xdr:sp macro="" textlink="">
      <xdr:nvSpPr>
        <xdr:cNvPr id="151" name="楕円 150"/>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52" name="テキスト ボックス 151"/>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135165</xdr:rowOff>
    </xdr:from>
    <xdr:to>
      <xdr:col>15</xdr:col>
      <xdr:colOff>133350</xdr:colOff>
      <xdr:row>67</xdr:row>
      <xdr:rowOff>65315</xdr:rowOff>
    </xdr:to>
    <xdr:sp macro="" textlink="">
      <xdr:nvSpPr>
        <xdr:cNvPr id="153" name="楕円 152"/>
        <xdr:cNvSpPr/>
      </xdr:nvSpPr>
      <xdr:spPr>
        <a:xfrm>
          <a:off x="3175000" y="11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50092</xdr:rowOff>
    </xdr:from>
    <xdr:ext cx="762000" cy="259045"/>
    <xdr:sp macro="" textlink="">
      <xdr:nvSpPr>
        <xdr:cNvPr id="154" name="テキスト ボックス 153"/>
        <xdr:cNvSpPr txBox="1"/>
      </xdr:nvSpPr>
      <xdr:spPr>
        <a:xfrm>
          <a:off x="2844800" y="115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5" name="楕円 154"/>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6" name="テキスト ボックス 155"/>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99785</xdr:rowOff>
    </xdr:from>
    <xdr:to>
      <xdr:col>7</xdr:col>
      <xdr:colOff>31750</xdr:colOff>
      <xdr:row>66</xdr:row>
      <xdr:rowOff>29935</xdr:rowOff>
    </xdr:to>
    <xdr:sp macro="" textlink="">
      <xdr:nvSpPr>
        <xdr:cNvPr id="157" name="楕円 156"/>
        <xdr:cNvSpPr/>
      </xdr:nvSpPr>
      <xdr:spPr>
        <a:xfrm>
          <a:off x="1397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14712</xdr:rowOff>
    </xdr:from>
    <xdr:ext cx="762000" cy="259045"/>
    <xdr:sp macro="" textlink="">
      <xdr:nvSpPr>
        <xdr:cNvPr id="158" name="テキスト ボックス 157"/>
        <xdr:cNvSpPr txBox="1"/>
      </xdr:nvSpPr>
      <xdr:spPr>
        <a:xfrm>
          <a:off x="1066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人当たり人件費・物件費等決算額は、人件費の抑制などコスト縮減に努めてきた結果、グループ内平均、全都道府県平均をともに下回る水準となった。</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6" name="直線コネクタ 185"/>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7"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8" name="直線コネクタ 187"/>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9"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90" name="直線コネクタ 189"/>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30161</xdr:rowOff>
    </xdr:from>
    <xdr:to>
      <xdr:col>23</xdr:col>
      <xdr:colOff>133350</xdr:colOff>
      <xdr:row>82</xdr:row>
      <xdr:rowOff>30308</xdr:rowOff>
    </xdr:to>
    <xdr:cxnSp macro="">
      <xdr:nvCxnSpPr>
        <xdr:cNvPr id="191" name="直線コネクタ 190"/>
        <xdr:cNvCxnSpPr/>
      </xdr:nvCxnSpPr>
      <xdr:spPr>
        <a:xfrm>
          <a:off x="4114800" y="14089061"/>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90547</xdr:rowOff>
    </xdr:from>
    <xdr:ext cx="762000" cy="259045"/>
    <xdr:sp macro="" textlink="">
      <xdr:nvSpPr>
        <xdr:cNvPr id="192" name="人件費・物件費等の状況平均値テキスト"/>
        <xdr:cNvSpPr txBox="1"/>
      </xdr:nvSpPr>
      <xdr:spPr>
        <a:xfrm>
          <a:off x="5041900" y="1414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3" name="フローチャート: 判断 192"/>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30161</xdr:rowOff>
    </xdr:from>
    <xdr:to>
      <xdr:col>19</xdr:col>
      <xdr:colOff>133350</xdr:colOff>
      <xdr:row>83</xdr:row>
      <xdr:rowOff>46148</xdr:rowOff>
    </xdr:to>
    <xdr:cxnSp macro="">
      <xdr:nvCxnSpPr>
        <xdr:cNvPr id="194" name="直線コネクタ 193"/>
        <xdr:cNvCxnSpPr/>
      </xdr:nvCxnSpPr>
      <xdr:spPr>
        <a:xfrm flipV="1">
          <a:off x="3225800" y="14089061"/>
          <a:ext cx="889000" cy="18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5" name="フローチャート: 判断 194"/>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30179</xdr:rowOff>
    </xdr:from>
    <xdr:ext cx="736600" cy="259045"/>
    <xdr:sp macro="" textlink="">
      <xdr:nvSpPr>
        <xdr:cNvPr id="196" name="テキスト ボックス 195"/>
        <xdr:cNvSpPr txBox="1"/>
      </xdr:nvSpPr>
      <xdr:spPr>
        <a:xfrm>
          <a:off x="3733800" y="142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43332</xdr:rowOff>
    </xdr:from>
    <xdr:to>
      <xdr:col>15</xdr:col>
      <xdr:colOff>82550</xdr:colOff>
      <xdr:row>83</xdr:row>
      <xdr:rowOff>46148</xdr:rowOff>
    </xdr:to>
    <xdr:cxnSp macro="">
      <xdr:nvCxnSpPr>
        <xdr:cNvPr id="197" name="直線コネクタ 196"/>
        <xdr:cNvCxnSpPr/>
      </xdr:nvCxnSpPr>
      <xdr:spPr>
        <a:xfrm>
          <a:off x="2336800" y="14273682"/>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8" name="フローチャート: 判断 197"/>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156286</xdr:rowOff>
    </xdr:from>
    <xdr:ext cx="762000" cy="259045"/>
    <xdr:sp macro="" textlink="">
      <xdr:nvSpPr>
        <xdr:cNvPr id="199" name="テキスト ボックス 198"/>
        <xdr:cNvSpPr txBox="1"/>
      </xdr:nvSpPr>
      <xdr:spPr>
        <a:xfrm>
          <a:off x="2844800" y="143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43332</xdr:rowOff>
    </xdr:from>
    <xdr:to>
      <xdr:col>11</xdr:col>
      <xdr:colOff>31750</xdr:colOff>
      <xdr:row>83</xdr:row>
      <xdr:rowOff>45731</xdr:rowOff>
    </xdr:to>
    <xdr:cxnSp macro="">
      <xdr:nvCxnSpPr>
        <xdr:cNvPr id="200" name="直線コネクタ 199"/>
        <xdr:cNvCxnSpPr/>
      </xdr:nvCxnSpPr>
      <xdr:spPr>
        <a:xfrm flipV="1">
          <a:off x="1447800" y="14273682"/>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201" name="フローチャート: 判断 200"/>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154717</xdr:rowOff>
    </xdr:from>
    <xdr:ext cx="762000" cy="259045"/>
    <xdr:sp macro="" textlink="">
      <xdr:nvSpPr>
        <xdr:cNvPr id="202" name="テキスト ボックス 201"/>
        <xdr:cNvSpPr txBox="1"/>
      </xdr:nvSpPr>
      <xdr:spPr>
        <a:xfrm>
          <a:off x="1955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3" name="フローチャート: 判断 202"/>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119567</xdr:rowOff>
    </xdr:from>
    <xdr:ext cx="762000" cy="259045"/>
    <xdr:sp macro="" textlink="">
      <xdr:nvSpPr>
        <xdr:cNvPr id="204" name="テキスト ボックス 203"/>
        <xdr:cNvSpPr txBox="1"/>
      </xdr:nvSpPr>
      <xdr:spPr>
        <a:xfrm>
          <a:off x="1066800" y="1434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150958</xdr:rowOff>
    </xdr:from>
    <xdr:to>
      <xdr:col>23</xdr:col>
      <xdr:colOff>184150</xdr:colOff>
      <xdr:row>82</xdr:row>
      <xdr:rowOff>81108</xdr:rowOff>
    </xdr:to>
    <xdr:sp macro="" textlink="">
      <xdr:nvSpPr>
        <xdr:cNvPr id="210" name="楕円 209"/>
        <xdr:cNvSpPr/>
      </xdr:nvSpPr>
      <xdr:spPr>
        <a:xfrm>
          <a:off x="4902200" y="1403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167485</xdr:rowOff>
    </xdr:from>
    <xdr:ext cx="762000" cy="259045"/>
    <xdr:sp macro="" textlink="">
      <xdr:nvSpPr>
        <xdr:cNvPr id="211" name="人件費・物件費等の状況該当値テキスト"/>
        <xdr:cNvSpPr txBox="1"/>
      </xdr:nvSpPr>
      <xdr:spPr>
        <a:xfrm>
          <a:off x="5041900" y="1388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150811</xdr:rowOff>
    </xdr:from>
    <xdr:to>
      <xdr:col>19</xdr:col>
      <xdr:colOff>184150</xdr:colOff>
      <xdr:row>82</xdr:row>
      <xdr:rowOff>80961</xdr:rowOff>
    </xdr:to>
    <xdr:sp macro="" textlink="">
      <xdr:nvSpPr>
        <xdr:cNvPr id="212" name="楕円 211"/>
        <xdr:cNvSpPr/>
      </xdr:nvSpPr>
      <xdr:spPr>
        <a:xfrm>
          <a:off x="4064000" y="140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91138</xdr:rowOff>
    </xdr:from>
    <xdr:ext cx="736600" cy="259045"/>
    <xdr:sp macro="" textlink="">
      <xdr:nvSpPr>
        <xdr:cNvPr id="213" name="テキスト ボックス 212"/>
        <xdr:cNvSpPr txBox="1"/>
      </xdr:nvSpPr>
      <xdr:spPr>
        <a:xfrm>
          <a:off x="3733800" y="1380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166798</xdr:rowOff>
    </xdr:from>
    <xdr:to>
      <xdr:col>15</xdr:col>
      <xdr:colOff>133350</xdr:colOff>
      <xdr:row>83</xdr:row>
      <xdr:rowOff>96948</xdr:rowOff>
    </xdr:to>
    <xdr:sp macro="" textlink="">
      <xdr:nvSpPr>
        <xdr:cNvPr id="214" name="楕円 213"/>
        <xdr:cNvSpPr/>
      </xdr:nvSpPr>
      <xdr:spPr>
        <a:xfrm>
          <a:off x="3175000" y="142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107125</xdr:rowOff>
    </xdr:from>
    <xdr:ext cx="762000" cy="259045"/>
    <xdr:sp macro="" textlink="">
      <xdr:nvSpPr>
        <xdr:cNvPr id="215" name="テキスト ボックス 214"/>
        <xdr:cNvSpPr txBox="1"/>
      </xdr:nvSpPr>
      <xdr:spPr>
        <a:xfrm>
          <a:off x="2844800" y="1399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163982</xdr:rowOff>
    </xdr:from>
    <xdr:to>
      <xdr:col>11</xdr:col>
      <xdr:colOff>82550</xdr:colOff>
      <xdr:row>83</xdr:row>
      <xdr:rowOff>94132</xdr:rowOff>
    </xdr:to>
    <xdr:sp macro="" textlink="">
      <xdr:nvSpPr>
        <xdr:cNvPr id="216" name="楕円 215"/>
        <xdr:cNvSpPr/>
      </xdr:nvSpPr>
      <xdr:spPr>
        <a:xfrm>
          <a:off x="2286000" y="142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104309</xdr:rowOff>
    </xdr:from>
    <xdr:ext cx="762000" cy="259045"/>
    <xdr:sp macro="" textlink="">
      <xdr:nvSpPr>
        <xdr:cNvPr id="217" name="テキスト ボックス 216"/>
        <xdr:cNvSpPr txBox="1"/>
      </xdr:nvSpPr>
      <xdr:spPr>
        <a:xfrm>
          <a:off x="1955800" y="1399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166381</xdr:rowOff>
    </xdr:from>
    <xdr:to>
      <xdr:col>7</xdr:col>
      <xdr:colOff>31750</xdr:colOff>
      <xdr:row>83</xdr:row>
      <xdr:rowOff>96531</xdr:rowOff>
    </xdr:to>
    <xdr:sp macro="" textlink="">
      <xdr:nvSpPr>
        <xdr:cNvPr id="218" name="楕円 217"/>
        <xdr:cNvSpPr/>
      </xdr:nvSpPr>
      <xdr:spPr>
        <a:xfrm>
          <a:off x="1397000" y="1422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106708</xdr:rowOff>
    </xdr:from>
    <xdr:ext cx="762000" cy="259045"/>
    <xdr:sp macro="" textlink="">
      <xdr:nvSpPr>
        <xdr:cNvPr id="219" name="テキスト ボックス 218"/>
        <xdr:cNvSpPr txBox="1"/>
      </xdr:nvSpPr>
      <xdr:spPr>
        <a:xfrm>
          <a:off x="1066800" y="1399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年度のラスパイレス指数は、人事委員会勧告に基づく本府職員の給料引き下げ、人事院勧告に基づく国家公務員の給料引き上げにより、前年度と比べて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6" name="直線コネクタ 245"/>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7"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8" name="直線コネクタ 247"/>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86</xdr:row>
      <xdr:rowOff>101600</xdr:rowOff>
    </xdr:to>
    <xdr:cxnSp macro="">
      <xdr:nvCxnSpPr>
        <xdr:cNvPr id="251" name="直線コネクタ 250"/>
        <xdr:cNvCxnSpPr/>
      </xdr:nvCxnSpPr>
      <xdr:spPr>
        <a:xfrm flipV="1">
          <a:off x="16179800" y="14403916"/>
          <a:ext cx="8382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3" name="フローチャート: 判断 25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101600</xdr:rowOff>
    </xdr:to>
    <xdr:cxnSp macro="">
      <xdr:nvCxnSpPr>
        <xdr:cNvPr id="254" name="直線コネクタ 253"/>
        <xdr:cNvCxnSpPr/>
      </xdr:nvCxnSpPr>
      <xdr:spPr>
        <a:xfrm>
          <a:off x="15290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5" name="フローチャート: 判断 254"/>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56" name="テキスト ボックス 255"/>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101600</xdr:rowOff>
    </xdr:to>
    <xdr:cxnSp macro="">
      <xdr:nvCxnSpPr>
        <xdr:cNvPr id="257" name="直線コネクタ 256"/>
        <xdr:cNvCxnSpPr/>
      </xdr:nvCxnSpPr>
      <xdr:spPr>
        <a:xfrm>
          <a:off x="14401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9" name="テキスト ボックス 25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86</xdr:row>
      <xdr:rowOff>61384</xdr:rowOff>
    </xdr:to>
    <xdr:cxnSp macro="">
      <xdr:nvCxnSpPr>
        <xdr:cNvPr id="260" name="直線コネクタ 259"/>
        <xdr:cNvCxnSpPr/>
      </xdr:nvCxnSpPr>
      <xdr:spPr>
        <a:xfrm>
          <a:off x="13512800" y="1448435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2" name="テキスト ボックス 26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3" name="フローチャート: 判断 262"/>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64" name="テキスト ボックス 263"/>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0" name="楕円 269"/>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94843</xdr:rowOff>
    </xdr:from>
    <xdr:ext cx="762000" cy="259045"/>
    <xdr:sp macro="" textlink="">
      <xdr:nvSpPr>
        <xdr:cNvPr id="271" name="給与水準   （国との比較）該当値テキスト"/>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2" name="楕円 271"/>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3" name="テキスト ボックス 27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4" name="楕円 273"/>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5" name="テキスト ボックス 27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6" name="楕円 275"/>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77" name="テキスト ボックス 276"/>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8" name="楕円 277"/>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9" name="テキスト ボックス 278"/>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年度で地方独立行政法人化、出先機関の統廃合等により、</a:t>
          </a:r>
          <a:r>
            <a:rPr kumimoji="1" lang="en-US" altLang="ja-JP" sz="1300">
              <a:latin typeface="ＭＳ Ｐゴシック" panose="020B0600070205080204" pitchFamily="50" charset="-128"/>
              <a:ea typeface="ＭＳ Ｐゴシック" panose="020B0600070205080204" pitchFamily="50" charset="-128"/>
            </a:rPr>
            <a:t>930.69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774.66</a:t>
          </a:r>
          <a:r>
            <a:rPr kumimoji="1" lang="ja-JP" altLang="en-US" sz="1300">
              <a:latin typeface="ＭＳ Ｐゴシック" panose="020B0600070205080204" pitchFamily="50" charset="-128"/>
              <a:ea typeface="ＭＳ Ｐゴシック" panose="020B0600070205080204" pitchFamily="50" charset="-128"/>
            </a:rPr>
            <a:t>へと約</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人減となった。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7" name="直線コネクタ 306"/>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8"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9" name="直線コネクタ 308"/>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10"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11" name="直線コネクタ 310"/>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54879</xdr:rowOff>
    </xdr:from>
    <xdr:to>
      <xdr:col>81</xdr:col>
      <xdr:colOff>44450</xdr:colOff>
      <xdr:row>60</xdr:row>
      <xdr:rowOff>57091</xdr:rowOff>
    </xdr:to>
    <xdr:cxnSp macro="">
      <xdr:nvCxnSpPr>
        <xdr:cNvPr id="312" name="直線コネクタ 311"/>
        <xdr:cNvCxnSpPr/>
      </xdr:nvCxnSpPr>
      <xdr:spPr>
        <a:xfrm flipV="1">
          <a:off x="16179800" y="10341879"/>
          <a:ext cx="8382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14335</xdr:rowOff>
    </xdr:from>
    <xdr:ext cx="762000" cy="259045"/>
    <xdr:sp macro="" textlink="">
      <xdr:nvSpPr>
        <xdr:cNvPr id="313" name="定員管理の状況平均値テキスト"/>
        <xdr:cNvSpPr txBox="1"/>
      </xdr:nvSpPr>
      <xdr:spPr>
        <a:xfrm>
          <a:off x="17106900" y="10472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4" name="フローチャート: 判断 313"/>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57091</xdr:rowOff>
    </xdr:from>
    <xdr:to>
      <xdr:col>77</xdr:col>
      <xdr:colOff>44450</xdr:colOff>
      <xdr:row>60</xdr:row>
      <xdr:rowOff>62399</xdr:rowOff>
    </xdr:to>
    <xdr:cxnSp macro="">
      <xdr:nvCxnSpPr>
        <xdr:cNvPr id="315" name="直線コネクタ 314"/>
        <xdr:cNvCxnSpPr/>
      </xdr:nvCxnSpPr>
      <xdr:spPr>
        <a:xfrm flipV="1">
          <a:off x="15290800" y="10344091"/>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6" name="フローチャート: 判断 315"/>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118360</xdr:rowOff>
    </xdr:from>
    <xdr:ext cx="736600" cy="259045"/>
    <xdr:sp macro="" textlink="">
      <xdr:nvSpPr>
        <xdr:cNvPr id="317" name="テキスト ボックス 316"/>
        <xdr:cNvSpPr txBox="1"/>
      </xdr:nvSpPr>
      <xdr:spPr>
        <a:xfrm>
          <a:off x="15798800" y="10576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62399</xdr:rowOff>
    </xdr:from>
    <xdr:to>
      <xdr:col>72</xdr:col>
      <xdr:colOff>203200</xdr:colOff>
      <xdr:row>62</xdr:row>
      <xdr:rowOff>37452</xdr:rowOff>
    </xdr:to>
    <xdr:cxnSp macro="">
      <xdr:nvCxnSpPr>
        <xdr:cNvPr id="318" name="直線コネクタ 317"/>
        <xdr:cNvCxnSpPr/>
      </xdr:nvCxnSpPr>
      <xdr:spPr>
        <a:xfrm flipV="1">
          <a:off x="14401800" y="10349399"/>
          <a:ext cx="889000" cy="31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9" name="フローチャート: 判断 318"/>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88237</xdr:rowOff>
    </xdr:from>
    <xdr:ext cx="762000" cy="259045"/>
    <xdr:sp macro="" textlink="">
      <xdr:nvSpPr>
        <xdr:cNvPr id="320" name="テキスト ボックス 319"/>
        <xdr:cNvSpPr txBox="1"/>
      </xdr:nvSpPr>
      <xdr:spPr>
        <a:xfrm>
          <a:off x="14909800" y="1054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25729</xdr:rowOff>
    </xdr:from>
    <xdr:to>
      <xdr:col>68</xdr:col>
      <xdr:colOff>152400</xdr:colOff>
      <xdr:row>62</xdr:row>
      <xdr:rowOff>37452</xdr:rowOff>
    </xdr:to>
    <xdr:cxnSp macro="">
      <xdr:nvCxnSpPr>
        <xdr:cNvPr id="321" name="直線コネクタ 320"/>
        <xdr:cNvCxnSpPr/>
      </xdr:nvCxnSpPr>
      <xdr:spPr>
        <a:xfrm>
          <a:off x="13512800" y="10655629"/>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2" name="フローチャート: 判断 321"/>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1055</xdr:rowOff>
    </xdr:from>
    <xdr:ext cx="762000" cy="259045"/>
    <xdr:sp macro="" textlink="">
      <xdr:nvSpPr>
        <xdr:cNvPr id="323" name="テキスト ボックス 322"/>
        <xdr:cNvSpPr txBox="1"/>
      </xdr:nvSpPr>
      <xdr:spPr>
        <a:xfrm>
          <a:off x="14020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4" name="フローチャート: 判断 323"/>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138220</xdr:rowOff>
    </xdr:from>
    <xdr:ext cx="762000" cy="259045"/>
    <xdr:sp macro="" textlink="">
      <xdr:nvSpPr>
        <xdr:cNvPr id="325" name="テキスト ボックス 324"/>
        <xdr:cNvSpPr txBox="1"/>
      </xdr:nvSpPr>
      <xdr:spPr>
        <a:xfrm>
          <a:off x="13131800" y="107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4079</xdr:rowOff>
    </xdr:from>
    <xdr:to>
      <xdr:col>81</xdr:col>
      <xdr:colOff>95250</xdr:colOff>
      <xdr:row>60</xdr:row>
      <xdr:rowOff>105679</xdr:rowOff>
    </xdr:to>
    <xdr:sp macro="" textlink="">
      <xdr:nvSpPr>
        <xdr:cNvPr id="331" name="楕円 330"/>
        <xdr:cNvSpPr/>
      </xdr:nvSpPr>
      <xdr:spPr>
        <a:xfrm>
          <a:off x="16967200" y="102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20606</xdr:rowOff>
    </xdr:from>
    <xdr:ext cx="762000" cy="259045"/>
    <xdr:sp macro="" textlink="">
      <xdr:nvSpPr>
        <xdr:cNvPr id="332" name="定員管理の状況該当値テキスト"/>
        <xdr:cNvSpPr txBox="1"/>
      </xdr:nvSpPr>
      <xdr:spPr>
        <a:xfrm>
          <a:off x="17106900" y="1013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6291</xdr:rowOff>
    </xdr:from>
    <xdr:to>
      <xdr:col>77</xdr:col>
      <xdr:colOff>95250</xdr:colOff>
      <xdr:row>60</xdr:row>
      <xdr:rowOff>107891</xdr:rowOff>
    </xdr:to>
    <xdr:sp macro="" textlink="">
      <xdr:nvSpPr>
        <xdr:cNvPr id="333" name="楕円 332"/>
        <xdr:cNvSpPr/>
      </xdr:nvSpPr>
      <xdr:spPr>
        <a:xfrm>
          <a:off x="16129000" y="1029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118068</xdr:rowOff>
    </xdr:from>
    <xdr:ext cx="736600" cy="259045"/>
    <xdr:sp macro="" textlink="">
      <xdr:nvSpPr>
        <xdr:cNvPr id="334" name="テキスト ボックス 333"/>
        <xdr:cNvSpPr txBox="1"/>
      </xdr:nvSpPr>
      <xdr:spPr>
        <a:xfrm>
          <a:off x="15798800" y="10062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11599</xdr:rowOff>
    </xdr:from>
    <xdr:to>
      <xdr:col>73</xdr:col>
      <xdr:colOff>44450</xdr:colOff>
      <xdr:row>60</xdr:row>
      <xdr:rowOff>113199</xdr:rowOff>
    </xdr:to>
    <xdr:sp macro="" textlink="">
      <xdr:nvSpPr>
        <xdr:cNvPr id="335" name="楕円 334"/>
        <xdr:cNvSpPr/>
      </xdr:nvSpPr>
      <xdr:spPr>
        <a:xfrm>
          <a:off x="15240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123376</xdr:rowOff>
    </xdr:from>
    <xdr:ext cx="762000" cy="259045"/>
    <xdr:sp macro="" textlink="">
      <xdr:nvSpPr>
        <xdr:cNvPr id="336" name="テキスト ボックス 335"/>
        <xdr:cNvSpPr txBox="1"/>
      </xdr:nvSpPr>
      <xdr:spPr>
        <a:xfrm>
          <a:off x="14909800" y="1006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158102</xdr:rowOff>
    </xdr:from>
    <xdr:to>
      <xdr:col>68</xdr:col>
      <xdr:colOff>203200</xdr:colOff>
      <xdr:row>62</xdr:row>
      <xdr:rowOff>88252</xdr:rowOff>
    </xdr:to>
    <xdr:sp macro="" textlink="">
      <xdr:nvSpPr>
        <xdr:cNvPr id="337" name="楕円 336"/>
        <xdr:cNvSpPr/>
      </xdr:nvSpPr>
      <xdr:spPr>
        <a:xfrm>
          <a:off x="14351000" y="1061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98429</xdr:rowOff>
    </xdr:from>
    <xdr:ext cx="762000" cy="259045"/>
    <xdr:sp macro="" textlink="">
      <xdr:nvSpPr>
        <xdr:cNvPr id="338" name="テキスト ボックス 337"/>
        <xdr:cNvSpPr txBox="1"/>
      </xdr:nvSpPr>
      <xdr:spPr>
        <a:xfrm>
          <a:off x="14020800" y="103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146379</xdr:rowOff>
    </xdr:from>
    <xdr:to>
      <xdr:col>64</xdr:col>
      <xdr:colOff>152400</xdr:colOff>
      <xdr:row>62</xdr:row>
      <xdr:rowOff>76529</xdr:rowOff>
    </xdr:to>
    <xdr:sp macro="" textlink="">
      <xdr:nvSpPr>
        <xdr:cNvPr id="339" name="楕円 338"/>
        <xdr:cNvSpPr/>
      </xdr:nvSpPr>
      <xdr:spPr>
        <a:xfrm>
          <a:off x="13462000" y="1060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86706</xdr:rowOff>
    </xdr:from>
    <xdr:ext cx="762000" cy="259045"/>
    <xdr:sp macro="" textlink="">
      <xdr:nvSpPr>
        <xdr:cNvPr id="340" name="テキスト ボックス 339"/>
        <xdr:cNvSpPr txBox="1"/>
      </xdr:nvSpPr>
      <xdr:spPr>
        <a:xfrm>
          <a:off x="13131800" y="1037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阪府の実質公債費比率は、過去の減債基金からの借入等により、減債基金積立不足算定額が大きく、グループ内平均と比較して高くなっていると思われるが、計画的に減債基金の復元を実施していることなどから、直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年は改善しており、今後も低下していくものと見込んでいる。</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42</xdr:row>
      <xdr:rowOff>25400</xdr:rowOff>
    </xdr:to>
    <xdr:cxnSp macro="">
      <xdr:nvCxnSpPr>
        <xdr:cNvPr id="368" name="直線コネクタ 367"/>
        <xdr:cNvCxnSpPr/>
      </xdr:nvCxnSpPr>
      <xdr:spPr>
        <a:xfrm flipV="1">
          <a:off x="17018000" y="6073422"/>
          <a:ext cx="0" cy="1152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168927</xdr:rowOff>
    </xdr:from>
    <xdr:ext cx="762000" cy="259045"/>
    <xdr:sp macro="" textlink="">
      <xdr:nvSpPr>
        <xdr:cNvPr id="369" name="公債費負担の状況最小値テキスト"/>
        <xdr:cNvSpPr txBox="1"/>
      </xdr:nvSpPr>
      <xdr:spPr>
        <a:xfrm>
          <a:off x="17106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25400</xdr:rowOff>
    </xdr:from>
    <xdr:to>
      <xdr:col>81</xdr:col>
      <xdr:colOff>133350</xdr:colOff>
      <xdr:row>42</xdr:row>
      <xdr:rowOff>25400</xdr:rowOff>
    </xdr:to>
    <xdr:cxnSp macro="">
      <xdr:nvCxnSpPr>
        <xdr:cNvPr id="370" name="直線コネクタ 369"/>
        <xdr:cNvCxnSpPr/>
      </xdr:nvCxnSpPr>
      <xdr:spPr>
        <a:xfrm>
          <a:off x="16929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1"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2" name="直線コネクタ 371"/>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43</xdr:row>
      <xdr:rowOff>1411</xdr:rowOff>
    </xdr:to>
    <xdr:cxnSp macro="">
      <xdr:nvCxnSpPr>
        <xdr:cNvPr id="373" name="直線コネクタ 372"/>
        <xdr:cNvCxnSpPr/>
      </xdr:nvCxnSpPr>
      <xdr:spPr>
        <a:xfrm flipV="1">
          <a:off x="16179800" y="7226300"/>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73677</xdr:rowOff>
    </xdr:from>
    <xdr:ext cx="762000" cy="259045"/>
    <xdr:sp macro="" textlink="">
      <xdr:nvSpPr>
        <xdr:cNvPr id="374" name="公債費負担の状況平均値テキスト"/>
        <xdr:cNvSpPr txBox="1"/>
      </xdr:nvSpPr>
      <xdr:spPr>
        <a:xfrm>
          <a:off x="17106900" y="641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75" name="フローチャート: 判断 374"/>
        <xdr:cNvSpPr/>
      </xdr:nvSpPr>
      <xdr:spPr>
        <a:xfrm>
          <a:off x="169672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1411</xdr:rowOff>
    </xdr:from>
    <xdr:to>
      <xdr:col>77</xdr:col>
      <xdr:colOff>44450</xdr:colOff>
      <xdr:row>43</xdr:row>
      <xdr:rowOff>68439</xdr:rowOff>
    </xdr:to>
    <xdr:cxnSp macro="">
      <xdr:nvCxnSpPr>
        <xdr:cNvPr id="376" name="直線コネクタ 375"/>
        <xdr:cNvCxnSpPr/>
      </xdr:nvCxnSpPr>
      <xdr:spPr>
        <a:xfrm flipV="1">
          <a:off x="15290800" y="737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110772</xdr:rowOff>
    </xdr:from>
    <xdr:to>
      <xdr:col>77</xdr:col>
      <xdr:colOff>95250</xdr:colOff>
      <xdr:row>39</xdr:row>
      <xdr:rowOff>40922</xdr:rowOff>
    </xdr:to>
    <xdr:sp macro="" textlink="">
      <xdr:nvSpPr>
        <xdr:cNvPr id="377" name="フローチャート: 判断 376"/>
        <xdr:cNvSpPr/>
      </xdr:nvSpPr>
      <xdr:spPr>
        <a:xfrm>
          <a:off x="16129000" y="662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51099</xdr:rowOff>
    </xdr:from>
    <xdr:ext cx="736600" cy="259045"/>
    <xdr:sp macro="" textlink="">
      <xdr:nvSpPr>
        <xdr:cNvPr id="378" name="テキスト ボックス 377"/>
        <xdr:cNvSpPr txBox="1"/>
      </xdr:nvSpPr>
      <xdr:spPr>
        <a:xfrm>
          <a:off x="15798800" y="639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68439</xdr:rowOff>
    </xdr:from>
    <xdr:to>
      <xdr:col>72</xdr:col>
      <xdr:colOff>203200</xdr:colOff>
      <xdr:row>44</xdr:row>
      <xdr:rowOff>31045</xdr:rowOff>
    </xdr:to>
    <xdr:cxnSp macro="">
      <xdr:nvCxnSpPr>
        <xdr:cNvPr id="379" name="直線コネクタ 378"/>
        <xdr:cNvCxnSpPr/>
      </xdr:nvCxnSpPr>
      <xdr:spPr>
        <a:xfrm flipV="1">
          <a:off x="14401800" y="74407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19755</xdr:rowOff>
    </xdr:from>
    <xdr:to>
      <xdr:col>73</xdr:col>
      <xdr:colOff>44450</xdr:colOff>
      <xdr:row>39</xdr:row>
      <xdr:rowOff>121355</xdr:rowOff>
    </xdr:to>
    <xdr:sp macro="" textlink="">
      <xdr:nvSpPr>
        <xdr:cNvPr id="380" name="フローチャート: 判断 379"/>
        <xdr:cNvSpPr/>
      </xdr:nvSpPr>
      <xdr:spPr>
        <a:xfrm>
          <a:off x="152400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131532</xdr:rowOff>
    </xdr:from>
    <xdr:ext cx="762000" cy="259045"/>
    <xdr:sp macro="" textlink="">
      <xdr:nvSpPr>
        <xdr:cNvPr id="381" name="テキスト ボックス 380"/>
        <xdr:cNvSpPr txBox="1"/>
      </xdr:nvSpPr>
      <xdr:spPr>
        <a:xfrm>
          <a:off x="14909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148872</xdr:rowOff>
    </xdr:from>
    <xdr:to>
      <xdr:col>68</xdr:col>
      <xdr:colOff>152400</xdr:colOff>
      <xdr:row>44</xdr:row>
      <xdr:rowOff>31045</xdr:rowOff>
    </xdr:to>
    <xdr:cxnSp macro="">
      <xdr:nvCxnSpPr>
        <xdr:cNvPr id="382" name="直線コネクタ 381"/>
        <xdr:cNvCxnSpPr/>
      </xdr:nvCxnSpPr>
      <xdr:spPr>
        <a:xfrm>
          <a:off x="13512800" y="75212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83" name="フローチャート: 判断 382"/>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84" name="テキスト ボックス 383"/>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85" name="フローチャート: 判断 384"/>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86" name="テキスト ボックス 385"/>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2" name="楕円 391"/>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41927</xdr:rowOff>
    </xdr:from>
    <xdr:ext cx="762000" cy="259045"/>
    <xdr:sp macro="" textlink="">
      <xdr:nvSpPr>
        <xdr:cNvPr id="393" name="公債費負担の状況該当値テキスト"/>
        <xdr:cNvSpPr txBox="1"/>
      </xdr:nvSpPr>
      <xdr:spPr>
        <a:xfrm>
          <a:off x="17106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122061</xdr:rowOff>
    </xdr:from>
    <xdr:to>
      <xdr:col>77</xdr:col>
      <xdr:colOff>95250</xdr:colOff>
      <xdr:row>43</xdr:row>
      <xdr:rowOff>52211</xdr:rowOff>
    </xdr:to>
    <xdr:sp macro="" textlink="">
      <xdr:nvSpPr>
        <xdr:cNvPr id="394" name="楕円 393"/>
        <xdr:cNvSpPr/>
      </xdr:nvSpPr>
      <xdr:spPr>
        <a:xfrm>
          <a:off x="16129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36988</xdr:rowOff>
    </xdr:from>
    <xdr:ext cx="736600" cy="259045"/>
    <xdr:sp macro="" textlink="">
      <xdr:nvSpPr>
        <xdr:cNvPr id="395" name="テキスト ボックス 394"/>
        <xdr:cNvSpPr txBox="1"/>
      </xdr:nvSpPr>
      <xdr:spPr>
        <a:xfrm>
          <a:off x="15798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17639</xdr:rowOff>
    </xdr:from>
    <xdr:to>
      <xdr:col>73</xdr:col>
      <xdr:colOff>44450</xdr:colOff>
      <xdr:row>43</xdr:row>
      <xdr:rowOff>119239</xdr:rowOff>
    </xdr:to>
    <xdr:sp macro="" textlink="">
      <xdr:nvSpPr>
        <xdr:cNvPr id="396" name="楕円 395"/>
        <xdr:cNvSpPr/>
      </xdr:nvSpPr>
      <xdr:spPr>
        <a:xfrm>
          <a:off x="15240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104016</xdr:rowOff>
    </xdr:from>
    <xdr:ext cx="762000" cy="259045"/>
    <xdr:sp macro="" textlink="">
      <xdr:nvSpPr>
        <xdr:cNvPr id="397" name="テキスト ボックス 396"/>
        <xdr:cNvSpPr txBox="1"/>
      </xdr:nvSpPr>
      <xdr:spPr>
        <a:xfrm>
          <a:off x="14909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151695</xdr:rowOff>
    </xdr:from>
    <xdr:to>
      <xdr:col>68</xdr:col>
      <xdr:colOff>203200</xdr:colOff>
      <xdr:row>44</xdr:row>
      <xdr:rowOff>81845</xdr:rowOff>
    </xdr:to>
    <xdr:sp macro="" textlink="">
      <xdr:nvSpPr>
        <xdr:cNvPr id="398" name="楕円 397"/>
        <xdr:cNvSpPr/>
      </xdr:nvSpPr>
      <xdr:spPr>
        <a:xfrm>
          <a:off x="14351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66622</xdr:rowOff>
    </xdr:from>
    <xdr:ext cx="762000" cy="259045"/>
    <xdr:sp macro="" textlink="">
      <xdr:nvSpPr>
        <xdr:cNvPr id="399" name="テキスト ボックス 398"/>
        <xdr:cNvSpPr txBox="1"/>
      </xdr:nvSpPr>
      <xdr:spPr>
        <a:xfrm>
          <a:off x="14020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98072</xdr:rowOff>
    </xdr:from>
    <xdr:to>
      <xdr:col>64</xdr:col>
      <xdr:colOff>152400</xdr:colOff>
      <xdr:row>44</xdr:row>
      <xdr:rowOff>28222</xdr:rowOff>
    </xdr:to>
    <xdr:sp macro="" textlink="">
      <xdr:nvSpPr>
        <xdr:cNvPr id="400" name="楕円 399"/>
        <xdr:cNvSpPr/>
      </xdr:nvSpPr>
      <xdr:spPr>
        <a:xfrm>
          <a:off x="13462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12999</xdr:rowOff>
    </xdr:from>
    <xdr:ext cx="762000" cy="259045"/>
    <xdr:sp macro="" textlink="">
      <xdr:nvSpPr>
        <xdr:cNvPr id="401" name="テキスト ボックス 400"/>
        <xdr:cNvSpPr txBox="1"/>
      </xdr:nvSpPr>
      <xdr:spPr>
        <a:xfrm>
          <a:off x="13131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大阪府の将来負担比率は改善傾向にあり、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にかけては、地方債の現在高の減や減債基金などの地方債の償還等に充当可能な基金残高の増などにより、</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173.8%</a:t>
          </a:r>
          <a:r>
            <a:rPr kumimoji="1" lang="ja-JP" altLang="en-US" sz="1300">
              <a:latin typeface="ＭＳ Ｐゴシック" panose="020B0600070205080204" pitchFamily="50" charset="-128"/>
              <a:ea typeface="ＭＳ Ｐゴシック" panose="020B0600070205080204" pitchFamily="50" charset="-128"/>
            </a:rPr>
            <a:t>となっており、今後も財政の健全化に努めていく。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7" name="直線コネクタ 426"/>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28"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29" name="直線コネクタ 428"/>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0"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1" name="直線コネクタ 430"/>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64059</xdr:rowOff>
    </xdr:from>
    <xdr:to>
      <xdr:col>81</xdr:col>
      <xdr:colOff>44450</xdr:colOff>
      <xdr:row>16</xdr:row>
      <xdr:rowOff>108941</xdr:rowOff>
    </xdr:to>
    <xdr:cxnSp macro="">
      <xdr:nvCxnSpPr>
        <xdr:cNvPr id="432" name="直線コネクタ 431"/>
        <xdr:cNvCxnSpPr/>
      </xdr:nvCxnSpPr>
      <xdr:spPr>
        <a:xfrm flipV="1">
          <a:off x="16179800" y="2807259"/>
          <a:ext cx="8382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88612</xdr:rowOff>
    </xdr:from>
    <xdr:ext cx="762000" cy="259045"/>
    <xdr:sp macro="" textlink="">
      <xdr:nvSpPr>
        <xdr:cNvPr id="433" name="将来負担の状況平均値テキスト"/>
        <xdr:cNvSpPr txBox="1"/>
      </xdr:nvSpPr>
      <xdr:spPr>
        <a:xfrm>
          <a:off x="17106900" y="283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4" name="フローチャート: 判断 433"/>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108941</xdr:rowOff>
    </xdr:from>
    <xdr:to>
      <xdr:col>77</xdr:col>
      <xdr:colOff>44450</xdr:colOff>
      <xdr:row>16</xdr:row>
      <xdr:rowOff>110388</xdr:rowOff>
    </xdr:to>
    <xdr:cxnSp macro="">
      <xdr:nvCxnSpPr>
        <xdr:cNvPr id="435" name="直線コネクタ 434"/>
        <xdr:cNvCxnSpPr/>
      </xdr:nvCxnSpPr>
      <xdr:spPr>
        <a:xfrm flipV="1">
          <a:off x="15290800" y="2852141"/>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6" name="フローチャート: 判断 435"/>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44975</xdr:rowOff>
    </xdr:from>
    <xdr:ext cx="736600" cy="259045"/>
    <xdr:sp macro="" textlink="">
      <xdr:nvSpPr>
        <xdr:cNvPr id="437" name="テキスト ボックス 436"/>
        <xdr:cNvSpPr txBox="1"/>
      </xdr:nvSpPr>
      <xdr:spPr>
        <a:xfrm>
          <a:off x="15798800" y="295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110388</xdr:rowOff>
    </xdr:from>
    <xdr:to>
      <xdr:col>72</xdr:col>
      <xdr:colOff>203200</xdr:colOff>
      <xdr:row>16</xdr:row>
      <xdr:rowOff>137414</xdr:rowOff>
    </xdr:to>
    <xdr:cxnSp macro="">
      <xdr:nvCxnSpPr>
        <xdr:cNvPr id="438" name="直線コネクタ 437"/>
        <xdr:cNvCxnSpPr/>
      </xdr:nvCxnSpPr>
      <xdr:spPr>
        <a:xfrm flipV="1">
          <a:off x="14401800" y="2853588"/>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39" name="フローチャート: 判断 438"/>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36288</xdr:rowOff>
    </xdr:from>
    <xdr:ext cx="762000" cy="259045"/>
    <xdr:sp macro="" textlink="">
      <xdr:nvSpPr>
        <xdr:cNvPr id="440" name="テキスト ボックス 439"/>
        <xdr:cNvSpPr txBox="1"/>
      </xdr:nvSpPr>
      <xdr:spPr>
        <a:xfrm>
          <a:off x="14909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137414</xdr:rowOff>
    </xdr:from>
    <xdr:to>
      <xdr:col>68</xdr:col>
      <xdr:colOff>152400</xdr:colOff>
      <xdr:row>17</xdr:row>
      <xdr:rowOff>59588</xdr:rowOff>
    </xdr:to>
    <xdr:cxnSp macro="">
      <xdr:nvCxnSpPr>
        <xdr:cNvPr id="441" name="直線コネクタ 440"/>
        <xdr:cNvCxnSpPr/>
      </xdr:nvCxnSpPr>
      <xdr:spPr>
        <a:xfrm flipV="1">
          <a:off x="13512800" y="2880614"/>
          <a:ext cx="889000" cy="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2" name="フローチャート: 判断 441"/>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36771</xdr:rowOff>
    </xdr:from>
    <xdr:ext cx="762000" cy="259045"/>
    <xdr:sp macro="" textlink="">
      <xdr:nvSpPr>
        <xdr:cNvPr id="443" name="テキスト ボックス 442"/>
        <xdr:cNvSpPr txBox="1"/>
      </xdr:nvSpPr>
      <xdr:spPr>
        <a:xfrm>
          <a:off x="14020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4" name="フローチャート: 判断 443"/>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100957</xdr:rowOff>
    </xdr:from>
    <xdr:ext cx="762000" cy="259045"/>
    <xdr:sp macro="" textlink="">
      <xdr:nvSpPr>
        <xdr:cNvPr id="445" name="テキスト ボックス 444"/>
        <xdr:cNvSpPr txBox="1"/>
      </xdr:nvSpPr>
      <xdr:spPr>
        <a:xfrm>
          <a:off x="13131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13259</xdr:rowOff>
    </xdr:from>
    <xdr:to>
      <xdr:col>81</xdr:col>
      <xdr:colOff>95250</xdr:colOff>
      <xdr:row>16</xdr:row>
      <xdr:rowOff>114859</xdr:rowOff>
    </xdr:to>
    <xdr:sp macro="" textlink="">
      <xdr:nvSpPr>
        <xdr:cNvPr id="451" name="楕円 450"/>
        <xdr:cNvSpPr/>
      </xdr:nvSpPr>
      <xdr:spPr>
        <a:xfrm>
          <a:off x="16967200" y="27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29786</xdr:rowOff>
    </xdr:from>
    <xdr:ext cx="762000" cy="259045"/>
    <xdr:sp macro="" textlink="">
      <xdr:nvSpPr>
        <xdr:cNvPr id="452" name="将来負担の状況該当値テキスト"/>
        <xdr:cNvSpPr txBox="1"/>
      </xdr:nvSpPr>
      <xdr:spPr>
        <a:xfrm>
          <a:off x="17106900" y="260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58141</xdr:rowOff>
    </xdr:from>
    <xdr:to>
      <xdr:col>77</xdr:col>
      <xdr:colOff>95250</xdr:colOff>
      <xdr:row>16</xdr:row>
      <xdr:rowOff>159741</xdr:rowOff>
    </xdr:to>
    <xdr:sp macro="" textlink="">
      <xdr:nvSpPr>
        <xdr:cNvPr id="453" name="楕円 452"/>
        <xdr:cNvSpPr/>
      </xdr:nvSpPr>
      <xdr:spPr>
        <a:xfrm>
          <a:off x="16129000" y="28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169918</xdr:rowOff>
    </xdr:from>
    <xdr:ext cx="736600" cy="259045"/>
    <xdr:sp macro="" textlink="">
      <xdr:nvSpPr>
        <xdr:cNvPr id="454" name="テキスト ボックス 453"/>
        <xdr:cNvSpPr txBox="1"/>
      </xdr:nvSpPr>
      <xdr:spPr>
        <a:xfrm>
          <a:off x="15798800" y="257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59588</xdr:rowOff>
    </xdr:from>
    <xdr:to>
      <xdr:col>73</xdr:col>
      <xdr:colOff>44450</xdr:colOff>
      <xdr:row>16</xdr:row>
      <xdr:rowOff>161188</xdr:rowOff>
    </xdr:to>
    <xdr:sp macro="" textlink="">
      <xdr:nvSpPr>
        <xdr:cNvPr id="455" name="楕円 454"/>
        <xdr:cNvSpPr/>
      </xdr:nvSpPr>
      <xdr:spPr>
        <a:xfrm>
          <a:off x="15240000" y="28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171365</xdr:rowOff>
    </xdr:from>
    <xdr:ext cx="762000" cy="259045"/>
    <xdr:sp macro="" textlink="">
      <xdr:nvSpPr>
        <xdr:cNvPr id="456" name="テキスト ボックス 455"/>
        <xdr:cNvSpPr txBox="1"/>
      </xdr:nvSpPr>
      <xdr:spPr>
        <a:xfrm>
          <a:off x="14909800" y="257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86614</xdr:rowOff>
    </xdr:from>
    <xdr:to>
      <xdr:col>68</xdr:col>
      <xdr:colOff>203200</xdr:colOff>
      <xdr:row>17</xdr:row>
      <xdr:rowOff>16764</xdr:rowOff>
    </xdr:to>
    <xdr:sp macro="" textlink="">
      <xdr:nvSpPr>
        <xdr:cNvPr id="457" name="楕円 456"/>
        <xdr:cNvSpPr/>
      </xdr:nvSpPr>
      <xdr:spPr>
        <a:xfrm>
          <a:off x="14351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26941</xdr:rowOff>
    </xdr:from>
    <xdr:ext cx="762000" cy="259045"/>
    <xdr:sp macro="" textlink="">
      <xdr:nvSpPr>
        <xdr:cNvPr id="458" name="テキスト ボックス 457"/>
        <xdr:cNvSpPr txBox="1"/>
      </xdr:nvSpPr>
      <xdr:spPr>
        <a:xfrm>
          <a:off x="14020800" y="259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8788</xdr:rowOff>
    </xdr:from>
    <xdr:to>
      <xdr:col>64</xdr:col>
      <xdr:colOff>152400</xdr:colOff>
      <xdr:row>17</xdr:row>
      <xdr:rowOff>110388</xdr:rowOff>
    </xdr:to>
    <xdr:sp macro="" textlink="">
      <xdr:nvSpPr>
        <xdr:cNvPr id="459" name="楕円 458"/>
        <xdr:cNvSpPr/>
      </xdr:nvSpPr>
      <xdr:spPr>
        <a:xfrm>
          <a:off x="13462000" y="29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120565</xdr:rowOff>
    </xdr:from>
    <xdr:ext cx="762000" cy="259045"/>
    <xdr:sp macro="" textlink="">
      <xdr:nvSpPr>
        <xdr:cNvPr id="460" name="テキスト ボックス 459"/>
        <xdr:cNvSpPr txBox="1"/>
      </xdr:nvSpPr>
      <xdr:spPr>
        <a:xfrm>
          <a:off x="13131800" y="269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8,848,998
8,613,021
1,905.29
2,580,017,088
2,554,843,191
5,865,529
1,569,476,480
5,328,515,770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16.8
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年度については、府費負担教職員の給与負担事務が指定都市に移譲されたことにより改善した。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年度については、人事委員会勧告に基づく給料の引き下げ等により、前年と比べて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159657</xdr:rowOff>
    </xdr:from>
    <xdr:to>
      <xdr:col>24</xdr:col>
      <xdr:colOff>25400</xdr:colOff>
      <xdr:row>35</xdr:row>
      <xdr:rowOff>69850</xdr:rowOff>
    </xdr:to>
    <xdr:cxnSp macro="">
      <xdr:nvCxnSpPr>
        <xdr:cNvPr id="67" name="直線コネクタ 66"/>
        <xdr:cNvCxnSpPr/>
      </xdr:nvCxnSpPr>
      <xdr:spPr>
        <a:xfrm flipV="1">
          <a:off x="3987800" y="59889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121755</xdr:rowOff>
    </xdr:from>
    <xdr:ext cx="762000" cy="259045"/>
    <xdr:sp macro="" textlink="">
      <xdr:nvSpPr>
        <xdr:cNvPr id="68" name="人件費平均値テキスト"/>
        <xdr:cNvSpPr txBox="1"/>
      </xdr:nvSpPr>
      <xdr:spPr>
        <a:xfrm>
          <a:off x="4914900" y="612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40</xdr:row>
      <xdr:rowOff>12700</xdr:rowOff>
    </xdr:to>
    <xdr:cxnSp macro="">
      <xdr:nvCxnSpPr>
        <xdr:cNvPr id="70" name="直線コネクタ 69"/>
        <xdr:cNvCxnSpPr/>
      </xdr:nvCxnSpPr>
      <xdr:spPr>
        <a:xfrm flipV="1">
          <a:off x="3098800" y="607060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2" name="テキスト ボックス 71"/>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135165</xdr:rowOff>
    </xdr:from>
    <xdr:to>
      <xdr:col>15</xdr:col>
      <xdr:colOff>98425</xdr:colOff>
      <xdr:row>40</xdr:row>
      <xdr:rowOff>12700</xdr:rowOff>
    </xdr:to>
    <xdr:cxnSp macro="">
      <xdr:nvCxnSpPr>
        <xdr:cNvPr id="73" name="直線コネクタ 72"/>
        <xdr:cNvCxnSpPr/>
      </xdr:nvCxnSpPr>
      <xdr:spPr>
        <a:xfrm>
          <a:off x="2209800" y="6821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57349</xdr:rowOff>
    </xdr:from>
    <xdr:ext cx="762000" cy="259045"/>
    <xdr:sp macro="" textlink="">
      <xdr:nvSpPr>
        <xdr:cNvPr id="75" name="テキスト ボックス 74"/>
        <xdr:cNvSpPr txBox="1"/>
      </xdr:nvSpPr>
      <xdr:spPr>
        <a:xfrm>
          <a:off x="2717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135165</xdr:rowOff>
    </xdr:from>
    <xdr:to>
      <xdr:col>11</xdr:col>
      <xdr:colOff>9525</xdr:colOff>
      <xdr:row>40</xdr:row>
      <xdr:rowOff>110672</xdr:rowOff>
    </xdr:to>
    <xdr:cxnSp macro="">
      <xdr:nvCxnSpPr>
        <xdr:cNvPr id="76" name="直線コネクタ 75"/>
        <xdr:cNvCxnSpPr/>
      </xdr:nvCxnSpPr>
      <xdr:spPr>
        <a:xfrm flipV="1">
          <a:off x="1320800" y="68217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163484</xdr:rowOff>
    </xdr:from>
    <xdr:ext cx="762000" cy="259045"/>
    <xdr:sp macro="" textlink="">
      <xdr:nvSpPr>
        <xdr:cNvPr id="78" name="テキスト ボックス 77"/>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114499</xdr:rowOff>
    </xdr:from>
    <xdr:ext cx="762000" cy="259045"/>
    <xdr:sp macro="" textlink="">
      <xdr:nvSpPr>
        <xdr:cNvPr id="80" name="テキスト ボックス 79"/>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108857</xdr:rowOff>
    </xdr:from>
    <xdr:to>
      <xdr:col>24</xdr:col>
      <xdr:colOff>76200</xdr:colOff>
      <xdr:row>35</xdr:row>
      <xdr:rowOff>39007</xdr:rowOff>
    </xdr:to>
    <xdr:sp macro="" textlink="">
      <xdr:nvSpPr>
        <xdr:cNvPr id="86" name="楕円 85"/>
        <xdr:cNvSpPr/>
      </xdr:nvSpPr>
      <xdr:spPr>
        <a:xfrm>
          <a:off x="4775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125384</xdr:rowOff>
    </xdr:from>
    <xdr:ext cx="762000" cy="259045"/>
    <xdr:sp macro="" textlink="">
      <xdr:nvSpPr>
        <xdr:cNvPr id="87" name="人件費該当値テキスト"/>
        <xdr:cNvSpPr txBox="1"/>
      </xdr:nvSpPr>
      <xdr:spPr>
        <a:xfrm>
          <a:off x="4914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8" name="楕円 87"/>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9" name="テキスト ボックス 88"/>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90" name="楕円 89"/>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1" name="テキスト ボックス 90"/>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84365</xdr:rowOff>
    </xdr:from>
    <xdr:to>
      <xdr:col>11</xdr:col>
      <xdr:colOff>60325</xdr:colOff>
      <xdr:row>40</xdr:row>
      <xdr:rowOff>14515</xdr:rowOff>
    </xdr:to>
    <xdr:sp macro="" textlink="">
      <xdr:nvSpPr>
        <xdr:cNvPr id="92" name="楕円 91"/>
        <xdr:cNvSpPr/>
      </xdr:nvSpPr>
      <xdr:spPr>
        <a:xfrm>
          <a:off x="2159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170742</xdr:rowOff>
    </xdr:from>
    <xdr:ext cx="762000" cy="259045"/>
    <xdr:sp macro="" textlink="">
      <xdr:nvSpPr>
        <xdr:cNvPr id="93" name="テキスト ボックス 92"/>
        <xdr:cNvSpPr txBox="1"/>
      </xdr:nvSpPr>
      <xdr:spPr>
        <a:xfrm>
          <a:off x="1828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59872</xdr:rowOff>
    </xdr:from>
    <xdr:to>
      <xdr:col>6</xdr:col>
      <xdr:colOff>171450</xdr:colOff>
      <xdr:row>40</xdr:row>
      <xdr:rowOff>161472</xdr:rowOff>
    </xdr:to>
    <xdr:sp macro="" textlink="">
      <xdr:nvSpPr>
        <xdr:cNvPr id="94" name="楕円 93"/>
        <xdr:cNvSpPr/>
      </xdr:nvSpPr>
      <xdr:spPr>
        <a:xfrm>
          <a:off x="1270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146249</xdr:rowOff>
    </xdr:from>
    <xdr:ext cx="762000" cy="259045"/>
    <xdr:sp macro="" textlink="">
      <xdr:nvSpPr>
        <xdr:cNvPr id="95" name="テキスト ボックス 94"/>
        <xdr:cNvSpPr txBox="1"/>
      </xdr:nvSpPr>
      <xdr:spPr>
        <a:xfrm>
          <a:off x="939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物件費に係る経常収支比率は、全都道府県・グループ平均ともに下回っている。これは、 人件費と同様にコスト削減に努めてきたことなどにより、全都道府県平均及びグループ内平均を下回る結果となった。</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16</xdr:row>
      <xdr:rowOff>165100</xdr:rowOff>
    </xdr:to>
    <xdr:cxnSp macro="">
      <xdr:nvCxnSpPr>
        <xdr:cNvPr id="126" name="直線コネクタ 125"/>
        <xdr:cNvCxnSpPr/>
      </xdr:nvCxnSpPr>
      <xdr:spPr>
        <a:xfrm>
          <a:off x="15671800" y="290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7"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165100</xdr:rowOff>
    </xdr:to>
    <xdr:cxnSp macro="">
      <xdr:nvCxnSpPr>
        <xdr:cNvPr id="129" name="直線コネクタ 128"/>
        <xdr:cNvCxnSpPr/>
      </xdr:nvCxnSpPr>
      <xdr:spPr>
        <a:xfrm>
          <a:off x="14782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1" name="テキスト ボックス 130"/>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127000</xdr:rowOff>
    </xdr:to>
    <xdr:cxnSp macro="">
      <xdr:nvCxnSpPr>
        <xdr:cNvPr id="132" name="直線コネクタ 131"/>
        <xdr:cNvCxnSpPr/>
      </xdr:nvCxnSpPr>
      <xdr:spPr>
        <a:xfrm>
          <a:off x="13893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4" name="テキスト ボックス 133"/>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31750</xdr:rowOff>
    </xdr:to>
    <xdr:cxnSp macro="">
      <xdr:nvCxnSpPr>
        <xdr:cNvPr id="135" name="直線コネクタ 134"/>
        <xdr:cNvCxnSpPr/>
      </xdr:nvCxnSpPr>
      <xdr:spPr>
        <a:xfrm flipV="1">
          <a:off x="13004800" y="2870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7" name="テキスト ボックス 136"/>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9" name="テキスト ボックス 138"/>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5" name="楕円 144"/>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6"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7" name="楕円 146"/>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8" name="テキスト ボックス 147"/>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9" name="楕円 148"/>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0" name="テキスト ボックス 149"/>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1" name="楕円 150"/>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2" name="テキスト ボックス 151"/>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3" name="楕円 152"/>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4" name="テキスト ボックス 153"/>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年度は、難病対策事業費における業務の政令市移管に伴う減などにより、前年に比べて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165100</xdr:rowOff>
    </xdr:to>
    <xdr:cxnSp macro="">
      <xdr:nvCxnSpPr>
        <xdr:cNvPr id="185" name="直線コネクタ 184"/>
        <xdr:cNvCxnSpPr/>
      </xdr:nvCxnSpPr>
      <xdr:spPr>
        <a:xfrm flipV="1">
          <a:off x="3987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165100</xdr:rowOff>
    </xdr:to>
    <xdr:cxnSp macro="">
      <xdr:nvCxnSpPr>
        <xdr:cNvPr id="188" name="直線コネクタ 187"/>
        <xdr:cNvCxnSpPr/>
      </xdr:nvCxnSpPr>
      <xdr:spPr>
        <a:xfrm>
          <a:off x="3098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190" name="テキスト ボックス 189"/>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88900</xdr:rowOff>
    </xdr:to>
    <xdr:cxnSp macro="">
      <xdr:nvCxnSpPr>
        <xdr:cNvPr id="191" name="直線コネクタ 190"/>
        <xdr:cNvCxnSpPr/>
      </xdr:nvCxnSpPr>
      <xdr:spPr>
        <a:xfrm>
          <a:off x="2209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4" name="直線コネクタ 193"/>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4" name="楕円 203"/>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5"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6" name="楕円 205"/>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07" name="テキスト ボックス 206"/>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8" name="楕円 207"/>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9" name="テキスト ボックス 208"/>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0" name="楕円 209"/>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1" name="テキスト ボックス 210"/>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2" name="楕円 211"/>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3" name="テキスト ボックス 212"/>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年度まではその他の主なものである維持補修費等の増減が経常収支比率の変動に影響が出ない程度であり、概ね横ばいで推移している。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年度は、国民健康保険繰出金などの繰出金にかかる一般財源の増などにより、前年度に比べ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135165</xdr:rowOff>
    </xdr:from>
    <xdr:to>
      <xdr:col>82</xdr:col>
      <xdr:colOff>107950</xdr:colOff>
      <xdr:row>60</xdr:row>
      <xdr:rowOff>12700</xdr:rowOff>
    </xdr:to>
    <xdr:cxnSp macro="">
      <xdr:nvCxnSpPr>
        <xdr:cNvPr id="245" name="直線コネクタ 244"/>
        <xdr:cNvCxnSpPr/>
      </xdr:nvCxnSpPr>
      <xdr:spPr>
        <a:xfrm>
          <a:off x="15671800" y="9222015"/>
          <a:ext cx="838200" cy="107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84562</xdr:rowOff>
    </xdr:from>
    <xdr:ext cx="762000" cy="259045"/>
    <xdr:sp macro="" textlink="">
      <xdr:nvSpPr>
        <xdr:cNvPr id="246" name="その他平均値テキスト"/>
        <xdr:cNvSpPr txBox="1"/>
      </xdr:nvSpPr>
      <xdr:spPr>
        <a:xfrm>
          <a:off x="16598900" y="10028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135165</xdr:rowOff>
    </xdr:to>
    <xdr:cxnSp macro="">
      <xdr:nvCxnSpPr>
        <xdr:cNvPr id="248" name="直線コネクタ 247"/>
        <xdr:cNvCxnSpPr/>
      </xdr:nvCxnSpPr>
      <xdr:spPr>
        <a:xfrm>
          <a:off x="14782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97262</xdr:rowOff>
    </xdr:from>
    <xdr:ext cx="736600" cy="259045"/>
    <xdr:sp macro="" textlink="">
      <xdr:nvSpPr>
        <xdr:cNvPr id="250" name="テキスト ボックス 249"/>
        <xdr:cNvSpPr txBox="1"/>
      </xdr:nvSpPr>
      <xdr:spPr>
        <a:xfrm>
          <a:off x="15290800" y="935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102507</xdr:rowOff>
    </xdr:to>
    <xdr:cxnSp macro="">
      <xdr:nvCxnSpPr>
        <xdr:cNvPr id="251" name="直線コネクタ 250"/>
        <xdr:cNvCxnSpPr/>
      </xdr:nvCxnSpPr>
      <xdr:spPr>
        <a:xfrm flipV="1">
          <a:off x="13893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64605</xdr:rowOff>
    </xdr:from>
    <xdr:ext cx="762000" cy="259045"/>
    <xdr:sp macro="" textlink="">
      <xdr:nvSpPr>
        <xdr:cNvPr id="253" name="テキスト ボックス 252"/>
        <xdr:cNvSpPr txBox="1"/>
      </xdr:nvSpPr>
      <xdr:spPr>
        <a:xfrm>
          <a:off x="14401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102507</xdr:rowOff>
    </xdr:from>
    <xdr:to>
      <xdr:col>69</xdr:col>
      <xdr:colOff>92075</xdr:colOff>
      <xdr:row>53</xdr:row>
      <xdr:rowOff>102507</xdr:rowOff>
    </xdr:to>
    <xdr:cxnSp macro="">
      <xdr:nvCxnSpPr>
        <xdr:cNvPr id="254" name="直線コネクタ 253"/>
        <xdr:cNvCxnSpPr/>
      </xdr:nvCxnSpPr>
      <xdr:spPr>
        <a:xfrm>
          <a:off x="13004800" y="918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97262</xdr:rowOff>
    </xdr:from>
    <xdr:ext cx="762000" cy="259045"/>
    <xdr:sp macro="" textlink="">
      <xdr:nvSpPr>
        <xdr:cNvPr id="256" name="テキスト ボックス 255"/>
        <xdr:cNvSpPr txBox="1"/>
      </xdr:nvSpPr>
      <xdr:spPr>
        <a:xfrm>
          <a:off x="13512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170742</xdr:rowOff>
    </xdr:from>
    <xdr:ext cx="762000" cy="259045"/>
    <xdr:sp macro="" textlink="">
      <xdr:nvSpPr>
        <xdr:cNvPr id="258" name="テキスト ボックス 257"/>
        <xdr:cNvSpPr txBox="1"/>
      </xdr:nvSpPr>
      <xdr:spPr>
        <a:xfrm>
          <a:off x="12623800" y="925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4" name="楕円 263"/>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65"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84365</xdr:rowOff>
    </xdr:from>
    <xdr:to>
      <xdr:col>78</xdr:col>
      <xdr:colOff>120650</xdr:colOff>
      <xdr:row>54</xdr:row>
      <xdr:rowOff>14515</xdr:rowOff>
    </xdr:to>
    <xdr:sp macro="" textlink="">
      <xdr:nvSpPr>
        <xdr:cNvPr id="266" name="楕円 265"/>
        <xdr:cNvSpPr/>
      </xdr:nvSpPr>
      <xdr:spPr>
        <a:xfrm>
          <a:off x="15621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24692</xdr:rowOff>
    </xdr:from>
    <xdr:ext cx="736600" cy="259045"/>
    <xdr:sp macro="" textlink="">
      <xdr:nvSpPr>
        <xdr:cNvPr id="267" name="テキスト ボックス 266"/>
        <xdr:cNvSpPr txBox="1"/>
      </xdr:nvSpPr>
      <xdr:spPr>
        <a:xfrm>
          <a:off x="15290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68" name="楕円 267"/>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69" name="テキスト ボックス 268"/>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51707</xdr:rowOff>
    </xdr:from>
    <xdr:to>
      <xdr:col>69</xdr:col>
      <xdr:colOff>142875</xdr:colOff>
      <xdr:row>53</xdr:row>
      <xdr:rowOff>153307</xdr:rowOff>
    </xdr:to>
    <xdr:sp macro="" textlink="">
      <xdr:nvSpPr>
        <xdr:cNvPr id="270" name="楕円 269"/>
        <xdr:cNvSpPr/>
      </xdr:nvSpPr>
      <xdr:spPr>
        <a:xfrm>
          <a:off x="13843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163484</xdr:rowOff>
    </xdr:from>
    <xdr:ext cx="762000" cy="259045"/>
    <xdr:sp macro="" textlink="">
      <xdr:nvSpPr>
        <xdr:cNvPr id="271" name="テキスト ボックス 270"/>
        <xdr:cNvSpPr txBox="1"/>
      </xdr:nvSpPr>
      <xdr:spPr>
        <a:xfrm>
          <a:off x="13512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51707</xdr:rowOff>
    </xdr:from>
    <xdr:to>
      <xdr:col>65</xdr:col>
      <xdr:colOff>53975</xdr:colOff>
      <xdr:row>53</xdr:row>
      <xdr:rowOff>153307</xdr:rowOff>
    </xdr:to>
    <xdr:sp macro="" textlink="">
      <xdr:nvSpPr>
        <xdr:cNvPr id="272" name="楕円 271"/>
        <xdr:cNvSpPr/>
      </xdr:nvSpPr>
      <xdr:spPr>
        <a:xfrm>
          <a:off x="12954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163484</xdr:rowOff>
    </xdr:from>
    <xdr:ext cx="762000" cy="259045"/>
    <xdr:sp macro="" textlink="">
      <xdr:nvSpPr>
        <xdr:cNvPr id="273" name="テキスト ボックス 272"/>
        <xdr:cNvSpPr txBox="1"/>
      </xdr:nvSpPr>
      <xdr:spPr>
        <a:xfrm>
          <a:off x="12623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年度までは社会保障関係経費などの増や地方消費税の増に伴う地方消費税市町村交付金の増などにより悪化傾向にある。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年度は、府費負担教職員制度の見直しに伴う指定都市への税源移譲等による税関連歳出の減などにより、前年度に比べ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33.6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7" name="テキスト ボックス 28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9" name="テキスト ボックス 28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1" name="テキスト ボックス 29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3" name="テキスト ボックス 29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5" name="テキスト ボックス 29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39</xdr:row>
      <xdr:rowOff>1270</xdr:rowOff>
    </xdr:to>
    <xdr:cxnSp macro="">
      <xdr:nvCxnSpPr>
        <xdr:cNvPr id="299" name="直線コネクタ 298"/>
        <xdr:cNvCxnSpPr/>
      </xdr:nvCxnSpPr>
      <xdr:spPr>
        <a:xfrm flipV="1">
          <a:off x="16510000" y="5666740"/>
          <a:ext cx="0" cy="102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144797</xdr:rowOff>
    </xdr:from>
    <xdr:ext cx="762000" cy="259045"/>
    <xdr:sp macro="" textlink="">
      <xdr:nvSpPr>
        <xdr:cNvPr id="300" name="補助費等最小値テキスト"/>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1270</xdr:rowOff>
    </xdr:from>
    <xdr:to>
      <xdr:col>82</xdr:col>
      <xdr:colOff>196850</xdr:colOff>
      <xdr:row>39</xdr:row>
      <xdr:rowOff>1270</xdr:rowOff>
    </xdr:to>
    <xdr:cxnSp macro="">
      <xdr:nvCxnSpPr>
        <xdr:cNvPr id="301" name="直線コネクタ 300"/>
        <xdr:cNvCxnSpPr/>
      </xdr:nvCxnSpPr>
      <xdr:spPr>
        <a:xfrm>
          <a:off x="16421100" y="668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02" name="補助費等最大値テキスト"/>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03" name="直線コネクタ 302"/>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40</xdr:row>
      <xdr:rowOff>50800</xdr:rowOff>
    </xdr:to>
    <xdr:cxnSp macro="">
      <xdr:nvCxnSpPr>
        <xdr:cNvPr id="304" name="直線コネクタ 303"/>
        <xdr:cNvCxnSpPr/>
      </xdr:nvCxnSpPr>
      <xdr:spPr>
        <a:xfrm flipV="1">
          <a:off x="15671800" y="66878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05"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06" name="フローチャート: 判断 305"/>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39370</xdr:rowOff>
    </xdr:from>
    <xdr:to>
      <xdr:col>78</xdr:col>
      <xdr:colOff>69850</xdr:colOff>
      <xdr:row>40</xdr:row>
      <xdr:rowOff>50800</xdr:rowOff>
    </xdr:to>
    <xdr:cxnSp macro="">
      <xdr:nvCxnSpPr>
        <xdr:cNvPr id="307" name="直線コネクタ 306"/>
        <xdr:cNvCxnSpPr/>
      </xdr:nvCxnSpPr>
      <xdr:spPr>
        <a:xfrm>
          <a:off x="14782800" y="6725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08" name="フローチャート: 判断 307"/>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69867</xdr:rowOff>
    </xdr:from>
    <xdr:ext cx="736600" cy="259045"/>
    <xdr:sp macro="" textlink="">
      <xdr:nvSpPr>
        <xdr:cNvPr id="309" name="テキスト ボックス 308"/>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134620</xdr:rowOff>
    </xdr:from>
    <xdr:to>
      <xdr:col>73</xdr:col>
      <xdr:colOff>180975</xdr:colOff>
      <xdr:row>39</xdr:row>
      <xdr:rowOff>39370</xdr:rowOff>
    </xdr:to>
    <xdr:cxnSp macro="">
      <xdr:nvCxnSpPr>
        <xdr:cNvPr id="310" name="直線コネクタ 309"/>
        <xdr:cNvCxnSpPr/>
      </xdr:nvCxnSpPr>
      <xdr:spPr>
        <a:xfrm>
          <a:off x="13893800" y="6649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1" name="フローチャート: 判断 310"/>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2" name="テキスト ボックス 311"/>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38</xdr:row>
      <xdr:rowOff>134620</xdr:rowOff>
    </xdr:to>
    <xdr:cxnSp macro="">
      <xdr:nvCxnSpPr>
        <xdr:cNvPr id="313" name="直線コネクタ 312"/>
        <xdr:cNvCxnSpPr/>
      </xdr:nvCxnSpPr>
      <xdr:spPr>
        <a:xfrm>
          <a:off x="13004800" y="64820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140970</xdr:rowOff>
    </xdr:from>
    <xdr:to>
      <xdr:col>69</xdr:col>
      <xdr:colOff>142875</xdr:colOff>
      <xdr:row>36</xdr:row>
      <xdr:rowOff>71120</xdr:rowOff>
    </xdr:to>
    <xdr:sp macro="" textlink="">
      <xdr:nvSpPr>
        <xdr:cNvPr id="314" name="フローチャート: 判断 313"/>
        <xdr:cNvSpPr/>
      </xdr:nvSpPr>
      <xdr:spPr>
        <a:xfrm>
          <a:off x="13843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81297</xdr:rowOff>
    </xdr:from>
    <xdr:ext cx="762000" cy="259045"/>
    <xdr:sp macro="" textlink="">
      <xdr:nvSpPr>
        <xdr:cNvPr id="315" name="テキスト ボックス 314"/>
        <xdr:cNvSpPr txBox="1"/>
      </xdr:nvSpPr>
      <xdr:spPr>
        <a:xfrm>
          <a:off x="13512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16" name="フローチャート: 判断 315"/>
        <xdr:cNvSpPr/>
      </xdr:nvSpPr>
      <xdr:spPr>
        <a:xfrm>
          <a:off x="12954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146067</xdr:rowOff>
    </xdr:from>
    <xdr:ext cx="762000" cy="259045"/>
    <xdr:sp macro="" textlink="">
      <xdr:nvSpPr>
        <xdr:cNvPr id="317" name="テキスト ボックス 316"/>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23" name="楕円 322"/>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30497</xdr:rowOff>
    </xdr:from>
    <xdr:ext cx="762000" cy="259045"/>
    <xdr:sp macro="" textlink="">
      <xdr:nvSpPr>
        <xdr:cNvPr id="324" name="補助費等該当値テキスト"/>
        <xdr:cNvSpPr txBox="1"/>
      </xdr:nvSpPr>
      <xdr:spPr>
        <a:xfrm>
          <a:off x="16598900" y="654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0</xdr:rowOff>
    </xdr:from>
    <xdr:to>
      <xdr:col>78</xdr:col>
      <xdr:colOff>120650</xdr:colOff>
      <xdr:row>40</xdr:row>
      <xdr:rowOff>101600</xdr:rowOff>
    </xdr:to>
    <xdr:sp macro="" textlink="">
      <xdr:nvSpPr>
        <xdr:cNvPr id="325" name="楕円 324"/>
        <xdr:cNvSpPr/>
      </xdr:nvSpPr>
      <xdr:spPr>
        <a:xfrm>
          <a:off x="15621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86377</xdr:rowOff>
    </xdr:from>
    <xdr:ext cx="736600" cy="259045"/>
    <xdr:sp macro="" textlink="">
      <xdr:nvSpPr>
        <xdr:cNvPr id="326" name="テキスト ボックス 325"/>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160020</xdr:rowOff>
    </xdr:from>
    <xdr:to>
      <xdr:col>74</xdr:col>
      <xdr:colOff>31750</xdr:colOff>
      <xdr:row>39</xdr:row>
      <xdr:rowOff>90170</xdr:rowOff>
    </xdr:to>
    <xdr:sp macro="" textlink="">
      <xdr:nvSpPr>
        <xdr:cNvPr id="327" name="楕円 326"/>
        <xdr:cNvSpPr/>
      </xdr:nvSpPr>
      <xdr:spPr>
        <a:xfrm>
          <a:off x="14732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74947</xdr:rowOff>
    </xdr:from>
    <xdr:ext cx="762000" cy="259045"/>
    <xdr:sp macro="" textlink="">
      <xdr:nvSpPr>
        <xdr:cNvPr id="328" name="テキスト ボックス 327"/>
        <xdr:cNvSpPr txBox="1"/>
      </xdr:nvSpPr>
      <xdr:spPr>
        <a:xfrm>
          <a:off x="14401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83820</xdr:rowOff>
    </xdr:from>
    <xdr:to>
      <xdr:col>69</xdr:col>
      <xdr:colOff>142875</xdr:colOff>
      <xdr:row>39</xdr:row>
      <xdr:rowOff>13970</xdr:rowOff>
    </xdr:to>
    <xdr:sp macro="" textlink="">
      <xdr:nvSpPr>
        <xdr:cNvPr id="329" name="楕円 328"/>
        <xdr:cNvSpPr/>
      </xdr:nvSpPr>
      <xdr:spPr>
        <a:xfrm>
          <a:off x="13843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170197</xdr:rowOff>
    </xdr:from>
    <xdr:ext cx="762000" cy="259045"/>
    <xdr:sp macro="" textlink="">
      <xdr:nvSpPr>
        <xdr:cNvPr id="330" name="テキスト ボックス 329"/>
        <xdr:cNvSpPr txBox="1"/>
      </xdr:nvSpPr>
      <xdr:spPr>
        <a:xfrm>
          <a:off x="13512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31" name="楕円 330"/>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32" name="テキスト ボックス 331"/>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年度に減債基金の復元を前倒しで行っていたため平成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年度以降は改善傾向にあった。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年度は、公債費については概ね横ばいだが、法人二税の増などにより経常一般財源の収入総額が増したことなどから、前年度に比べて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21.7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6" name="テキスト ボックス 34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8" name="テキスト ボックス 34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0" name="テキスト ボックス 34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2" name="テキスト ボックス 35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4" name="テキスト ボックス 35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6" name="テキスト ボックス 35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8" name="テキスト ボックス 35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0" name="直線コネクタ 359"/>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1"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2" name="直線コネクタ 361"/>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3"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4" name="直線コネクタ 363"/>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29029</xdr:rowOff>
    </xdr:from>
    <xdr:to>
      <xdr:col>24</xdr:col>
      <xdr:colOff>25400</xdr:colOff>
      <xdr:row>76</xdr:row>
      <xdr:rowOff>45357</xdr:rowOff>
    </xdr:to>
    <xdr:cxnSp macro="">
      <xdr:nvCxnSpPr>
        <xdr:cNvPr id="365" name="直線コネクタ 364"/>
        <xdr:cNvCxnSpPr/>
      </xdr:nvCxnSpPr>
      <xdr:spPr>
        <a:xfrm flipV="1">
          <a:off x="3987800" y="130592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6"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7" name="フローチャート: 判断 366"/>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159657</xdr:rowOff>
    </xdr:from>
    <xdr:to>
      <xdr:col>19</xdr:col>
      <xdr:colOff>187325</xdr:colOff>
      <xdr:row>76</xdr:row>
      <xdr:rowOff>45357</xdr:rowOff>
    </xdr:to>
    <xdr:cxnSp macro="">
      <xdr:nvCxnSpPr>
        <xdr:cNvPr id="368" name="直線コネクタ 367"/>
        <xdr:cNvCxnSpPr/>
      </xdr:nvCxnSpPr>
      <xdr:spPr>
        <a:xfrm>
          <a:off x="3098800" y="128469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9" name="フローチャート: 判断 36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70" name="テキスト ボックス 369"/>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159657</xdr:rowOff>
    </xdr:from>
    <xdr:to>
      <xdr:col>15</xdr:col>
      <xdr:colOff>98425</xdr:colOff>
      <xdr:row>75</xdr:row>
      <xdr:rowOff>4535</xdr:rowOff>
    </xdr:to>
    <xdr:cxnSp macro="">
      <xdr:nvCxnSpPr>
        <xdr:cNvPr id="371" name="直線コネクタ 370"/>
        <xdr:cNvCxnSpPr/>
      </xdr:nvCxnSpPr>
      <xdr:spPr>
        <a:xfrm flipV="1">
          <a:off x="2209800" y="12846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2" name="フローチャート: 判断 371"/>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7456</xdr:rowOff>
    </xdr:from>
    <xdr:ext cx="762000" cy="259045"/>
    <xdr:sp macro="" textlink="">
      <xdr:nvSpPr>
        <xdr:cNvPr id="373" name="テキスト ボックス 372"/>
        <xdr:cNvSpPr txBox="1"/>
      </xdr:nvSpPr>
      <xdr:spPr>
        <a:xfrm>
          <a:off x="2717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4535</xdr:rowOff>
    </xdr:from>
    <xdr:to>
      <xdr:col>11</xdr:col>
      <xdr:colOff>9525</xdr:colOff>
      <xdr:row>76</xdr:row>
      <xdr:rowOff>29029</xdr:rowOff>
    </xdr:to>
    <xdr:cxnSp macro="">
      <xdr:nvCxnSpPr>
        <xdr:cNvPr id="374" name="直線コネクタ 373"/>
        <xdr:cNvCxnSpPr/>
      </xdr:nvCxnSpPr>
      <xdr:spPr>
        <a:xfrm flipV="1">
          <a:off x="1320800" y="12863285"/>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5" name="フローチャート: 判断 374"/>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76" name="テキスト ボックス 375"/>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7" name="フローチャート: 判断 376"/>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7456</xdr:rowOff>
    </xdr:from>
    <xdr:ext cx="762000" cy="259045"/>
    <xdr:sp macro="" textlink="">
      <xdr:nvSpPr>
        <xdr:cNvPr id="378" name="テキスト ボックス 377"/>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149679</xdr:rowOff>
    </xdr:from>
    <xdr:to>
      <xdr:col>24</xdr:col>
      <xdr:colOff>76200</xdr:colOff>
      <xdr:row>76</xdr:row>
      <xdr:rowOff>79829</xdr:rowOff>
    </xdr:to>
    <xdr:sp macro="" textlink="">
      <xdr:nvSpPr>
        <xdr:cNvPr id="384" name="楕円 383"/>
        <xdr:cNvSpPr/>
      </xdr:nvSpPr>
      <xdr:spPr>
        <a:xfrm>
          <a:off x="47752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166205</xdr:rowOff>
    </xdr:from>
    <xdr:ext cx="762000" cy="259045"/>
    <xdr:sp macro="" textlink="">
      <xdr:nvSpPr>
        <xdr:cNvPr id="385" name="公債費該当値テキスト"/>
        <xdr:cNvSpPr txBox="1"/>
      </xdr:nvSpPr>
      <xdr:spPr>
        <a:xfrm>
          <a:off x="4914900" y="128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86" name="楕円 385"/>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87" name="テキスト ボックス 386"/>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108857</xdr:rowOff>
    </xdr:from>
    <xdr:to>
      <xdr:col>15</xdr:col>
      <xdr:colOff>149225</xdr:colOff>
      <xdr:row>75</xdr:row>
      <xdr:rowOff>39007</xdr:rowOff>
    </xdr:to>
    <xdr:sp macro="" textlink="">
      <xdr:nvSpPr>
        <xdr:cNvPr id="388" name="楕円 387"/>
        <xdr:cNvSpPr/>
      </xdr:nvSpPr>
      <xdr:spPr>
        <a:xfrm>
          <a:off x="3048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49184</xdr:rowOff>
    </xdr:from>
    <xdr:ext cx="762000" cy="259045"/>
    <xdr:sp macro="" textlink="">
      <xdr:nvSpPr>
        <xdr:cNvPr id="389" name="テキスト ボックス 388"/>
        <xdr:cNvSpPr txBox="1"/>
      </xdr:nvSpPr>
      <xdr:spPr>
        <a:xfrm>
          <a:off x="2717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125185</xdr:rowOff>
    </xdr:from>
    <xdr:to>
      <xdr:col>11</xdr:col>
      <xdr:colOff>60325</xdr:colOff>
      <xdr:row>75</xdr:row>
      <xdr:rowOff>55335</xdr:rowOff>
    </xdr:to>
    <xdr:sp macro="" textlink="">
      <xdr:nvSpPr>
        <xdr:cNvPr id="390" name="楕円 389"/>
        <xdr:cNvSpPr/>
      </xdr:nvSpPr>
      <xdr:spPr>
        <a:xfrm>
          <a:off x="2159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65512</xdr:rowOff>
    </xdr:from>
    <xdr:ext cx="762000" cy="259045"/>
    <xdr:sp macro="" textlink="">
      <xdr:nvSpPr>
        <xdr:cNvPr id="391" name="テキスト ボックス 390"/>
        <xdr:cNvSpPr txBox="1"/>
      </xdr:nvSpPr>
      <xdr:spPr>
        <a:xfrm>
          <a:off x="1828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149679</xdr:rowOff>
    </xdr:from>
    <xdr:to>
      <xdr:col>6</xdr:col>
      <xdr:colOff>171450</xdr:colOff>
      <xdr:row>76</xdr:row>
      <xdr:rowOff>79829</xdr:rowOff>
    </xdr:to>
    <xdr:sp macro="" textlink="">
      <xdr:nvSpPr>
        <xdr:cNvPr id="392" name="楕円 391"/>
        <xdr:cNvSpPr/>
      </xdr:nvSpPr>
      <xdr:spPr>
        <a:xfrm>
          <a:off x="1270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90005</xdr:rowOff>
    </xdr:from>
    <xdr:ext cx="762000" cy="259045"/>
    <xdr:sp macro="" textlink="">
      <xdr:nvSpPr>
        <xdr:cNvPr id="393" name="テキスト ボックス 392"/>
        <xdr:cNvSpPr txBox="1"/>
      </xdr:nvSpPr>
      <xdr:spPr>
        <a:xfrm>
          <a:off x="939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7" name="正方形/長方形 39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8" name="正方形/長方形 39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0" name="正方形/長方形 39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2" name="テキスト ボックス 40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公債費以外に係る経常収支比率は、概ね横ばいで推移している。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年度については、補助費等の影響などにより、前年度に比べ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78.4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5" name="テキスト ボックス 40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7" name="テキスト ボックス 406"/>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9" name="テキスト ボックス 408"/>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11" name="テキスト ボックス 410"/>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13" name="テキスト ボックス 412"/>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5" name="テキスト ボックス 41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94996</xdr:rowOff>
    </xdr:to>
    <xdr:cxnSp macro="">
      <xdr:nvCxnSpPr>
        <xdr:cNvPr id="417" name="直線コネクタ 416"/>
        <xdr:cNvCxnSpPr/>
      </xdr:nvCxnSpPr>
      <xdr:spPr>
        <a:xfrm flipV="1">
          <a:off x="16510000" y="126131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18"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19" name="直線コネクタ 418"/>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0"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1" name="直線コネクタ 420"/>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94996</xdr:rowOff>
    </xdr:from>
    <xdr:to>
      <xdr:col>82</xdr:col>
      <xdr:colOff>107950</xdr:colOff>
      <xdr:row>80</xdr:row>
      <xdr:rowOff>122428</xdr:rowOff>
    </xdr:to>
    <xdr:cxnSp macro="">
      <xdr:nvCxnSpPr>
        <xdr:cNvPr id="422" name="直線コネクタ 421"/>
        <xdr:cNvCxnSpPr/>
      </xdr:nvCxnSpPr>
      <xdr:spPr>
        <a:xfrm flipV="1">
          <a:off x="15671800" y="138109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2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24" name="フローチャート: 判断 42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122428</xdr:rowOff>
    </xdr:from>
    <xdr:to>
      <xdr:col>78</xdr:col>
      <xdr:colOff>69850</xdr:colOff>
      <xdr:row>81</xdr:row>
      <xdr:rowOff>133858</xdr:rowOff>
    </xdr:to>
    <xdr:cxnSp macro="">
      <xdr:nvCxnSpPr>
        <xdr:cNvPr id="425" name="直線コネクタ 424"/>
        <xdr:cNvCxnSpPr/>
      </xdr:nvCxnSpPr>
      <xdr:spPr>
        <a:xfrm flipV="1">
          <a:off x="14782800" y="138384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101346</xdr:rowOff>
    </xdr:from>
    <xdr:to>
      <xdr:col>78</xdr:col>
      <xdr:colOff>120650</xdr:colOff>
      <xdr:row>78</xdr:row>
      <xdr:rowOff>31496</xdr:rowOff>
    </xdr:to>
    <xdr:sp macro="" textlink="">
      <xdr:nvSpPr>
        <xdr:cNvPr id="426" name="フローチャート: 判断 425"/>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41673</xdr:rowOff>
    </xdr:from>
    <xdr:ext cx="736600" cy="259045"/>
    <xdr:sp macro="" textlink="">
      <xdr:nvSpPr>
        <xdr:cNvPr id="427" name="テキスト ボックス 426"/>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5842</xdr:rowOff>
    </xdr:from>
    <xdr:to>
      <xdr:col>73</xdr:col>
      <xdr:colOff>180975</xdr:colOff>
      <xdr:row>81</xdr:row>
      <xdr:rowOff>133858</xdr:rowOff>
    </xdr:to>
    <xdr:cxnSp macro="">
      <xdr:nvCxnSpPr>
        <xdr:cNvPr id="428" name="直線コネクタ 427"/>
        <xdr:cNvCxnSpPr/>
      </xdr:nvCxnSpPr>
      <xdr:spPr>
        <a:xfrm>
          <a:off x="13893800" y="138932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103632</xdr:rowOff>
    </xdr:from>
    <xdr:to>
      <xdr:col>74</xdr:col>
      <xdr:colOff>31750</xdr:colOff>
      <xdr:row>79</xdr:row>
      <xdr:rowOff>33782</xdr:rowOff>
    </xdr:to>
    <xdr:sp macro="" textlink="">
      <xdr:nvSpPr>
        <xdr:cNvPr id="429" name="フローチャート: 判断 428"/>
        <xdr:cNvSpPr/>
      </xdr:nvSpPr>
      <xdr:spPr>
        <a:xfrm>
          <a:off x="14732000" y="1347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43959</xdr:rowOff>
    </xdr:from>
    <xdr:ext cx="762000" cy="259045"/>
    <xdr:sp macro="" textlink="">
      <xdr:nvSpPr>
        <xdr:cNvPr id="430" name="テキスト ボックス 429"/>
        <xdr:cNvSpPr txBox="1"/>
      </xdr:nvSpPr>
      <xdr:spPr>
        <a:xfrm>
          <a:off x="14401800" y="1324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76708</xdr:rowOff>
    </xdr:from>
    <xdr:to>
      <xdr:col>69</xdr:col>
      <xdr:colOff>92075</xdr:colOff>
      <xdr:row>81</xdr:row>
      <xdr:rowOff>5842</xdr:rowOff>
    </xdr:to>
    <xdr:cxnSp macro="">
      <xdr:nvCxnSpPr>
        <xdr:cNvPr id="431" name="直線コネクタ 430"/>
        <xdr:cNvCxnSpPr/>
      </xdr:nvCxnSpPr>
      <xdr:spPr>
        <a:xfrm>
          <a:off x="13004800" y="137927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32" name="フローチャート: 判断 431"/>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96538</xdr:rowOff>
    </xdr:from>
    <xdr:ext cx="762000" cy="259045"/>
    <xdr:sp macro="" textlink="">
      <xdr:nvSpPr>
        <xdr:cNvPr id="433" name="テキスト ボックス 432"/>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34" name="フローチャート: 判断 433"/>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35" name="テキスト ボックス 434"/>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44196</xdr:rowOff>
    </xdr:from>
    <xdr:to>
      <xdr:col>82</xdr:col>
      <xdr:colOff>158750</xdr:colOff>
      <xdr:row>80</xdr:row>
      <xdr:rowOff>145796</xdr:rowOff>
    </xdr:to>
    <xdr:sp macro="" textlink="">
      <xdr:nvSpPr>
        <xdr:cNvPr id="441" name="楕円 440"/>
        <xdr:cNvSpPr/>
      </xdr:nvSpPr>
      <xdr:spPr>
        <a:xfrm>
          <a:off x="164592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124223</xdr:rowOff>
    </xdr:from>
    <xdr:ext cx="762000" cy="259045"/>
    <xdr:sp macro="" textlink="">
      <xdr:nvSpPr>
        <xdr:cNvPr id="442" name="公債費以外該当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71628</xdr:rowOff>
    </xdr:from>
    <xdr:to>
      <xdr:col>78</xdr:col>
      <xdr:colOff>120650</xdr:colOff>
      <xdr:row>81</xdr:row>
      <xdr:rowOff>1778</xdr:rowOff>
    </xdr:to>
    <xdr:sp macro="" textlink="">
      <xdr:nvSpPr>
        <xdr:cNvPr id="443" name="楕円 442"/>
        <xdr:cNvSpPr/>
      </xdr:nvSpPr>
      <xdr:spPr>
        <a:xfrm>
          <a:off x="15621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158005</xdr:rowOff>
    </xdr:from>
    <xdr:ext cx="736600" cy="259045"/>
    <xdr:sp macro="" textlink="">
      <xdr:nvSpPr>
        <xdr:cNvPr id="444" name="テキスト ボックス 443"/>
        <xdr:cNvSpPr txBox="1"/>
      </xdr:nvSpPr>
      <xdr:spPr>
        <a:xfrm>
          <a:off x="15290800" y="1387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83058</xdr:rowOff>
    </xdr:from>
    <xdr:to>
      <xdr:col>74</xdr:col>
      <xdr:colOff>31750</xdr:colOff>
      <xdr:row>82</xdr:row>
      <xdr:rowOff>13208</xdr:rowOff>
    </xdr:to>
    <xdr:sp macro="" textlink="">
      <xdr:nvSpPr>
        <xdr:cNvPr id="445" name="楕円 444"/>
        <xdr:cNvSpPr/>
      </xdr:nvSpPr>
      <xdr:spPr>
        <a:xfrm>
          <a:off x="147320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169435</xdr:rowOff>
    </xdr:from>
    <xdr:ext cx="762000" cy="259045"/>
    <xdr:sp macro="" textlink="">
      <xdr:nvSpPr>
        <xdr:cNvPr id="446" name="テキスト ボックス 445"/>
        <xdr:cNvSpPr txBox="1"/>
      </xdr:nvSpPr>
      <xdr:spPr>
        <a:xfrm>
          <a:off x="14401800" y="1405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126492</xdr:rowOff>
    </xdr:from>
    <xdr:to>
      <xdr:col>69</xdr:col>
      <xdr:colOff>142875</xdr:colOff>
      <xdr:row>81</xdr:row>
      <xdr:rowOff>56642</xdr:rowOff>
    </xdr:to>
    <xdr:sp macro="" textlink="">
      <xdr:nvSpPr>
        <xdr:cNvPr id="447" name="楕円 446"/>
        <xdr:cNvSpPr/>
      </xdr:nvSpPr>
      <xdr:spPr>
        <a:xfrm>
          <a:off x="13843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41419</xdr:rowOff>
    </xdr:from>
    <xdr:ext cx="762000" cy="259045"/>
    <xdr:sp macro="" textlink="">
      <xdr:nvSpPr>
        <xdr:cNvPr id="448" name="テキスト ボックス 447"/>
        <xdr:cNvSpPr txBox="1"/>
      </xdr:nvSpPr>
      <xdr:spPr>
        <a:xfrm>
          <a:off x="13512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25908</xdr:rowOff>
    </xdr:from>
    <xdr:to>
      <xdr:col>65</xdr:col>
      <xdr:colOff>53975</xdr:colOff>
      <xdr:row>80</xdr:row>
      <xdr:rowOff>127508</xdr:rowOff>
    </xdr:to>
    <xdr:sp macro="" textlink="">
      <xdr:nvSpPr>
        <xdr:cNvPr id="449" name="楕円 448"/>
        <xdr:cNvSpPr/>
      </xdr:nvSpPr>
      <xdr:spPr>
        <a:xfrm>
          <a:off x="12954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112285</xdr:rowOff>
    </xdr:from>
    <xdr:ext cx="762000" cy="259045"/>
    <xdr:sp macro="" textlink="">
      <xdr:nvSpPr>
        <xdr:cNvPr id="450" name="テキスト ボックス 449"/>
        <xdr:cNvSpPr txBox="1"/>
      </xdr:nvSpPr>
      <xdr:spPr>
        <a:xfrm>
          <a:off x="12623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162281</xdr:rowOff>
    </xdr:from>
    <xdr:to>
      <xdr:col>29</xdr:col>
      <xdr:colOff>127000</xdr:colOff>
      <xdr:row>17</xdr:row>
      <xdr:rowOff>279</xdr:rowOff>
    </xdr:to>
    <xdr:cxnSp macro="">
      <xdr:nvCxnSpPr>
        <xdr:cNvPr id="50" name="直線コネクタ 49"/>
        <xdr:cNvCxnSpPr/>
      </xdr:nvCxnSpPr>
      <xdr:spPr bwMode="auto">
        <a:xfrm>
          <a:off x="5003800" y="2953106"/>
          <a:ext cx="647700" cy="9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147096</xdr:rowOff>
    </xdr:from>
    <xdr:ext cx="762000" cy="259045"/>
    <xdr:sp macro="" textlink="">
      <xdr:nvSpPr>
        <xdr:cNvPr id="51" name="人口1人当たり決算額の推移平均値テキスト130"/>
        <xdr:cNvSpPr txBox="1"/>
      </xdr:nvSpPr>
      <xdr:spPr>
        <a:xfrm>
          <a:off x="5740400" y="259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66973</xdr:rowOff>
    </xdr:from>
    <xdr:to>
      <xdr:col>26</xdr:col>
      <xdr:colOff>50800</xdr:colOff>
      <xdr:row>16</xdr:row>
      <xdr:rowOff>162281</xdr:rowOff>
    </xdr:to>
    <xdr:cxnSp macro="">
      <xdr:nvCxnSpPr>
        <xdr:cNvPr id="53" name="直線コネクタ 52"/>
        <xdr:cNvCxnSpPr/>
      </xdr:nvCxnSpPr>
      <xdr:spPr bwMode="auto">
        <a:xfrm>
          <a:off x="4305300" y="2686348"/>
          <a:ext cx="698500" cy="266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65752</xdr:rowOff>
    </xdr:from>
    <xdr:ext cx="736600" cy="259045"/>
    <xdr:sp macro="" textlink="">
      <xdr:nvSpPr>
        <xdr:cNvPr id="55" name="テキスト ボックス 54"/>
        <xdr:cNvSpPr txBox="1"/>
      </xdr:nvSpPr>
      <xdr:spPr>
        <a:xfrm>
          <a:off x="4622800" y="25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66973</xdr:rowOff>
    </xdr:from>
    <xdr:to>
      <xdr:col>22</xdr:col>
      <xdr:colOff>114300</xdr:colOff>
      <xdr:row>15</xdr:row>
      <xdr:rowOff>73889</xdr:rowOff>
    </xdr:to>
    <xdr:cxnSp macro="">
      <xdr:nvCxnSpPr>
        <xdr:cNvPr id="56" name="直線コネクタ 55"/>
        <xdr:cNvCxnSpPr/>
      </xdr:nvCxnSpPr>
      <xdr:spPr bwMode="auto">
        <a:xfrm flipV="1">
          <a:off x="3606800" y="2686348"/>
          <a:ext cx="698500" cy="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52760</xdr:rowOff>
    </xdr:from>
    <xdr:ext cx="762000" cy="259045"/>
    <xdr:sp macro="" textlink="">
      <xdr:nvSpPr>
        <xdr:cNvPr id="58" name="テキスト ボックス 57"/>
        <xdr:cNvSpPr txBox="1"/>
      </xdr:nvSpPr>
      <xdr:spPr>
        <a:xfrm>
          <a:off x="3924300" y="232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67259</xdr:rowOff>
    </xdr:from>
    <xdr:to>
      <xdr:col>18</xdr:col>
      <xdr:colOff>177800</xdr:colOff>
      <xdr:row>15</xdr:row>
      <xdr:rowOff>73889</xdr:rowOff>
    </xdr:to>
    <xdr:cxnSp macro="">
      <xdr:nvCxnSpPr>
        <xdr:cNvPr id="59" name="直線コネクタ 58"/>
        <xdr:cNvCxnSpPr/>
      </xdr:nvCxnSpPr>
      <xdr:spPr bwMode="auto">
        <a:xfrm>
          <a:off x="2908300" y="2686634"/>
          <a:ext cx="698500" cy="6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60151</xdr:rowOff>
    </xdr:from>
    <xdr:ext cx="762000" cy="259045"/>
    <xdr:sp macro="" textlink="">
      <xdr:nvSpPr>
        <xdr:cNvPr id="61" name="テキスト ボックス 60"/>
        <xdr:cNvSpPr txBox="1"/>
      </xdr:nvSpPr>
      <xdr:spPr>
        <a:xfrm>
          <a:off x="32258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92975</xdr:rowOff>
    </xdr:from>
    <xdr:ext cx="762000" cy="259045"/>
    <xdr:sp macro="" textlink="">
      <xdr:nvSpPr>
        <xdr:cNvPr id="63" name="テキスト ボックス 62"/>
        <xdr:cNvSpPr txBox="1"/>
      </xdr:nvSpPr>
      <xdr:spPr>
        <a:xfrm>
          <a:off x="2527300" y="236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120929</xdr:rowOff>
    </xdr:from>
    <xdr:to>
      <xdr:col>29</xdr:col>
      <xdr:colOff>177800</xdr:colOff>
      <xdr:row>17</xdr:row>
      <xdr:rowOff>51079</xdr:rowOff>
    </xdr:to>
    <xdr:sp macro="" textlink="">
      <xdr:nvSpPr>
        <xdr:cNvPr id="69" name="楕円 68"/>
        <xdr:cNvSpPr/>
      </xdr:nvSpPr>
      <xdr:spPr bwMode="auto">
        <a:xfrm>
          <a:off x="5600700" y="291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93006</xdr:rowOff>
    </xdr:from>
    <xdr:ext cx="762000" cy="259045"/>
    <xdr:sp macro="" textlink="">
      <xdr:nvSpPr>
        <xdr:cNvPr id="70" name="人口1人当たり決算額の推移該当値テキスト130"/>
        <xdr:cNvSpPr txBox="1"/>
      </xdr:nvSpPr>
      <xdr:spPr>
        <a:xfrm>
          <a:off x="5740400" y="288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111481</xdr:rowOff>
    </xdr:from>
    <xdr:to>
      <xdr:col>26</xdr:col>
      <xdr:colOff>101600</xdr:colOff>
      <xdr:row>17</xdr:row>
      <xdr:rowOff>41631</xdr:rowOff>
    </xdr:to>
    <xdr:sp macro="" textlink="">
      <xdr:nvSpPr>
        <xdr:cNvPr id="71" name="楕円 70"/>
        <xdr:cNvSpPr/>
      </xdr:nvSpPr>
      <xdr:spPr bwMode="auto">
        <a:xfrm>
          <a:off x="4953000" y="290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26408</xdr:rowOff>
    </xdr:from>
    <xdr:ext cx="736600" cy="259045"/>
    <xdr:sp macro="" textlink="">
      <xdr:nvSpPr>
        <xdr:cNvPr id="72" name="テキスト ボックス 71"/>
        <xdr:cNvSpPr txBox="1"/>
      </xdr:nvSpPr>
      <xdr:spPr>
        <a:xfrm>
          <a:off x="4622800" y="2988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16173</xdr:rowOff>
    </xdr:from>
    <xdr:to>
      <xdr:col>22</xdr:col>
      <xdr:colOff>165100</xdr:colOff>
      <xdr:row>15</xdr:row>
      <xdr:rowOff>117773</xdr:rowOff>
    </xdr:to>
    <xdr:sp macro="" textlink="">
      <xdr:nvSpPr>
        <xdr:cNvPr id="73" name="楕円 72"/>
        <xdr:cNvSpPr/>
      </xdr:nvSpPr>
      <xdr:spPr bwMode="auto">
        <a:xfrm>
          <a:off x="4254500" y="263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102550</xdr:rowOff>
    </xdr:from>
    <xdr:ext cx="762000" cy="259045"/>
    <xdr:sp macro="" textlink="">
      <xdr:nvSpPr>
        <xdr:cNvPr id="74" name="テキスト ボックス 73"/>
        <xdr:cNvSpPr txBox="1"/>
      </xdr:nvSpPr>
      <xdr:spPr>
        <a:xfrm>
          <a:off x="3924300" y="27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23089</xdr:rowOff>
    </xdr:from>
    <xdr:to>
      <xdr:col>19</xdr:col>
      <xdr:colOff>38100</xdr:colOff>
      <xdr:row>15</xdr:row>
      <xdr:rowOff>124689</xdr:rowOff>
    </xdr:to>
    <xdr:sp macro="" textlink="">
      <xdr:nvSpPr>
        <xdr:cNvPr id="75" name="楕円 74"/>
        <xdr:cNvSpPr/>
      </xdr:nvSpPr>
      <xdr:spPr bwMode="auto">
        <a:xfrm>
          <a:off x="3556000" y="264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109466</xdr:rowOff>
    </xdr:from>
    <xdr:ext cx="762000" cy="259045"/>
    <xdr:sp macro="" textlink="">
      <xdr:nvSpPr>
        <xdr:cNvPr id="76" name="テキスト ボックス 75"/>
        <xdr:cNvSpPr txBox="1"/>
      </xdr:nvSpPr>
      <xdr:spPr>
        <a:xfrm>
          <a:off x="3225800" y="27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16459</xdr:rowOff>
    </xdr:from>
    <xdr:to>
      <xdr:col>15</xdr:col>
      <xdr:colOff>101600</xdr:colOff>
      <xdr:row>15</xdr:row>
      <xdr:rowOff>118059</xdr:rowOff>
    </xdr:to>
    <xdr:sp macro="" textlink="">
      <xdr:nvSpPr>
        <xdr:cNvPr id="77" name="楕円 76"/>
        <xdr:cNvSpPr/>
      </xdr:nvSpPr>
      <xdr:spPr bwMode="auto">
        <a:xfrm>
          <a:off x="2857500" y="263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102836</xdr:rowOff>
    </xdr:from>
    <xdr:ext cx="762000" cy="259045"/>
    <xdr:sp macro="" textlink="">
      <xdr:nvSpPr>
        <xdr:cNvPr id="78" name="テキスト ボックス 77"/>
        <xdr:cNvSpPr txBox="1"/>
      </xdr:nvSpPr>
      <xdr:spPr>
        <a:xfrm>
          <a:off x="2527300" y="272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337769</xdr:rowOff>
    </xdr:from>
    <xdr:to>
      <xdr:col>29</xdr:col>
      <xdr:colOff>127000</xdr:colOff>
      <xdr:row>34</xdr:row>
      <xdr:rowOff>314681</xdr:rowOff>
    </xdr:to>
    <xdr:cxnSp macro="">
      <xdr:nvCxnSpPr>
        <xdr:cNvPr id="113" name="直線コネクタ 112"/>
        <xdr:cNvCxnSpPr/>
      </xdr:nvCxnSpPr>
      <xdr:spPr bwMode="auto">
        <a:xfrm>
          <a:off x="5003800" y="6262319"/>
          <a:ext cx="647700" cy="31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190695</xdr:rowOff>
    </xdr:from>
    <xdr:ext cx="762000" cy="259045"/>
    <xdr:sp macro="" textlink="">
      <xdr:nvSpPr>
        <xdr:cNvPr id="114" name="人口1人当たり決算額の推移平均値テキスト445"/>
        <xdr:cNvSpPr txBox="1"/>
      </xdr:nvSpPr>
      <xdr:spPr>
        <a:xfrm>
          <a:off x="5740400" y="680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169215</xdr:rowOff>
    </xdr:from>
    <xdr:to>
      <xdr:col>26</xdr:col>
      <xdr:colOff>50800</xdr:colOff>
      <xdr:row>33</xdr:row>
      <xdr:rowOff>337769</xdr:rowOff>
    </xdr:to>
    <xdr:cxnSp macro="">
      <xdr:nvCxnSpPr>
        <xdr:cNvPr id="116" name="直線コネクタ 115"/>
        <xdr:cNvCxnSpPr/>
      </xdr:nvCxnSpPr>
      <xdr:spPr bwMode="auto">
        <a:xfrm>
          <a:off x="4305300" y="6093765"/>
          <a:ext cx="698500" cy="168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236034</xdr:rowOff>
    </xdr:from>
    <xdr:ext cx="736600" cy="259045"/>
    <xdr:sp macro="" textlink="">
      <xdr:nvSpPr>
        <xdr:cNvPr id="118" name="テキスト ボックス 117"/>
        <xdr:cNvSpPr txBox="1"/>
      </xdr:nvSpPr>
      <xdr:spPr>
        <a:xfrm>
          <a:off x="4622800" y="684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169215</xdr:rowOff>
    </xdr:from>
    <xdr:to>
      <xdr:col>22</xdr:col>
      <xdr:colOff>114300</xdr:colOff>
      <xdr:row>33</xdr:row>
      <xdr:rowOff>174625</xdr:rowOff>
    </xdr:to>
    <xdr:cxnSp macro="">
      <xdr:nvCxnSpPr>
        <xdr:cNvPr id="119" name="直線コネクタ 118"/>
        <xdr:cNvCxnSpPr/>
      </xdr:nvCxnSpPr>
      <xdr:spPr bwMode="auto">
        <a:xfrm flipV="1">
          <a:off x="3606800" y="6093765"/>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152519</xdr:rowOff>
    </xdr:from>
    <xdr:ext cx="762000" cy="259045"/>
    <xdr:sp macro="" textlink="">
      <xdr:nvSpPr>
        <xdr:cNvPr id="121" name="テキスト ボックス 120"/>
        <xdr:cNvSpPr txBox="1"/>
      </xdr:nvSpPr>
      <xdr:spPr>
        <a:xfrm>
          <a:off x="3924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113056</xdr:rowOff>
    </xdr:from>
    <xdr:to>
      <xdr:col>18</xdr:col>
      <xdr:colOff>177800</xdr:colOff>
      <xdr:row>33</xdr:row>
      <xdr:rowOff>174625</xdr:rowOff>
    </xdr:to>
    <xdr:cxnSp macro="">
      <xdr:nvCxnSpPr>
        <xdr:cNvPr id="122" name="直線コネクタ 121"/>
        <xdr:cNvCxnSpPr/>
      </xdr:nvCxnSpPr>
      <xdr:spPr bwMode="auto">
        <a:xfrm>
          <a:off x="2908300" y="6037606"/>
          <a:ext cx="698500" cy="61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60698</xdr:rowOff>
    </xdr:from>
    <xdr:ext cx="762000" cy="259045"/>
    <xdr:sp macro="" textlink="">
      <xdr:nvSpPr>
        <xdr:cNvPr id="124" name="テキスト ボックス 123"/>
        <xdr:cNvSpPr txBox="1"/>
      </xdr:nvSpPr>
      <xdr:spPr>
        <a:xfrm>
          <a:off x="32258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27550</xdr:rowOff>
    </xdr:from>
    <xdr:ext cx="762000" cy="259045"/>
    <xdr:sp macro="" textlink="">
      <xdr:nvSpPr>
        <xdr:cNvPr id="126" name="テキスト ボックス 125"/>
        <xdr:cNvSpPr txBox="1"/>
      </xdr:nvSpPr>
      <xdr:spPr>
        <a:xfrm>
          <a:off x="25273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263881</xdr:rowOff>
    </xdr:from>
    <xdr:to>
      <xdr:col>29</xdr:col>
      <xdr:colOff>177800</xdr:colOff>
      <xdr:row>35</xdr:row>
      <xdr:rowOff>22581</xdr:rowOff>
    </xdr:to>
    <xdr:sp macro="" textlink="">
      <xdr:nvSpPr>
        <xdr:cNvPr id="132" name="楕円 131"/>
        <xdr:cNvSpPr/>
      </xdr:nvSpPr>
      <xdr:spPr bwMode="auto">
        <a:xfrm>
          <a:off x="5600700" y="653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108958</xdr:rowOff>
    </xdr:from>
    <xdr:ext cx="762000" cy="259045"/>
    <xdr:sp macro="" textlink="">
      <xdr:nvSpPr>
        <xdr:cNvPr id="133" name="人口1人当たり決算額の推移該当値テキスト445"/>
        <xdr:cNvSpPr txBox="1"/>
      </xdr:nvSpPr>
      <xdr:spPr>
        <a:xfrm>
          <a:off x="5740400" y="637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286969</xdr:rowOff>
    </xdr:from>
    <xdr:to>
      <xdr:col>26</xdr:col>
      <xdr:colOff>101600</xdr:colOff>
      <xdr:row>34</xdr:row>
      <xdr:rowOff>45669</xdr:rowOff>
    </xdr:to>
    <xdr:sp macro="" textlink="">
      <xdr:nvSpPr>
        <xdr:cNvPr id="134" name="楕円 133"/>
        <xdr:cNvSpPr/>
      </xdr:nvSpPr>
      <xdr:spPr bwMode="auto">
        <a:xfrm>
          <a:off x="4953000" y="6211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55846</xdr:rowOff>
    </xdr:from>
    <xdr:ext cx="736600" cy="259045"/>
    <xdr:sp macro="" textlink="">
      <xdr:nvSpPr>
        <xdr:cNvPr id="135" name="テキスト ボックス 134"/>
        <xdr:cNvSpPr txBox="1"/>
      </xdr:nvSpPr>
      <xdr:spPr>
        <a:xfrm>
          <a:off x="4622800" y="598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118415</xdr:rowOff>
    </xdr:from>
    <xdr:to>
      <xdr:col>22</xdr:col>
      <xdr:colOff>165100</xdr:colOff>
      <xdr:row>33</xdr:row>
      <xdr:rowOff>220015</xdr:rowOff>
    </xdr:to>
    <xdr:sp macro="" textlink="">
      <xdr:nvSpPr>
        <xdr:cNvPr id="136" name="楕円 135"/>
        <xdr:cNvSpPr/>
      </xdr:nvSpPr>
      <xdr:spPr bwMode="auto">
        <a:xfrm>
          <a:off x="4254500" y="6042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58742</xdr:rowOff>
    </xdr:from>
    <xdr:ext cx="762000" cy="259045"/>
    <xdr:sp macro="" textlink="">
      <xdr:nvSpPr>
        <xdr:cNvPr id="137" name="テキスト ボックス 136"/>
        <xdr:cNvSpPr txBox="1"/>
      </xdr:nvSpPr>
      <xdr:spPr>
        <a:xfrm>
          <a:off x="3924300" y="581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123825</xdr:rowOff>
    </xdr:from>
    <xdr:to>
      <xdr:col>19</xdr:col>
      <xdr:colOff>38100</xdr:colOff>
      <xdr:row>33</xdr:row>
      <xdr:rowOff>225425</xdr:rowOff>
    </xdr:to>
    <xdr:sp macro="" textlink="">
      <xdr:nvSpPr>
        <xdr:cNvPr id="138" name="楕円 137"/>
        <xdr:cNvSpPr/>
      </xdr:nvSpPr>
      <xdr:spPr bwMode="auto">
        <a:xfrm>
          <a:off x="3556000" y="604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64152</xdr:rowOff>
    </xdr:from>
    <xdr:ext cx="762000" cy="259045"/>
    <xdr:sp macro="" textlink="">
      <xdr:nvSpPr>
        <xdr:cNvPr id="139" name="テキスト ボックス 138"/>
        <xdr:cNvSpPr txBox="1"/>
      </xdr:nvSpPr>
      <xdr:spPr>
        <a:xfrm>
          <a:off x="3225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62256</xdr:rowOff>
    </xdr:from>
    <xdr:to>
      <xdr:col>15</xdr:col>
      <xdr:colOff>101600</xdr:colOff>
      <xdr:row>33</xdr:row>
      <xdr:rowOff>163856</xdr:rowOff>
    </xdr:to>
    <xdr:sp macro="" textlink="">
      <xdr:nvSpPr>
        <xdr:cNvPr id="140" name="楕円 139"/>
        <xdr:cNvSpPr/>
      </xdr:nvSpPr>
      <xdr:spPr bwMode="auto">
        <a:xfrm>
          <a:off x="2857500" y="5986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2583</xdr:rowOff>
    </xdr:from>
    <xdr:ext cx="762000" cy="259045"/>
    <xdr:sp macro="" textlink="">
      <xdr:nvSpPr>
        <xdr:cNvPr id="141" name="テキスト ボックス 140"/>
        <xdr:cNvSpPr txBox="1"/>
      </xdr:nvSpPr>
      <xdr:spPr>
        <a:xfrm>
          <a:off x="2527300" y="57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8,848,998
8,613,021
1,905.29
2,580,017,088
2,554,843,191
5,865,529
1,569,476,480
5,328,515,770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16.8
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74835</xdr:rowOff>
    </xdr:from>
    <xdr:to>
      <xdr:col>24</xdr:col>
      <xdr:colOff>63500</xdr:colOff>
      <xdr:row>37</xdr:row>
      <xdr:rowOff>83845</xdr:rowOff>
    </xdr:to>
    <xdr:cxnSp macro="">
      <xdr:nvCxnSpPr>
        <xdr:cNvPr id="61" name="直線コネクタ 60"/>
        <xdr:cNvCxnSpPr/>
      </xdr:nvCxnSpPr>
      <xdr:spPr>
        <a:xfrm>
          <a:off x="3797300" y="6418485"/>
          <a:ext cx="8382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46950</xdr:rowOff>
    </xdr:from>
    <xdr:ext cx="534377" cy="259045"/>
    <xdr:sp macro="" textlink="">
      <xdr:nvSpPr>
        <xdr:cNvPr id="62" name="人件費平均値テキスト"/>
        <xdr:cNvSpPr txBox="1"/>
      </xdr:nvSpPr>
      <xdr:spPr>
        <a:xfrm>
          <a:off x="4686300" y="6047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104229</xdr:rowOff>
    </xdr:from>
    <xdr:to>
      <xdr:col>19</xdr:col>
      <xdr:colOff>177800</xdr:colOff>
      <xdr:row>37</xdr:row>
      <xdr:rowOff>74835</xdr:rowOff>
    </xdr:to>
    <xdr:cxnSp macro="">
      <xdr:nvCxnSpPr>
        <xdr:cNvPr id="64" name="直線コネクタ 63"/>
        <xdr:cNvCxnSpPr/>
      </xdr:nvCxnSpPr>
      <xdr:spPr>
        <a:xfrm>
          <a:off x="2908300" y="6104979"/>
          <a:ext cx="889000" cy="3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140104</xdr:rowOff>
    </xdr:from>
    <xdr:ext cx="534377" cy="259045"/>
    <xdr:sp macro="" textlink="">
      <xdr:nvSpPr>
        <xdr:cNvPr id="66" name="テキスト ボックス 65"/>
        <xdr:cNvSpPr txBox="1"/>
      </xdr:nvSpPr>
      <xdr:spPr>
        <a:xfrm>
          <a:off x="35174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104229</xdr:rowOff>
    </xdr:from>
    <xdr:to>
      <xdr:col>15</xdr:col>
      <xdr:colOff>50800</xdr:colOff>
      <xdr:row>35</xdr:row>
      <xdr:rowOff>105124</xdr:rowOff>
    </xdr:to>
    <xdr:cxnSp macro="">
      <xdr:nvCxnSpPr>
        <xdr:cNvPr id="67" name="直線コネクタ 66"/>
        <xdr:cNvCxnSpPr/>
      </xdr:nvCxnSpPr>
      <xdr:spPr>
        <a:xfrm flipV="1">
          <a:off x="2019300" y="6104979"/>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99147</xdr:rowOff>
    </xdr:from>
    <xdr:ext cx="534377" cy="259045"/>
    <xdr:sp macro="" textlink="">
      <xdr:nvSpPr>
        <xdr:cNvPr id="69" name="テキスト ボックス 68"/>
        <xdr:cNvSpPr txBox="1"/>
      </xdr:nvSpPr>
      <xdr:spPr>
        <a:xfrm>
          <a:off x="26411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87731</xdr:rowOff>
    </xdr:from>
    <xdr:to>
      <xdr:col>10</xdr:col>
      <xdr:colOff>114300</xdr:colOff>
      <xdr:row>35</xdr:row>
      <xdr:rowOff>105124</xdr:rowOff>
    </xdr:to>
    <xdr:cxnSp macro="">
      <xdr:nvCxnSpPr>
        <xdr:cNvPr id="70" name="直線コネクタ 69"/>
        <xdr:cNvCxnSpPr/>
      </xdr:nvCxnSpPr>
      <xdr:spPr>
        <a:xfrm>
          <a:off x="1130300" y="6088481"/>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105472</xdr:rowOff>
    </xdr:from>
    <xdr:ext cx="534377" cy="259045"/>
    <xdr:sp macro="" textlink="">
      <xdr:nvSpPr>
        <xdr:cNvPr id="72" name="テキスト ボックス 71"/>
        <xdr:cNvSpPr txBox="1"/>
      </xdr:nvSpPr>
      <xdr:spPr>
        <a:xfrm>
          <a:off x="1752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138637</xdr:rowOff>
    </xdr:from>
    <xdr:ext cx="534377" cy="259045"/>
    <xdr:sp macro="" textlink="">
      <xdr:nvSpPr>
        <xdr:cNvPr id="74" name="テキスト ボックス 73"/>
        <xdr:cNvSpPr txBox="1"/>
      </xdr:nvSpPr>
      <xdr:spPr>
        <a:xfrm>
          <a:off x="863111" y="579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33045</xdr:rowOff>
    </xdr:from>
    <xdr:to>
      <xdr:col>24</xdr:col>
      <xdr:colOff>114300</xdr:colOff>
      <xdr:row>37</xdr:row>
      <xdr:rowOff>134645</xdr:rowOff>
    </xdr:to>
    <xdr:sp macro="" textlink="">
      <xdr:nvSpPr>
        <xdr:cNvPr id="80" name="楕円 79"/>
        <xdr:cNvSpPr/>
      </xdr:nvSpPr>
      <xdr:spPr>
        <a:xfrm>
          <a:off x="4584700" y="63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11472</xdr:rowOff>
    </xdr:from>
    <xdr:ext cx="534377" cy="259045"/>
    <xdr:sp macro="" textlink="">
      <xdr:nvSpPr>
        <xdr:cNvPr id="81" name="人件費該当値テキスト"/>
        <xdr:cNvSpPr txBox="1"/>
      </xdr:nvSpPr>
      <xdr:spPr>
        <a:xfrm>
          <a:off x="4686300" y="63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24035</xdr:rowOff>
    </xdr:from>
    <xdr:to>
      <xdr:col>20</xdr:col>
      <xdr:colOff>38100</xdr:colOff>
      <xdr:row>37</xdr:row>
      <xdr:rowOff>125635</xdr:rowOff>
    </xdr:to>
    <xdr:sp macro="" textlink="">
      <xdr:nvSpPr>
        <xdr:cNvPr id="82" name="楕円 81"/>
        <xdr:cNvSpPr/>
      </xdr:nvSpPr>
      <xdr:spPr>
        <a:xfrm>
          <a:off x="3746500" y="63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37</xdr:row>
      <xdr:rowOff>116762</xdr:rowOff>
    </xdr:from>
    <xdr:ext cx="534377" cy="259045"/>
    <xdr:sp macro="" textlink="">
      <xdr:nvSpPr>
        <xdr:cNvPr id="83" name="テキスト ボックス 82"/>
        <xdr:cNvSpPr txBox="1"/>
      </xdr:nvSpPr>
      <xdr:spPr>
        <a:xfrm>
          <a:off x="3517411" y="64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53429</xdr:rowOff>
    </xdr:from>
    <xdr:to>
      <xdr:col>15</xdr:col>
      <xdr:colOff>101600</xdr:colOff>
      <xdr:row>35</xdr:row>
      <xdr:rowOff>155029</xdr:rowOff>
    </xdr:to>
    <xdr:sp macro="" textlink="">
      <xdr:nvSpPr>
        <xdr:cNvPr id="84" name="楕円 83"/>
        <xdr:cNvSpPr/>
      </xdr:nvSpPr>
      <xdr:spPr>
        <a:xfrm>
          <a:off x="2857500" y="60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146156</xdr:rowOff>
    </xdr:from>
    <xdr:ext cx="534377" cy="259045"/>
    <xdr:sp macro="" textlink="">
      <xdr:nvSpPr>
        <xdr:cNvPr id="85" name="テキスト ボックス 84"/>
        <xdr:cNvSpPr txBox="1"/>
      </xdr:nvSpPr>
      <xdr:spPr>
        <a:xfrm>
          <a:off x="2641111" y="61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54324</xdr:rowOff>
    </xdr:from>
    <xdr:to>
      <xdr:col>10</xdr:col>
      <xdr:colOff>165100</xdr:colOff>
      <xdr:row>35</xdr:row>
      <xdr:rowOff>155924</xdr:rowOff>
    </xdr:to>
    <xdr:sp macro="" textlink="">
      <xdr:nvSpPr>
        <xdr:cNvPr id="86" name="楕円 85"/>
        <xdr:cNvSpPr/>
      </xdr:nvSpPr>
      <xdr:spPr>
        <a:xfrm>
          <a:off x="1968500" y="60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147051</xdr:rowOff>
    </xdr:from>
    <xdr:ext cx="534377" cy="259045"/>
    <xdr:sp macro="" textlink="">
      <xdr:nvSpPr>
        <xdr:cNvPr id="87" name="テキスト ボックス 86"/>
        <xdr:cNvSpPr txBox="1"/>
      </xdr:nvSpPr>
      <xdr:spPr>
        <a:xfrm>
          <a:off x="1752111" y="61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36931</xdr:rowOff>
    </xdr:from>
    <xdr:to>
      <xdr:col>6</xdr:col>
      <xdr:colOff>38100</xdr:colOff>
      <xdr:row>35</xdr:row>
      <xdr:rowOff>138531</xdr:rowOff>
    </xdr:to>
    <xdr:sp macro="" textlink="">
      <xdr:nvSpPr>
        <xdr:cNvPr id="88" name="楕円 87"/>
        <xdr:cNvSpPr/>
      </xdr:nvSpPr>
      <xdr:spPr>
        <a:xfrm>
          <a:off x="1079500" y="60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129658</xdr:rowOff>
    </xdr:from>
    <xdr:ext cx="534377" cy="259045"/>
    <xdr:sp macro="" textlink="">
      <xdr:nvSpPr>
        <xdr:cNvPr id="89" name="テキスト ボックス 88"/>
        <xdr:cNvSpPr txBox="1"/>
      </xdr:nvSpPr>
      <xdr:spPr>
        <a:xfrm>
          <a:off x="863111" y="6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141300</xdr:rowOff>
    </xdr:from>
    <xdr:to>
      <xdr:col>24</xdr:col>
      <xdr:colOff>63500</xdr:colOff>
      <xdr:row>56</xdr:row>
      <xdr:rowOff>143814</xdr:rowOff>
    </xdr:to>
    <xdr:cxnSp macro="">
      <xdr:nvCxnSpPr>
        <xdr:cNvPr id="114" name="直線コネクタ 113"/>
        <xdr:cNvCxnSpPr/>
      </xdr:nvCxnSpPr>
      <xdr:spPr>
        <a:xfrm flipV="1">
          <a:off x="3797300" y="9742500"/>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155531</xdr:rowOff>
    </xdr:from>
    <xdr:ext cx="534377" cy="259045"/>
    <xdr:sp macro="" textlink="">
      <xdr:nvSpPr>
        <xdr:cNvPr id="115" name="物件費平均値テキスト"/>
        <xdr:cNvSpPr txBox="1"/>
      </xdr:nvSpPr>
      <xdr:spPr>
        <a:xfrm>
          <a:off x="4686300" y="9413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135905</xdr:rowOff>
    </xdr:from>
    <xdr:to>
      <xdr:col>19</xdr:col>
      <xdr:colOff>177800</xdr:colOff>
      <xdr:row>56</xdr:row>
      <xdr:rowOff>143814</xdr:rowOff>
    </xdr:to>
    <xdr:cxnSp macro="">
      <xdr:nvCxnSpPr>
        <xdr:cNvPr id="117" name="直線コネクタ 116"/>
        <xdr:cNvCxnSpPr/>
      </xdr:nvCxnSpPr>
      <xdr:spPr>
        <a:xfrm>
          <a:off x="2908300" y="9737105"/>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54</xdr:row>
      <xdr:rowOff>93367</xdr:rowOff>
    </xdr:from>
    <xdr:ext cx="469744" cy="259045"/>
    <xdr:sp macro="" textlink="">
      <xdr:nvSpPr>
        <xdr:cNvPr id="119" name="テキスト ボックス 118"/>
        <xdr:cNvSpPr txBox="1"/>
      </xdr:nvSpPr>
      <xdr:spPr>
        <a:xfrm>
          <a:off x="35497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128681</xdr:rowOff>
    </xdr:from>
    <xdr:to>
      <xdr:col>15</xdr:col>
      <xdr:colOff>50800</xdr:colOff>
      <xdr:row>56</xdr:row>
      <xdr:rowOff>135905</xdr:rowOff>
    </xdr:to>
    <xdr:cxnSp macro="">
      <xdr:nvCxnSpPr>
        <xdr:cNvPr id="120" name="直線コネクタ 119"/>
        <xdr:cNvCxnSpPr/>
      </xdr:nvCxnSpPr>
      <xdr:spPr>
        <a:xfrm>
          <a:off x="2019300" y="9729881"/>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97573</xdr:rowOff>
    </xdr:from>
    <xdr:ext cx="469744" cy="259045"/>
    <xdr:sp macro="" textlink="">
      <xdr:nvSpPr>
        <xdr:cNvPr id="122" name="テキスト ボックス 121"/>
        <xdr:cNvSpPr txBox="1"/>
      </xdr:nvSpPr>
      <xdr:spPr>
        <a:xfrm>
          <a:off x="26734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128681</xdr:rowOff>
    </xdr:from>
    <xdr:to>
      <xdr:col>10</xdr:col>
      <xdr:colOff>114300</xdr:colOff>
      <xdr:row>56</xdr:row>
      <xdr:rowOff>141254</xdr:rowOff>
    </xdr:to>
    <xdr:cxnSp macro="">
      <xdr:nvCxnSpPr>
        <xdr:cNvPr id="123" name="直線コネクタ 122"/>
        <xdr:cNvCxnSpPr/>
      </xdr:nvCxnSpPr>
      <xdr:spPr>
        <a:xfrm flipV="1">
          <a:off x="1130300" y="972988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82486</xdr:rowOff>
    </xdr:from>
    <xdr:ext cx="534377" cy="259045"/>
    <xdr:sp macro="" textlink="">
      <xdr:nvSpPr>
        <xdr:cNvPr id="125" name="テキスト ボックス 124"/>
        <xdr:cNvSpPr txBox="1"/>
      </xdr:nvSpPr>
      <xdr:spPr>
        <a:xfrm>
          <a:off x="1752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54</xdr:row>
      <xdr:rowOff>112158</xdr:rowOff>
    </xdr:from>
    <xdr:ext cx="469744" cy="259045"/>
    <xdr:sp macro="" textlink="">
      <xdr:nvSpPr>
        <xdr:cNvPr id="127" name="テキスト ボックス 126"/>
        <xdr:cNvSpPr txBox="1"/>
      </xdr:nvSpPr>
      <xdr:spPr>
        <a:xfrm>
          <a:off x="895428"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90500</xdr:rowOff>
    </xdr:from>
    <xdr:to>
      <xdr:col>24</xdr:col>
      <xdr:colOff>114300</xdr:colOff>
      <xdr:row>57</xdr:row>
      <xdr:rowOff>20650</xdr:rowOff>
    </xdr:to>
    <xdr:sp macro="" textlink="">
      <xdr:nvSpPr>
        <xdr:cNvPr id="133" name="楕円 132"/>
        <xdr:cNvSpPr/>
      </xdr:nvSpPr>
      <xdr:spPr>
        <a:xfrm>
          <a:off x="4584700" y="9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5427</xdr:rowOff>
    </xdr:from>
    <xdr:ext cx="469744" cy="259045"/>
    <xdr:sp macro="" textlink="">
      <xdr:nvSpPr>
        <xdr:cNvPr id="134" name="物件費該当値テキスト"/>
        <xdr:cNvSpPr txBox="1"/>
      </xdr:nvSpPr>
      <xdr:spPr>
        <a:xfrm>
          <a:off x="4686300" y="960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93014</xdr:rowOff>
    </xdr:from>
    <xdr:to>
      <xdr:col>20</xdr:col>
      <xdr:colOff>38100</xdr:colOff>
      <xdr:row>57</xdr:row>
      <xdr:rowOff>23164</xdr:rowOff>
    </xdr:to>
    <xdr:sp macro="" textlink="">
      <xdr:nvSpPr>
        <xdr:cNvPr id="135" name="楕円 134"/>
        <xdr:cNvSpPr/>
      </xdr:nvSpPr>
      <xdr:spPr>
        <a:xfrm>
          <a:off x="3746500" y="9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57</xdr:row>
      <xdr:rowOff>14291</xdr:rowOff>
    </xdr:from>
    <xdr:ext cx="469744" cy="259045"/>
    <xdr:sp macro="" textlink="">
      <xdr:nvSpPr>
        <xdr:cNvPr id="136" name="テキスト ボックス 135"/>
        <xdr:cNvSpPr txBox="1"/>
      </xdr:nvSpPr>
      <xdr:spPr>
        <a:xfrm>
          <a:off x="3549728" y="978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85105</xdr:rowOff>
    </xdr:from>
    <xdr:to>
      <xdr:col>15</xdr:col>
      <xdr:colOff>101600</xdr:colOff>
      <xdr:row>57</xdr:row>
      <xdr:rowOff>15255</xdr:rowOff>
    </xdr:to>
    <xdr:sp macro="" textlink="">
      <xdr:nvSpPr>
        <xdr:cNvPr id="137" name="楕円 136"/>
        <xdr:cNvSpPr/>
      </xdr:nvSpPr>
      <xdr:spPr>
        <a:xfrm>
          <a:off x="2857500" y="96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57</xdr:row>
      <xdr:rowOff>6382</xdr:rowOff>
    </xdr:from>
    <xdr:ext cx="469744" cy="259045"/>
    <xdr:sp macro="" textlink="">
      <xdr:nvSpPr>
        <xdr:cNvPr id="138" name="テキスト ボックス 137"/>
        <xdr:cNvSpPr txBox="1"/>
      </xdr:nvSpPr>
      <xdr:spPr>
        <a:xfrm>
          <a:off x="2673428" y="977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77881</xdr:rowOff>
    </xdr:from>
    <xdr:to>
      <xdr:col>10</xdr:col>
      <xdr:colOff>165100</xdr:colOff>
      <xdr:row>57</xdr:row>
      <xdr:rowOff>8031</xdr:rowOff>
    </xdr:to>
    <xdr:sp macro="" textlink="">
      <xdr:nvSpPr>
        <xdr:cNvPr id="139" name="楕円 138"/>
        <xdr:cNvSpPr/>
      </xdr:nvSpPr>
      <xdr:spPr>
        <a:xfrm>
          <a:off x="1968500" y="96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170608</xdr:rowOff>
    </xdr:from>
    <xdr:ext cx="469744" cy="259045"/>
    <xdr:sp macro="" textlink="">
      <xdr:nvSpPr>
        <xdr:cNvPr id="140" name="テキスト ボックス 139"/>
        <xdr:cNvSpPr txBox="1"/>
      </xdr:nvSpPr>
      <xdr:spPr>
        <a:xfrm>
          <a:off x="1784428" y="977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90454</xdr:rowOff>
    </xdr:from>
    <xdr:to>
      <xdr:col>6</xdr:col>
      <xdr:colOff>38100</xdr:colOff>
      <xdr:row>57</xdr:row>
      <xdr:rowOff>20604</xdr:rowOff>
    </xdr:to>
    <xdr:sp macro="" textlink="">
      <xdr:nvSpPr>
        <xdr:cNvPr id="141" name="楕円 140"/>
        <xdr:cNvSpPr/>
      </xdr:nvSpPr>
      <xdr:spPr>
        <a:xfrm>
          <a:off x="1079500" y="9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57</xdr:row>
      <xdr:rowOff>11731</xdr:rowOff>
    </xdr:from>
    <xdr:ext cx="469744" cy="259045"/>
    <xdr:sp macro="" textlink="">
      <xdr:nvSpPr>
        <xdr:cNvPr id="142" name="テキスト ボックス 141"/>
        <xdr:cNvSpPr txBox="1"/>
      </xdr:nvSpPr>
      <xdr:spPr>
        <a:xfrm>
          <a:off x="895428" y="978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155194</xdr:rowOff>
    </xdr:from>
    <xdr:to>
      <xdr:col>24</xdr:col>
      <xdr:colOff>63500</xdr:colOff>
      <xdr:row>77</xdr:row>
      <xdr:rowOff>33528</xdr:rowOff>
    </xdr:to>
    <xdr:cxnSp macro="">
      <xdr:nvCxnSpPr>
        <xdr:cNvPr id="169" name="直線コネクタ 168"/>
        <xdr:cNvCxnSpPr/>
      </xdr:nvCxnSpPr>
      <xdr:spPr>
        <a:xfrm flipV="1">
          <a:off x="3797300" y="13185394"/>
          <a:ext cx="8382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156863</xdr:rowOff>
    </xdr:from>
    <xdr:ext cx="469744" cy="259045"/>
    <xdr:sp macro="" textlink="">
      <xdr:nvSpPr>
        <xdr:cNvPr id="170" name="維持補修費平均値テキスト"/>
        <xdr:cNvSpPr txBox="1"/>
      </xdr:nvSpPr>
      <xdr:spPr>
        <a:xfrm>
          <a:off x="4686300" y="1318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33528</xdr:rowOff>
    </xdr:from>
    <xdr:to>
      <xdr:col>19</xdr:col>
      <xdr:colOff>177800</xdr:colOff>
      <xdr:row>77</xdr:row>
      <xdr:rowOff>58038</xdr:rowOff>
    </xdr:to>
    <xdr:cxnSp macro="">
      <xdr:nvCxnSpPr>
        <xdr:cNvPr id="172" name="直線コネクタ 171"/>
        <xdr:cNvCxnSpPr/>
      </xdr:nvCxnSpPr>
      <xdr:spPr>
        <a:xfrm flipV="1">
          <a:off x="2908300" y="13235178"/>
          <a:ext cx="889000" cy="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112792</xdr:rowOff>
    </xdr:from>
    <xdr:ext cx="469744" cy="259045"/>
    <xdr:sp macro="" textlink="">
      <xdr:nvSpPr>
        <xdr:cNvPr id="174" name="テキスト ボックス 173"/>
        <xdr:cNvSpPr txBox="1"/>
      </xdr:nvSpPr>
      <xdr:spPr>
        <a:xfrm>
          <a:off x="35497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57786</xdr:rowOff>
    </xdr:from>
    <xdr:to>
      <xdr:col>15</xdr:col>
      <xdr:colOff>50800</xdr:colOff>
      <xdr:row>77</xdr:row>
      <xdr:rowOff>58038</xdr:rowOff>
    </xdr:to>
    <xdr:cxnSp macro="">
      <xdr:nvCxnSpPr>
        <xdr:cNvPr id="175" name="直線コネクタ 174"/>
        <xdr:cNvCxnSpPr/>
      </xdr:nvCxnSpPr>
      <xdr:spPr>
        <a:xfrm>
          <a:off x="2019300" y="13259436"/>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141240</xdr:rowOff>
    </xdr:from>
    <xdr:ext cx="469744" cy="259045"/>
    <xdr:sp macro="" textlink="">
      <xdr:nvSpPr>
        <xdr:cNvPr id="177" name="テキスト ボックス 176"/>
        <xdr:cNvSpPr txBox="1"/>
      </xdr:nvSpPr>
      <xdr:spPr>
        <a:xfrm>
          <a:off x="2673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45720</xdr:rowOff>
    </xdr:from>
    <xdr:to>
      <xdr:col>10</xdr:col>
      <xdr:colOff>114300</xdr:colOff>
      <xdr:row>77</xdr:row>
      <xdr:rowOff>57786</xdr:rowOff>
    </xdr:to>
    <xdr:cxnSp macro="">
      <xdr:nvCxnSpPr>
        <xdr:cNvPr id="178" name="直線コネクタ 177"/>
        <xdr:cNvCxnSpPr/>
      </xdr:nvCxnSpPr>
      <xdr:spPr>
        <a:xfrm>
          <a:off x="1130300" y="1324737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150004</xdr:rowOff>
    </xdr:from>
    <xdr:ext cx="469744" cy="259045"/>
    <xdr:sp macro="" textlink="">
      <xdr:nvSpPr>
        <xdr:cNvPr id="180" name="テキスト ボックス 179"/>
        <xdr:cNvSpPr txBox="1"/>
      </xdr:nvSpPr>
      <xdr:spPr>
        <a:xfrm>
          <a:off x="1784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13225</xdr:rowOff>
    </xdr:from>
    <xdr:ext cx="469744" cy="259045"/>
    <xdr:sp macro="" textlink="">
      <xdr:nvSpPr>
        <xdr:cNvPr id="182" name="テキスト ボックス 181"/>
        <xdr:cNvSpPr txBox="1"/>
      </xdr:nvSpPr>
      <xdr:spPr>
        <a:xfrm>
          <a:off x="895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104394</xdr:rowOff>
    </xdr:from>
    <xdr:to>
      <xdr:col>24</xdr:col>
      <xdr:colOff>114300</xdr:colOff>
      <xdr:row>77</xdr:row>
      <xdr:rowOff>34544</xdr:rowOff>
    </xdr:to>
    <xdr:sp macro="" textlink="">
      <xdr:nvSpPr>
        <xdr:cNvPr id="188" name="楕円 187"/>
        <xdr:cNvSpPr/>
      </xdr:nvSpPr>
      <xdr:spPr>
        <a:xfrm>
          <a:off x="4584700" y="131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127271</xdr:rowOff>
    </xdr:from>
    <xdr:ext cx="469744" cy="259045"/>
    <xdr:sp macro="" textlink="">
      <xdr:nvSpPr>
        <xdr:cNvPr id="189" name="維持補修費該当値テキスト"/>
        <xdr:cNvSpPr txBox="1"/>
      </xdr:nvSpPr>
      <xdr:spPr>
        <a:xfrm>
          <a:off x="4686300" y="129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154178</xdr:rowOff>
    </xdr:from>
    <xdr:to>
      <xdr:col>20</xdr:col>
      <xdr:colOff>38100</xdr:colOff>
      <xdr:row>77</xdr:row>
      <xdr:rowOff>84328</xdr:rowOff>
    </xdr:to>
    <xdr:sp macro="" textlink="">
      <xdr:nvSpPr>
        <xdr:cNvPr id="190" name="楕円 189"/>
        <xdr:cNvSpPr/>
      </xdr:nvSpPr>
      <xdr:spPr>
        <a:xfrm>
          <a:off x="3746500" y="1318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100855</xdr:rowOff>
    </xdr:from>
    <xdr:ext cx="469744" cy="259045"/>
    <xdr:sp macro="" textlink="">
      <xdr:nvSpPr>
        <xdr:cNvPr id="191" name="テキスト ボックス 190"/>
        <xdr:cNvSpPr txBox="1"/>
      </xdr:nvSpPr>
      <xdr:spPr>
        <a:xfrm>
          <a:off x="3549728" y="1295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7238</xdr:rowOff>
    </xdr:from>
    <xdr:to>
      <xdr:col>15</xdr:col>
      <xdr:colOff>101600</xdr:colOff>
      <xdr:row>77</xdr:row>
      <xdr:rowOff>108838</xdr:rowOff>
    </xdr:to>
    <xdr:sp macro="" textlink="">
      <xdr:nvSpPr>
        <xdr:cNvPr id="192" name="楕円 191"/>
        <xdr:cNvSpPr/>
      </xdr:nvSpPr>
      <xdr:spPr>
        <a:xfrm>
          <a:off x="2857500" y="132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125365</xdr:rowOff>
    </xdr:from>
    <xdr:ext cx="469744" cy="259045"/>
    <xdr:sp macro="" textlink="">
      <xdr:nvSpPr>
        <xdr:cNvPr id="193" name="テキスト ボックス 192"/>
        <xdr:cNvSpPr txBox="1"/>
      </xdr:nvSpPr>
      <xdr:spPr>
        <a:xfrm>
          <a:off x="2673428" y="1298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6986</xdr:rowOff>
    </xdr:from>
    <xdr:to>
      <xdr:col>10</xdr:col>
      <xdr:colOff>165100</xdr:colOff>
      <xdr:row>77</xdr:row>
      <xdr:rowOff>108586</xdr:rowOff>
    </xdr:to>
    <xdr:sp macro="" textlink="">
      <xdr:nvSpPr>
        <xdr:cNvPr id="194" name="楕円 193"/>
        <xdr:cNvSpPr/>
      </xdr:nvSpPr>
      <xdr:spPr>
        <a:xfrm>
          <a:off x="1968500" y="132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125113</xdr:rowOff>
    </xdr:from>
    <xdr:ext cx="469744" cy="259045"/>
    <xdr:sp macro="" textlink="">
      <xdr:nvSpPr>
        <xdr:cNvPr id="195" name="テキスト ボックス 194"/>
        <xdr:cNvSpPr txBox="1"/>
      </xdr:nvSpPr>
      <xdr:spPr>
        <a:xfrm>
          <a:off x="1784428" y="1298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166370</xdr:rowOff>
    </xdr:from>
    <xdr:to>
      <xdr:col>6</xdr:col>
      <xdr:colOff>38100</xdr:colOff>
      <xdr:row>77</xdr:row>
      <xdr:rowOff>96520</xdr:rowOff>
    </xdr:to>
    <xdr:sp macro="" textlink="">
      <xdr:nvSpPr>
        <xdr:cNvPr id="196" name="楕円 195"/>
        <xdr:cNvSpPr/>
      </xdr:nvSpPr>
      <xdr:spPr>
        <a:xfrm>
          <a:off x="1079500" y="131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113047</xdr:rowOff>
    </xdr:from>
    <xdr:ext cx="469744" cy="259045"/>
    <xdr:sp macro="" textlink="">
      <xdr:nvSpPr>
        <xdr:cNvPr id="197" name="テキスト ボックス 196"/>
        <xdr:cNvSpPr txBox="1"/>
      </xdr:nvSpPr>
      <xdr:spPr>
        <a:xfrm>
          <a:off x="895428" y="1297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121158</xdr:rowOff>
    </xdr:from>
    <xdr:to>
      <xdr:col>24</xdr:col>
      <xdr:colOff>63500</xdr:colOff>
      <xdr:row>97</xdr:row>
      <xdr:rowOff>8128</xdr:rowOff>
    </xdr:to>
    <xdr:cxnSp macro="">
      <xdr:nvCxnSpPr>
        <xdr:cNvPr id="225" name="直線コネクタ 224"/>
        <xdr:cNvCxnSpPr/>
      </xdr:nvCxnSpPr>
      <xdr:spPr>
        <a:xfrm>
          <a:off x="3797300" y="16580358"/>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66564</xdr:rowOff>
    </xdr:from>
    <xdr:ext cx="469744" cy="259045"/>
    <xdr:sp macro="" textlink="">
      <xdr:nvSpPr>
        <xdr:cNvPr id="226" name="扶助費平均値テキスト"/>
        <xdr:cNvSpPr txBox="1"/>
      </xdr:nvSpPr>
      <xdr:spPr>
        <a:xfrm>
          <a:off x="4686300" y="16354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121158</xdr:rowOff>
    </xdr:from>
    <xdr:to>
      <xdr:col>19</xdr:col>
      <xdr:colOff>177800</xdr:colOff>
      <xdr:row>96</xdr:row>
      <xdr:rowOff>144780</xdr:rowOff>
    </xdr:to>
    <xdr:cxnSp macro="">
      <xdr:nvCxnSpPr>
        <xdr:cNvPr id="228" name="直線コネクタ 227"/>
        <xdr:cNvCxnSpPr/>
      </xdr:nvCxnSpPr>
      <xdr:spPr>
        <a:xfrm flipV="1">
          <a:off x="2908300" y="1658035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127398</xdr:rowOff>
    </xdr:from>
    <xdr:ext cx="469744" cy="259045"/>
    <xdr:sp macro="" textlink="">
      <xdr:nvSpPr>
        <xdr:cNvPr id="230" name="テキスト ボックス 229"/>
        <xdr:cNvSpPr txBox="1"/>
      </xdr:nvSpPr>
      <xdr:spPr>
        <a:xfrm>
          <a:off x="35497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144780</xdr:rowOff>
    </xdr:from>
    <xdr:to>
      <xdr:col>15</xdr:col>
      <xdr:colOff>50800</xdr:colOff>
      <xdr:row>97</xdr:row>
      <xdr:rowOff>36703</xdr:rowOff>
    </xdr:to>
    <xdr:cxnSp macro="">
      <xdr:nvCxnSpPr>
        <xdr:cNvPr id="231" name="直線コネクタ 230"/>
        <xdr:cNvCxnSpPr/>
      </xdr:nvCxnSpPr>
      <xdr:spPr>
        <a:xfrm flipV="1">
          <a:off x="2019300" y="16603980"/>
          <a:ext cx="889000" cy="6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152416</xdr:rowOff>
    </xdr:from>
    <xdr:ext cx="469744" cy="259045"/>
    <xdr:sp macro="" textlink="">
      <xdr:nvSpPr>
        <xdr:cNvPr id="233" name="テキスト ボックス 232"/>
        <xdr:cNvSpPr txBox="1"/>
      </xdr:nvSpPr>
      <xdr:spPr>
        <a:xfrm>
          <a:off x="2673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36703</xdr:rowOff>
    </xdr:from>
    <xdr:to>
      <xdr:col>10</xdr:col>
      <xdr:colOff>114300</xdr:colOff>
      <xdr:row>97</xdr:row>
      <xdr:rowOff>74549</xdr:rowOff>
    </xdr:to>
    <xdr:cxnSp macro="">
      <xdr:nvCxnSpPr>
        <xdr:cNvPr id="234" name="直線コネクタ 233"/>
        <xdr:cNvCxnSpPr/>
      </xdr:nvCxnSpPr>
      <xdr:spPr>
        <a:xfrm flipV="1">
          <a:off x="1130300" y="16667353"/>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9541</xdr:rowOff>
    </xdr:from>
    <xdr:ext cx="469744" cy="259045"/>
    <xdr:sp macro="" textlink="">
      <xdr:nvSpPr>
        <xdr:cNvPr id="236" name="テキスト ボックス 235"/>
        <xdr:cNvSpPr txBox="1"/>
      </xdr:nvSpPr>
      <xdr:spPr>
        <a:xfrm>
          <a:off x="1784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23640</xdr:rowOff>
    </xdr:from>
    <xdr:ext cx="469744" cy="259045"/>
    <xdr:sp macro="" textlink="">
      <xdr:nvSpPr>
        <xdr:cNvPr id="238" name="テキスト ボックス 237"/>
        <xdr:cNvSpPr txBox="1"/>
      </xdr:nvSpPr>
      <xdr:spPr>
        <a:xfrm>
          <a:off x="895428" y="163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128778</xdr:rowOff>
    </xdr:from>
    <xdr:to>
      <xdr:col>24</xdr:col>
      <xdr:colOff>114300</xdr:colOff>
      <xdr:row>97</xdr:row>
      <xdr:rowOff>58928</xdr:rowOff>
    </xdr:to>
    <xdr:sp macro="" textlink="">
      <xdr:nvSpPr>
        <xdr:cNvPr id="244" name="楕円 243"/>
        <xdr:cNvSpPr/>
      </xdr:nvSpPr>
      <xdr:spPr>
        <a:xfrm>
          <a:off x="4584700" y="165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107205</xdr:rowOff>
    </xdr:from>
    <xdr:ext cx="469744" cy="259045"/>
    <xdr:sp macro="" textlink="">
      <xdr:nvSpPr>
        <xdr:cNvPr id="245" name="扶助費該当値テキスト"/>
        <xdr:cNvSpPr txBox="1"/>
      </xdr:nvSpPr>
      <xdr:spPr>
        <a:xfrm>
          <a:off x="4686300" y="1656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70358</xdr:rowOff>
    </xdr:from>
    <xdr:to>
      <xdr:col>20</xdr:col>
      <xdr:colOff>38100</xdr:colOff>
      <xdr:row>97</xdr:row>
      <xdr:rowOff>508</xdr:rowOff>
    </xdr:to>
    <xdr:sp macro="" textlink="">
      <xdr:nvSpPr>
        <xdr:cNvPr id="246" name="楕円 245"/>
        <xdr:cNvSpPr/>
      </xdr:nvSpPr>
      <xdr:spPr>
        <a:xfrm>
          <a:off x="3746500" y="165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163085</xdr:rowOff>
    </xdr:from>
    <xdr:ext cx="469744" cy="259045"/>
    <xdr:sp macro="" textlink="">
      <xdr:nvSpPr>
        <xdr:cNvPr id="247" name="テキスト ボックス 246"/>
        <xdr:cNvSpPr txBox="1"/>
      </xdr:nvSpPr>
      <xdr:spPr>
        <a:xfrm>
          <a:off x="3549728" y="1662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93980</xdr:rowOff>
    </xdr:from>
    <xdr:to>
      <xdr:col>15</xdr:col>
      <xdr:colOff>101600</xdr:colOff>
      <xdr:row>97</xdr:row>
      <xdr:rowOff>24130</xdr:rowOff>
    </xdr:to>
    <xdr:sp macro="" textlink="">
      <xdr:nvSpPr>
        <xdr:cNvPr id="248" name="楕円 247"/>
        <xdr:cNvSpPr/>
      </xdr:nvSpPr>
      <xdr:spPr>
        <a:xfrm>
          <a:off x="2857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15257</xdr:rowOff>
    </xdr:from>
    <xdr:ext cx="469744" cy="259045"/>
    <xdr:sp macro="" textlink="">
      <xdr:nvSpPr>
        <xdr:cNvPr id="249" name="テキスト ボックス 248"/>
        <xdr:cNvSpPr txBox="1"/>
      </xdr:nvSpPr>
      <xdr:spPr>
        <a:xfrm>
          <a:off x="2673428" y="1664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157353</xdr:rowOff>
    </xdr:from>
    <xdr:to>
      <xdr:col>10</xdr:col>
      <xdr:colOff>165100</xdr:colOff>
      <xdr:row>97</xdr:row>
      <xdr:rowOff>87503</xdr:rowOff>
    </xdr:to>
    <xdr:sp macro="" textlink="">
      <xdr:nvSpPr>
        <xdr:cNvPr id="250" name="楕円 249"/>
        <xdr:cNvSpPr/>
      </xdr:nvSpPr>
      <xdr:spPr>
        <a:xfrm>
          <a:off x="1968500" y="166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78630</xdr:rowOff>
    </xdr:from>
    <xdr:ext cx="469744" cy="259045"/>
    <xdr:sp macro="" textlink="">
      <xdr:nvSpPr>
        <xdr:cNvPr id="251" name="テキスト ボックス 250"/>
        <xdr:cNvSpPr txBox="1"/>
      </xdr:nvSpPr>
      <xdr:spPr>
        <a:xfrm>
          <a:off x="1784428" y="167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23749</xdr:rowOff>
    </xdr:from>
    <xdr:to>
      <xdr:col>6</xdr:col>
      <xdr:colOff>38100</xdr:colOff>
      <xdr:row>97</xdr:row>
      <xdr:rowOff>125349</xdr:rowOff>
    </xdr:to>
    <xdr:sp macro="" textlink="">
      <xdr:nvSpPr>
        <xdr:cNvPr id="252" name="楕円 251"/>
        <xdr:cNvSpPr/>
      </xdr:nvSpPr>
      <xdr:spPr>
        <a:xfrm>
          <a:off x="1079500" y="166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116476</xdr:rowOff>
    </xdr:from>
    <xdr:ext cx="469744" cy="259045"/>
    <xdr:sp macro="" textlink="">
      <xdr:nvSpPr>
        <xdr:cNvPr id="253" name="テキスト ボックス 252"/>
        <xdr:cNvSpPr txBox="1"/>
      </xdr:nvSpPr>
      <xdr:spPr>
        <a:xfrm>
          <a:off x="895428" y="167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68181</xdr:rowOff>
    </xdr:from>
    <xdr:to>
      <xdr:col>55</xdr:col>
      <xdr:colOff>0</xdr:colOff>
      <xdr:row>36</xdr:row>
      <xdr:rowOff>67021</xdr:rowOff>
    </xdr:to>
    <xdr:cxnSp macro="">
      <xdr:nvCxnSpPr>
        <xdr:cNvPr id="283" name="直線コネクタ 282"/>
        <xdr:cNvCxnSpPr/>
      </xdr:nvCxnSpPr>
      <xdr:spPr>
        <a:xfrm>
          <a:off x="9639300" y="6068931"/>
          <a:ext cx="838200" cy="17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109471</xdr:rowOff>
    </xdr:from>
    <xdr:ext cx="534377" cy="259045"/>
    <xdr:sp macro="" textlink="">
      <xdr:nvSpPr>
        <xdr:cNvPr id="284" name="補助費等平均値テキスト"/>
        <xdr:cNvSpPr txBox="1"/>
      </xdr:nvSpPr>
      <xdr:spPr>
        <a:xfrm>
          <a:off x="10528300" y="628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68181</xdr:rowOff>
    </xdr:from>
    <xdr:to>
      <xdr:col>50</xdr:col>
      <xdr:colOff>114300</xdr:colOff>
      <xdr:row>36</xdr:row>
      <xdr:rowOff>35409</xdr:rowOff>
    </xdr:to>
    <xdr:cxnSp macro="">
      <xdr:nvCxnSpPr>
        <xdr:cNvPr id="286" name="直線コネクタ 285"/>
        <xdr:cNvCxnSpPr/>
      </xdr:nvCxnSpPr>
      <xdr:spPr>
        <a:xfrm flipV="1">
          <a:off x="8750300" y="6068931"/>
          <a:ext cx="889000" cy="1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58036</xdr:rowOff>
    </xdr:from>
    <xdr:ext cx="534377" cy="259045"/>
    <xdr:sp macro="" textlink="">
      <xdr:nvSpPr>
        <xdr:cNvPr id="288" name="テキスト ボックス 287"/>
        <xdr:cNvSpPr txBox="1"/>
      </xdr:nvSpPr>
      <xdr:spPr>
        <a:xfrm>
          <a:off x="93594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169092</xdr:rowOff>
    </xdr:from>
    <xdr:to>
      <xdr:col>45</xdr:col>
      <xdr:colOff>177800</xdr:colOff>
      <xdr:row>36</xdr:row>
      <xdr:rowOff>35409</xdr:rowOff>
    </xdr:to>
    <xdr:cxnSp macro="">
      <xdr:nvCxnSpPr>
        <xdr:cNvPr id="289" name="直線コネクタ 288"/>
        <xdr:cNvCxnSpPr/>
      </xdr:nvCxnSpPr>
      <xdr:spPr>
        <a:xfrm>
          <a:off x="7861300" y="6169842"/>
          <a:ext cx="889000" cy="3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164156</xdr:rowOff>
    </xdr:from>
    <xdr:ext cx="534377" cy="259045"/>
    <xdr:sp macro="" textlink="">
      <xdr:nvSpPr>
        <xdr:cNvPr id="291" name="テキスト ボックス 290"/>
        <xdr:cNvSpPr txBox="1"/>
      </xdr:nvSpPr>
      <xdr:spPr>
        <a:xfrm>
          <a:off x="8483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169092</xdr:rowOff>
    </xdr:from>
    <xdr:to>
      <xdr:col>41</xdr:col>
      <xdr:colOff>50800</xdr:colOff>
      <xdr:row>37</xdr:row>
      <xdr:rowOff>33679</xdr:rowOff>
    </xdr:to>
    <xdr:cxnSp macro="">
      <xdr:nvCxnSpPr>
        <xdr:cNvPr id="292" name="直線コネクタ 291"/>
        <xdr:cNvCxnSpPr/>
      </xdr:nvCxnSpPr>
      <xdr:spPr>
        <a:xfrm flipV="1">
          <a:off x="6972300" y="6169842"/>
          <a:ext cx="889000" cy="20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119921</xdr:rowOff>
    </xdr:from>
    <xdr:ext cx="534377" cy="259045"/>
    <xdr:sp macro="" textlink="">
      <xdr:nvSpPr>
        <xdr:cNvPr id="294" name="テキスト ボックス 293"/>
        <xdr:cNvSpPr txBox="1"/>
      </xdr:nvSpPr>
      <xdr:spPr>
        <a:xfrm>
          <a:off x="7594111" y="62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41544</xdr:rowOff>
    </xdr:from>
    <xdr:ext cx="534377" cy="259045"/>
    <xdr:sp macro="" textlink="">
      <xdr:nvSpPr>
        <xdr:cNvPr id="296" name="テキスト ボックス 295"/>
        <xdr:cNvSpPr txBox="1"/>
      </xdr:nvSpPr>
      <xdr:spPr>
        <a:xfrm>
          <a:off x="6705111" y="65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16221</xdr:rowOff>
    </xdr:from>
    <xdr:to>
      <xdr:col>55</xdr:col>
      <xdr:colOff>50800</xdr:colOff>
      <xdr:row>36</xdr:row>
      <xdr:rowOff>117821</xdr:rowOff>
    </xdr:to>
    <xdr:sp macro="" textlink="">
      <xdr:nvSpPr>
        <xdr:cNvPr id="302" name="楕円 301"/>
        <xdr:cNvSpPr/>
      </xdr:nvSpPr>
      <xdr:spPr>
        <a:xfrm>
          <a:off x="10426700" y="618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39098</xdr:rowOff>
    </xdr:from>
    <xdr:ext cx="534377" cy="259045"/>
    <xdr:sp macro="" textlink="">
      <xdr:nvSpPr>
        <xdr:cNvPr id="303" name="補助費等該当値テキスト"/>
        <xdr:cNvSpPr txBox="1"/>
      </xdr:nvSpPr>
      <xdr:spPr>
        <a:xfrm>
          <a:off x="10528300" y="603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17381</xdr:rowOff>
    </xdr:from>
    <xdr:to>
      <xdr:col>50</xdr:col>
      <xdr:colOff>165100</xdr:colOff>
      <xdr:row>35</xdr:row>
      <xdr:rowOff>118981</xdr:rowOff>
    </xdr:to>
    <xdr:sp macro="" textlink="">
      <xdr:nvSpPr>
        <xdr:cNvPr id="304" name="楕円 303"/>
        <xdr:cNvSpPr/>
      </xdr:nvSpPr>
      <xdr:spPr>
        <a:xfrm>
          <a:off x="9588500" y="601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135508</xdr:rowOff>
    </xdr:from>
    <xdr:ext cx="599010" cy="259045"/>
    <xdr:sp macro="" textlink="">
      <xdr:nvSpPr>
        <xdr:cNvPr id="305" name="テキスト ボックス 304"/>
        <xdr:cNvSpPr txBox="1"/>
      </xdr:nvSpPr>
      <xdr:spPr>
        <a:xfrm>
          <a:off x="9327095" y="579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156059</xdr:rowOff>
    </xdr:from>
    <xdr:to>
      <xdr:col>46</xdr:col>
      <xdr:colOff>38100</xdr:colOff>
      <xdr:row>36</xdr:row>
      <xdr:rowOff>86209</xdr:rowOff>
    </xdr:to>
    <xdr:sp macro="" textlink="">
      <xdr:nvSpPr>
        <xdr:cNvPr id="306" name="楕円 305"/>
        <xdr:cNvSpPr/>
      </xdr:nvSpPr>
      <xdr:spPr>
        <a:xfrm>
          <a:off x="8699500" y="61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102736</xdr:rowOff>
    </xdr:from>
    <xdr:ext cx="534377" cy="259045"/>
    <xdr:sp macro="" textlink="">
      <xdr:nvSpPr>
        <xdr:cNvPr id="307" name="テキスト ボックス 306"/>
        <xdr:cNvSpPr txBox="1"/>
      </xdr:nvSpPr>
      <xdr:spPr>
        <a:xfrm>
          <a:off x="8483111" y="593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118292</xdr:rowOff>
    </xdr:from>
    <xdr:to>
      <xdr:col>41</xdr:col>
      <xdr:colOff>101600</xdr:colOff>
      <xdr:row>36</xdr:row>
      <xdr:rowOff>48442</xdr:rowOff>
    </xdr:to>
    <xdr:sp macro="" textlink="">
      <xdr:nvSpPr>
        <xdr:cNvPr id="308" name="楕円 307"/>
        <xdr:cNvSpPr/>
      </xdr:nvSpPr>
      <xdr:spPr>
        <a:xfrm>
          <a:off x="7810500" y="611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64969</xdr:rowOff>
    </xdr:from>
    <xdr:ext cx="534377" cy="259045"/>
    <xdr:sp macro="" textlink="">
      <xdr:nvSpPr>
        <xdr:cNvPr id="309" name="テキスト ボックス 308"/>
        <xdr:cNvSpPr txBox="1"/>
      </xdr:nvSpPr>
      <xdr:spPr>
        <a:xfrm>
          <a:off x="7594111" y="58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154329</xdr:rowOff>
    </xdr:from>
    <xdr:to>
      <xdr:col>36</xdr:col>
      <xdr:colOff>165100</xdr:colOff>
      <xdr:row>37</xdr:row>
      <xdr:rowOff>84479</xdr:rowOff>
    </xdr:to>
    <xdr:sp macro="" textlink="">
      <xdr:nvSpPr>
        <xdr:cNvPr id="310" name="楕円 309"/>
        <xdr:cNvSpPr/>
      </xdr:nvSpPr>
      <xdr:spPr>
        <a:xfrm>
          <a:off x="6921500" y="63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101006</xdr:rowOff>
    </xdr:from>
    <xdr:ext cx="534377" cy="259045"/>
    <xdr:sp macro="" textlink="">
      <xdr:nvSpPr>
        <xdr:cNvPr id="311" name="テキスト ボックス 310"/>
        <xdr:cNvSpPr txBox="1"/>
      </xdr:nvSpPr>
      <xdr:spPr>
        <a:xfrm>
          <a:off x="6705111" y="610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36308</xdr:rowOff>
    </xdr:from>
    <xdr:to>
      <xdr:col>55</xdr:col>
      <xdr:colOff>0</xdr:colOff>
      <xdr:row>58</xdr:row>
      <xdr:rowOff>56065</xdr:rowOff>
    </xdr:to>
    <xdr:cxnSp macro="">
      <xdr:nvCxnSpPr>
        <xdr:cNvPr id="340" name="直線コネクタ 339"/>
        <xdr:cNvCxnSpPr/>
      </xdr:nvCxnSpPr>
      <xdr:spPr>
        <a:xfrm flipV="1">
          <a:off x="9639300" y="9980408"/>
          <a:ext cx="8382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159979</xdr:rowOff>
    </xdr:from>
    <xdr:ext cx="534377" cy="259045"/>
    <xdr:sp macro="" textlink="">
      <xdr:nvSpPr>
        <xdr:cNvPr id="341" name="普通建設事業費平均値テキスト"/>
        <xdr:cNvSpPr txBox="1"/>
      </xdr:nvSpPr>
      <xdr:spPr>
        <a:xfrm>
          <a:off x="10528300" y="958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35382</xdr:rowOff>
    </xdr:from>
    <xdr:to>
      <xdr:col>50</xdr:col>
      <xdr:colOff>114300</xdr:colOff>
      <xdr:row>58</xdr:row>
      <xdr:rowOff>56065</xdr:rowOff>
    </xdr:to>
    <xdr:cxnSp macro="">
      <xdr:nvCxnSpPr>
        <xdr:cNvPr id="343" name="直線コネクタ 342"/>
        <xdr:cNvCxnSpPr/>
      </xdr:nvCxnSpPr>
      <xdr:spPr>
        <a:xfrm>
          <a:off x="8750300" y="997948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83746</xdr:rowOff>
    </xdr:from>
    <xdr:ext cx="534377" cy="259045"/>
    <xdr:sp macro="" textlink="">
      <xdr:nvSpPr>
        <xdr:cNvPr id="345" name="テキスト ボックス 344"/>
        <xdr:cNvSpPr txBox="1"/>
      </xdr:nvSpPr>
      <xdr:spPr>
        <a:xfrm>
          <a:off x="93594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35382</xdr:rowOff>
    </xdr:from>
    <xdr:to>
      <xdr:col>45</xdr:col>
      <xdr:colOff>177800</xdr:colOff>
      <xdr:row>58</xdr:row>
      <xdr:rowOff>42066</xdr:rowOff>
    </xdr:to>
    <xdr:cxnSp macro="">
      <xdr:nvCxnSpPr>
        <xdr:cNvPr id="346" name="直線コネクタ 345"/>
        <xdr:cNvCxnSpPr/>
      </xdr:nvCxnSpPr>
      <xdr:spPr>
        <a:xfrm flipV="1">
          <a:off x="7861300" y="9979482"/>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92629</xdr:rowOff>
    </xdr:from>
    <xdr:ext cx="534377" cy="259045"/>
    <xdr:sp macro="" textlink="">
      <xdr:nvSpPr>
        <xdr:cNvPr id="348" name="テキスト ボックス 347"/>
        <xdr:cNvSpPr txBox="1"/>
      </xdr:nvSpPr>
      <xdr:spPr>
        <a:xfrm>
          <a:off x="8483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31496</xdr:rowOff>
    </xdr:from>
    <xdr:to>
      <xdr:col>41</xdr:col>
      <xdr:colOff>50800</xdr:colOff>
      <xdr:row>58</xdr:row>
      <xdr:rowOff>42066</xdr:rowOff>
    </xdr:to>
    <xdr:cxnSp macro="">
      <xdr:nvCxnSpPr>
        <xdr:cNvPr id="349" name="直線コネクタ 348"/>
        <xdr:cNvCxnSpPr/>
      </xdr:nvCxnSpPr>
      <xdr:spPr>
        <a:xfrm>
          <a:off x="6972300" y="9975596"/>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109208</xdr:rowOff>
    </xdr:from>
    <xdr:ext cx="534377" cy="259045"/>
    <xdr:sp macro="" textlink="">
      <xdr:nvSpPr>
        <xdr:cNvPr id="351" name="テキスト ボックス 350"/>
        <xdr:cNvSpPr txBox="1"/>
      </xdr:nvSpPr>
      <xdr:spPr>
        <a:xfrm>
          <a:off x="7594111" y="953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125754</xdr:rowOff>
    </xdr:from>
    <xdr:ext cx="534377" cy="259045"/>
    <xdr:sp macro="" textlink="">
      <xdr:nvSpPr>
        <xdr:cNvPr id="353" name="テキスト ボックス 352"/>
        <xdr:cNvSpPr txBox="1"/>
      </xdr:nvSpPr>
      <xdr:spPr>
        <a:xfrm>
          <a:off x="6705111" y="95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156958</xdr:rowOff>
    </xdr:from>
    <xdr:to>
      <xdr:col>55</xdr:col>
      <xdr:colOff>50800</xdr:colOff>
      <xdr:row>58</xdr:row>
      <xdr:rowOff>87108</xdr:rowOff>
    </xdr:to>
    <xdr:sp macro="" textlink="">
      <xdr:nvSpPr>
        <xdr:cNvPr id="359" name="楕円 358"/>
        <xdr:cNvSpPr/>
      </xdr:nvSpPr>
      <xdr:spPr>
        <a:xfrm>
          <a:off x="10426700" y="99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71885</xdr:rowOff>
    </xdr:from>
    <xdr:ext cx="534377" cy="259045"/>
    <xdr:sp macro="" textlink="">
      <xdr:nvSpPr>
        <xdr:cNvPr id="360" name="普通建設事業費該当値テキスト"/>
        <xdr:cNvSpPr txBox="1"/>
      </xdr:nvSpPr>
      <xdr:spPr>
        <a:xfrm>
          <a:off x="10528300" y="984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5265</xdr:rowOff>
    </xdr:from>
    <xdr:to>
      <xdr:col>50</xdr:col>
      <xdr:colOff>165100</xdr:colOff>
      <xdr:row>58</xdr:row>
      <xdr:rowOff>106865</xdr:rowOff>
    </xdr:to>
    <xdr:sp macro="" textlink="">
      <xdr:nvSpPr>
        <xdr:cNvPr id="361" name="楕円 360"/>
        <xdr:cNvSpPr/>
      </xdr:nvSpPr>
      <xdr:spPr>
        <a:xfrm>
          <a:off x="9588500" y="99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97992</xdr:rowOff>
    </xdr:from>
    <xdr:ext cx="534377" cy="259045"/>
    <xdr:sp macro="" textlink="">
      <xdr:nvSpPr>
        <xdr:cNvPr id="362" name="テキスト ボックス 361"/>
        <xdr:cNvSpPr txBox="1"/>
      </xdr:nvSpPr>
      <xdr:spPr>
        <a:xfrm>
          <a:off x="9359411" y="100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156032</xdr:rowOff>
    </xdr:from>
    <xdr:to>
      <xdr:col>46</xdr:col>
      <xdr:colOff>38100</xdr:colOff>
      <xdr:row>58</xdr:row>
      <xdr:rowOff>86182</xdr:rowOff>
    </xdr:to>
    <xdr:sp macro="" textlink="">
      <xdr:nvSpPr>
        <xdr:cNvPr id="363" name="楕円 362"/>
        <xdr:cNvSpPr/>
      </xdr:nvSpPr>
      <xdr:spPr>
        <a:xfrm>
          <a:off x="8699500" y="99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77309</xdr:rowOff>
    </xdr:from>
    <xdr:ext cx="534377" cy="259045"/>
    <xdr:sp macro="" textlink="">
      <xdr:nvSpPr>
        <xdr:cNvPr id="364" name="テキスト ボックス 363"/>
        <xdr:cNvSpPr txBox="1"/>
      </xdr:nvSpPr>
      <xdr:spPr>
        <a:xfrm>
          <a:off x="8483111" y="1002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162716</xdr:rowOff>
    </xdr:from>
    <xdr:to>
      <xdr:col>41</xdr:col>
      <xdr:colOff>101600</xdr:colOff>
      <xdr:row>58</xdr:row>
      <xdr:rowOff>92866</xdr:rowOff>
    </xdr:to>
    <xdr:sp macro="" textlink="">
      <xdr:nvSpPr>
        <xdr:cNvPr id="365" name="楕円 364"/>
        <xdr:cNvSpPr/>
      </xdr:nvSpPr>
      <xdr:spPr>
        <a:xfrm>
          <a:off x="7810500" y="99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83993</xdr:rowOff>
    </xdr:from>
    <xdr:ext cx="534377" cy="259045"/>
    <xdr:sp macro="" textlink="">
      <xdr:nvSpPr>
        <xdr:cNvPr id="366" name="テキスト ボックス 365"/>
        <xdr:cNvSpPr txBox="1"/>
      </xdr:nvSpPr>
      <xdr:spPr>
        <a:xfrm>
          <a:off x="7594111" y="1002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152146</xdr:rowOff>
    </xdr:from>
    <xdr:to>
      <xdr:col>36</xdr:col>
      <xdr:colOff>165100</xdr:colOff>
      <xdr:row>58</xdr:row>
      <xdr:rowOff>82296</xdr:rowOff>
    </xdr:to>
    <xdr:sp macro="" textlink="">
      <xdr:nvSpPr>
        <xdr:cNvPr id="367" name="楕円 366"/>
        <xdr:cNvSpPr/>
      </xdr:nvSpPr>
      <xdr:spPr>
        <a:xfrm>
          <a:off x="6921500" y="99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73423</xdr:rowOff>
    </xdr:from>
    <xdr:ext cx="534377" cy="259045"/>
    <xdr:sp macro="" textlink="">
      <xdr:nvSpPr>
        <xdr:cNvPr id="368" name="テキスト ボックス 367"/>
        <xdr:cNvSpPr txBox="1"/>
      </xdr:nvSpPr>
      <xdr:spPr>
        <a:xfrm>
          <a:off x="6705111" y="100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104820</xdr:rowOff>
    </xdr:from>
    <xdr:to>
      <xdr:col>55</xdr:col>
      <xdr:colOff>0</xdr:colOff>
      <xdr:row>78</xdr:row>
      <xdr:rowOff>111353</xdr:rowOff>
    </xdr:to>
    <xdr:cxnSp macro="">
      <xdr:nvCxnSpPr>
        <xdr:cNvPr id="395" name="直線コネクタ 394"/>
        <xdr:cNvCxnSpPr/>
      </xdr:nvCxnSpPr>
      <xdr:spPr>
        <a:xfrm flipV="1">
          <a:off x="9639300" y="13477920"/>
          <a:ext cx="838200" cy="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97699</xdr:rowOff>
    </xdr:from>
    <xdr:ext cx="534377" cy="259045"/>
    <xdr:sp macro="" textlink="">
      <xdr:nvSpPr>
        <xdr:cNvPr id="396" name="普通建設事業費 （ うち新規整備　）平均値テキスト"/>
        <xdr:cNvSpPr txBox="1"/>
      </xdr:nvSpPr>
      <xdr:spPr>
        <a:xfrm>
          <a:off x="10528300" y="1312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110173</xdr:rowOff>
    </xdr:from>
    <xdr:to>
      <xdr:col>50</xdr:col>
      <xdr:colOff>114300</xdr:colOff>
      <xdr:row>78</xdr:row>
      <xdr:rowOff>111353</xdr:rowOff>
    </xdr:to>
    <xdr:cxnSp macro="">
      <xdr:nvCxnSpPr>
        <xdr:cNvPr id="398" name="直線コネクタ 397"/>
        <xdr:cNvCxnSpPr/>
      </xdr:nvCxnSpPr>
      <xdr:spPr>
        <a:xfrm>
          <a:off x="8750300" y="13483273"/>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25156</xdr:rowOff>
    </xdr:from>
    <xdr:ext cx="534377" cy="259045"/>
    <xdr:sp macro="" textlink="">
      <xdr:nvSpPr>
        <xdr:cNvPr id="400" name="テキスト ボックス 399"/>
        <xdr:cNvSpPr txBox="1"/>
      </xdr:nvSpPr>
      <xdr:spPr>
        <a:xfrm>
          <a:off x="93594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110173</xdr:rowOff>
    </xdr:from>
    <xdr:to>
      <xdr:col>45</xdr:col>
      <xdr:colOff>177800</xdr:colOff>
      <xdr:row>78</xdr:row>
      <xdr:rowOff>127508</xdr:rowOff>
    </xdr:to>
    <xdr:cxnSp macro="">
      <xdr:nvCxnSpPr>
        <xdr:cNvPr id="401" name="直線コネクタ 400"/>
        <xdr:cNvCxnSpPr/>
      </xdr:nvCxnSpPr>
      <xdr:spPr>
        <a:xfrm flipV="1">
          <a:off x="7861300" y="13483273"/>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34129</xdr:rowOff>
    </xdr:from>
    <xdr:ext cx="534377" cy="259045"/>
    <xdr:sp macro="" textlink="">
      <xdr:nvSpPr>
        <xdr:cNvPr id="403" name="テキスト ボックス 402"/>
        <xdr:cNvSpPr txBox="1"/>
      </xdr:nvSpPr>
      <xdr:spPr>
        <a:xfrm>
          <a:off x="8483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127508</xdr:rowOff>
    </xdr:from>
    <xdr:to>
      <xdr:col>41</xdr:col>
      <xdr:colOff>50800</xdr:colOff>
      <xdr:row>78</xdr:row>
      <xdr:rowOff>128746</xdr:rowOff>
    </xdr:to>
    <xdr:cxnSp macro="">
      <xdr:nvCxnSpPr>
        <xdr:cNvPr id="404" name="直線コネクタ 403"/>
        <xdr:cNvCxnSpPr/>
      </xdr:nvCxnSpPr>
      <xdr:spPr>
        <a:xfrm flipV="1">
          <a:off x="6972300" y="13500608"/>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42663</xdr:rowOff>
    </xdr:from>
    <xdr:ext cx="534377" cy="259045"/>
    <xdr:sp macro="" textlink="">
      <xdr:nvSpPr>
        <xdr:cNvPr id="406" name="テキスト ボックス 405"/>
        <xdr:cNvSpPr txBox="1"/>
      </xdr:nvSpPr>
      <xdr:spPr>
        <a:xfrm>
          <a:off x="7594111" y="130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65104</xdr:rowOff>
    </xdr:from>
    <xdr:ext cx="534377" cy="259045"/>
    <xdr:sp macro="" textlink="">
      <xdr:nvSpPr>
        <xdr:cNvPr id="408" name="テキスト ボックス 407"/>
        <xdr:cNvSpPr txBox="1"/>
      </xdr:nvSpPr>
      <xdr:spPr>
        <a:xfrm>
          <a:off x="6705111" y="1309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54020</xdr:rowOff>
    </xdr:from>
    <xdr:to>
      <xdr:col>55</xdr:col>
      <xdr:colOff>50800</xdr:colOff>
      <xdr:row>78</xdr:row>
      <xdr:rowOff>155620</xdr:rowOff>
    </xdr:to>
    <xdr:sp macro="" textlink="">
      <xdr:nvSpPr>
        <xdr:cNvPr id="414" name="楕円 413"/>
        <xdr:cNvSpPr/>
      </xdr:nvSpPr>
      <xdr:spPr>
        <a:xfrm>
          <a:off x="10426700" y="134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140397</xdr:rowOff>
    </xdr:from>
    <xdr:ext cx="469744" cy="259045"/>
    <xdr:sp macro="" textlink="">
      <xdr:nvSpPr>
        <xdr:cNvPr id="415" name="普通建設事業費 （ うち新規整備　）該当値テキスト"/>
        <xdr:cNvSpPr txBox="1"/>
      </xdr:nvSpPr>
      <xdr:spPr>
        <a:xfrm>
          <a:off x="10528300" y="1334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60553</xdr:rowOff>
    </xdr:from>
    <xdr:to>
      <xdr:col>50</xdr:col>
      <xdr:colOff>165100</xdr:colOff>
      <xdr:row>78</xdr:row>
      <xdr:rowOff>162153</xdr:rowOff>
    </xdr:to>
    <xdr:sp macro="" textlink="">
      <xdr:nvSpPr>
        <xdr:cNvPr id="416" name="楕円 415"/>
        <xdr:cNvSpPr/>
      </xdr:nvSpPr>
      <xdr:spPr>
        <a:xfrm>
          <a:off x="95885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153280</xdr:rowOff>
    </xdr:from>
    <xdr:ext cx="469744" cy="259045"/>
    <xdr:sp macro="" textlink="">
      <xdr:nvSpPr>
        <xdr:cNvPr id="417" name="テキスト ボックス 416"/>
        <xdr:cNvSpPr txBox="1"/>
      </xdr:nvSpPr>
      <xdr:spPr>
        <a:xfrm>
          <a:off x="9391728" y="135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59373</xdr:rowOff>
    </xdr:from>
    <xdr:to>
      <xdr:col>46</xdr:col>
      <xdr:colOff>38100</xdr:colOff>
      <xdr:row>78</xdr:row>
      <xdr:rowOff>160973</xdr:rowOff>
    </xdr:to>
    <xdr:sp macro="" textlink="">
      <xdr:nvSpPr>
        <xdr:cNvPr id="418" name="楕円 417"/>
        <xdr:cNvSpPr/>
      </xdr:nvSpPr>
      <xdr:spPr>
        <a:xfrm>
          <a:off x="8699500" y="13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152100</xdr:rowOff>
    </xdr:from>
    <xdr:ext cx="469744" cy="259045"/>
    <xdr:sp macro="" textlink="">
      <xdr:nvSpPr>
        <xdr:cNvPr id="419" name="テキスト ボックス 418"/>
        <xdr:cNvSpPr txBox="1"/>
      </xdr:nvSpPr>
      <xdr:spPr>
        <a:xfrm>
          <a:off x="8515428" y="1352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76708</xdr:rowOff>
    </xdr:from>
    <xdr:to>
      <xdr:col>41</xdr:col>
      <xdr:colOff>101600</xdr:colOff>
      <xdr:row>79</xdr:row>
      <xdr:rowOff>6858</xdr:rowOff>
    </xdr:to>
    <xdr:sp macro="" textlink="">
      <xdr:nvSpPr>
        <xdr:cNvPr id="420" name="楕円 419"/>
        <xdr:cNvSpPr/>
      </xdr:nvSpPr>
      <xdr:spPr>
        <a:xfrm>
          <a:off x="7810500" y="134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169435</xdr:rowOff>
    </xdr:from>
    <xdr:ext cx="469744" cy="259045"/>
    <xdr:sp macro="" textlink="">
      <xdr:nvSpPr>
        <xdr:cNvPr id="421" name="テキスト ボックス 420"/>
        <xdr:cNvSpPr txBox="1"/>
      </xdr:nvSpPr>
      <xdr:spPr>
        <a:xfrm>
          <a:off x="7626428"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77946</xdr:rowOff>
    </xdr:from>
    <xdr:to>
      <xdr:col>36</xdr:col>
      <xdr:colOff>165100</xdr:colOff>
      <xdr:row>79</xdr:row>
      <xdr:rowOff>8096</xdr:rowOff>
    </xdr:to>
    <xdr:sp macro="" textlink="">
      <xdr:nvSpPr>
        <xdr:cNvPr id="422" name="楕円 421"/>
        <xdr:cNvSpPr/>
      </xdr:nvSpPr>
      <xdr:spPr>
        <a:xfrm>
          <a:off x="6921500" y="1345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170673</xdr:rowOff>
    </xdr:from>
    <xdr:ext cx="469744" cy="259045"/>
    <xdr:sp macro="" textlink="">
      <xdr:nvSpPr>
        <xdr:cNvPr id="423" name="テキスト ボックス 422"/>
        <xdr:cNvSpPr txBox="1"/>
      </xdr:nvSpPr>
      <xdr:spPr>
        <a:xfrm>
          <a:off x="6737428" y="1354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101569</xdr:rowOff>
    </xdr:from>
    <xdr:to>
      <xdr:col>55</xdr:col>
      <xdr:colOff>0</xdr:colOff>
      <xdr:row>98</xdr:row>
      <xdr:rowOff>166446</xdr:rowOff>
    </xdr:to>
    <xdr:cxnSp macro="">
      <xdr:nvCxnSpPr>
        <xdr:cNvPr id="449" name="直線コネクタ 448"/>
        <xdr:cNvCxnSpPr/>
      </xdr:nvCxnSpPr>
      <xdr:spPr>
        <a:xfrm flipV="1">
          <a:off x="9639300" y="16903669"/>
          <a:ext cx="8382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70446</xdr:rowOff>
    </xdr:from>
    <xdr:ext cx="534377" cy="259045"/>
    <xdr:sp macro="" textlink="">
      <xdr:nvSpPr>
        <xdr:cNvPr id="450" name="普通建設事業費 （ うち更新整備　）平均値テキスト"/>
        <xdr:cNvSpPr txBox="1"/>
      </xdr:nvSpPr>
      <xdr:spPr>
        <a:xfrm>
          <a:off x="10528300" y="1652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98644</xdr:rowOff>
    </xdr:from>
    <xdr:to>
      <xdr:col>50</xdr:col>
      <xdr:colOff>114300</xdr:colOff>
      <xdr:row>98</xdr:row>
      <xdr:rowOff>166446</xdr:rowOff>
    </xdr:to>
    <xdr:cxnSp macro="">
      <xdr:nvCxnSpPr>
        <xdr:cNvPr id="452" name="直線コネクタ 451"/>
        <xdr:cNvCxnSpPr/>
      </xdr:nvCxnSpPr>
      <xdr:spPr>
        <a:xfrm>
          <a:off x="8750300" y="16900744"/>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27484</xdr:rowOff>
    </xdr:from>
    <xdr:ext cx="534377" cy="259045"/>
    <xdr:sp macro="" textlink="">
      <xdr:nvSpPr>
        <xdr:cNvPr id="454" name="テキスト ボックス 453"/>
        <xdr:cNvSpPr txBox="1"/>
      </xdr:nvSpPr>
      <xdr:spPr>
        <a:xfrm>
          <a:off x="9359411" y="1648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98644</xdr:rowOff>
    </xdr:from>
    <xdr:to>
      <xdr:col>45</xdr:col>
      <xdr:colOff>177800</xdr:colOff>
      <xdr:row>99</xdr:row>
      <xdr:rowOff>74366</xdr:rowOff>
    </xdr:to>
    <xdr:cxnSp macro="">
      <xdr:nvCxnSpPr>
        <xdr:cNvPr id="455" name="直線コネクタ 454"/>
        <xdr:cNvCxnSpPr/>
      </xdr:nvCxnSpPr>
      <xdr:spPr>
        <a:xfrm flipV="1">
          <a:off x="7861300" y="16900744"/>
          <a:ext cx="889000" cy="14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52036</xdr:rowOff>
    </xdr:from>
    <xdr:ext cx="534377" cy="259045"/>
    <xdr:sp macro="" textlink="">
      <xdr:nvSpPr>
        <xdr:cNvPr id="457" name="テキスト ボックス 456"/>
        <xdr:cNvSpPr txBox="1"/>
      </xdr:nvSpPr>
      <xdr:spPr>
        <a:xfrm>
          <a:off x="848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22017</xdr:rowOff>
    </xdr:from>
    <xdr:to>
      <xdr:col>41</xdr:col>
      <xdr:colOff>50800</xdr:colOff>
      <xdr:row>99</xdr:row>
      <xdr:rowOff>74366</xdr:rowOff>
    </xdr:to>
    <xdr:cxnSp macro="">
      <xdr:nvCxnSpPr>
        <xdr:cNvPr id="458" name="直線コネクタ 457"/>
        <xdr:cNvCxnSpPr/>
      </xdr:nvCxnSpPr>
      <xdr:spPr>
        <a:xfrm>
          <a:off x="6972300" y="16995567"/>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124274</xdr:rowOff>
    </xdr:from>
    <xdr:ext cx="534377" cy="259045"/>
    <xdr:sp macro="" textlink="">
      <xdr:nvSpPr>
        <xdr:cNvPr id="460" name="テキスト ボックス 459"/>
        <xdr:cNvSpPr txBox="1"/>
      </xdr:nvSpPr>
      <xdr:spPr>
        <a:xfrm>
          <a:off x="7594111" y="165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9027</xdr:rowOff>
    </xdr:from>
    <xdr:to>
      <xdr:col>36</xdr:col>
      <xdr:colOff>165100</xdr:colOff>
      <xdr:row>98</xdr:row>
      <xdr:rowOff>110627</xdr:rowOff>
    </xdr:to>
    <xdr:sp macro="" textlink="">
      <xdr:nvSpPr>
        <xdr:cNvPr id="461" name="フローチャート: 判断 460"/>
        <xdr:cNvSpPr/>
      </xdr:nvSpPr>
      <xdr:spPr>
        <a:xfrm>
          <a:off x="6921500" y="1681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127154</xdr:rowOff>
    </xdr:from>
    <xdr:ext cx="534377" cy="259045"/>
    <xdr:sp macro="" textlink="">
      <xdr:nvSpPr>
        <xdr:cNvPr id="462" name="テキスト ボックス 461"/>
        <xdr:cNvSpPr txBox="1"/>
      </xdr:nvSpPr>
      <xdr:spPr>
        <a:xfrm>
          <a:off x="6705111" y="1658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50769</xdr:rowOff>
    </xdr:from>
    <xdr:to>
      <xdr:col>55</xdr:col>
      <xdr:colOff>50800</xdr:colOff>
      <xdr:row>98</xdr:row>
      <xdr:rowOff>152369</xdr:rowOff>
    </xdr:to>
    <xdr:sp macro="" textlink="">
      <xdr:nvSpPr>
        <xdr:cNvPr id="468" name="楕円 467"/>
        <xdr:cNvSpPr/>
      </xdr:nvSpPr>
      <xdr:spPr>
        <a:xfrm>
          <a:off x="10426700" y="168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29196</xdr:rowOff>
    </xdr:from>
    <xdr:ext cx="534377" cy="259045"/>
    <xdr:sp macro="" textlink="">
      <xdr:nvSpPr>
        <xdr:cNvPr id="469" name="普通建設事業費 （ うち更新整備　）該当値テキスト"/>
        <xdr:cNvSpPr txBox="1"/>
      </xdr:nvSpPr>
      <xdr:spPr>
        <a:xfrm>
          <a:off x="10528300" y="1683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115646</xdr:rowOff>
    </xdr:from>
    <xdr:to>
      <xdr:col>50</xdr:col>
      <xdr:colOff>165100</xdr:colOff>
      <xdr:row>99</xdr:row>
      <xdr:rowOff>45796</xdr:rowOff>
    </xdr:to>
    <xdr:sp macro="" textlink="">
      <xdr:nvSpPr>
        <xdr:cNvPr id="470" name="楕円 469"/>
        <xdr:cNvSpPr/>
      </xdr:nvSpPr>
      <xdr:spPr>
        <a:xfrm>
          <a:off x="9588500" y="169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99</xdr:row>
      <xdr:rowOff>36923</xdr:rowOff>
    </xdr:from>
    <xdr:ext cx="469744" cy="259045"/>
    <xdr:sp macro="" textlink="">
      <xdr:nvSpPr>
        <xdr:cNvPr id="471" name="テキスト ボックス 470"/>
        <xdr:cNvSpPr txBox="1"/>
      </xdr:nvSpPr>
      <xdr:spPr>
        <a:xfrm>
          <a:off x="9391728" y="1701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47844</xdr:rowOff>
    </xdr:from>
    <xdr:to>
      <xdr:col>46</xdr:col>
      <xdr:colOff>38100</xdr:colOff>
      <xdr:row>98</xdr:row>
      <xdr:rowOff>149444</xdr:rowOff>
    </xdr:to>
    <xdr:sp macro="" textlink="">
      <xdr:nvSpPr>
        <xdr:cNvPr id="472" name="楕円 471"/>
        <xdr:cNvSpPr/>
      </xdr:nvSpPr>
      <xdr:spPr>
        <a:xfrm>
          <a:off x="8699500" y="1684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140571</xdr:rowOff>
    </xdr:from>
    <xdr:ext cx="534377" cy="259045"/>
    <xdr:sp macro="" textlink="">
      <xdr:nvSpPr>
        <xdr:cNvPr id="473" name="テキスト ボックス 472"/>
        <xdr:cNvSpPr txBox="1"/>
      </xdr:nvSpPr>
      <xdr:spPr>
        <a:xfrm>
          <a:off x="8483111" y="1694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23566</xdr:rowOff>
    </xdr:from>
    <xdr:to>
      <xdr:col>41</xdr:col>
      <xdr:colOff>101600</xdr:colOff>
      <xdr:row>99</xdr:row>
      <xdr:rowOff>125166</xdr:rowOff>
    </xdr:to>
    <xdr:sp macro="" textlink="">
      <xdr:nvSpPr>
        <xdr:cNvPr id="474" name="楕円 473"/>
        <xdr:cNvSpPr/>
      </xdr:nvSpPr>
      <xdr:spPr>
        <a:xfrm>
          <a:off x="7810500" y="169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116293</xdr:rowOff>
    </xdr:from>
    <xdr:ext cx="469744" cy="259045"/>
    <xdr:sp macro="" textlink="">
      <xdr:nvSpPr>
        <xdr:cNvPr id="475" name="テキスト ボックス 474"/>
        <xdr:cNvSpPr txBox="1"/>
      </xdr:nvSpPr>
      <xdr:spPr>
        <a:xfrm>
          <a:off x="7626428" y="170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142667</xdr:rowOff>
    </xdr:from>
    <xdr:to>
      <xdr:col>36</xdr:col>
      <xdr:colOff>165100</xdr:colOff>
      <xdr:row>99</xdr:row>
      <xdr:rowOff>72817</xdr:rowOff>
    </xdr:to>
    <xdr:sp macro="" textlink="">
      <xdr:nvSpPr>
        <xdr:cNvPr id="476" name="楕円 475"/>
        <xdr:cNvSpPr/>
      </xdr:nvSpPr>
      <xdr:spPr>
        <a:xfrm>
          <a:off x="6921500" y="169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63944</xdr:rowOff>
    </xdr:from>
    <xdr:ext cx="469744" cy="259045"/>
    <xdr:sp macro="" textlink="">
      <xdr:nvSpPr>
        <xdr:cNvPr id="477" name="テキスト ボックス 476"/>
        <xdr:cNvSpPr txBox="1"/>
      </xdr:nvSpPr>
      <xdr:spPr>
        <a:xfrm>
          <a:off x="6737428" y="1703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131265</xdr:rowOff>
    </xdr:from>
    <xdr:to>
      <xdr:col>85</xdr:col>
      <xdr:colOff>127000</xdr:colOff>
      <xdr:row>38</xdr:row>
      <xdr:rowOff>136134</xdr:rowOff>
    </xdr:to>
    <xdr:cxnSp macro="">
      <xdr:nvCxnSpPr>
        <xdr:cNvPr id="502" name="直線コネクタ 501"/>
        <xdr:cNvCxnSpPr/>
      </xdr:nvCxnSpPr>
      <xdr:spPr>
        <a:xfrm flipV="1">
          <a:off x="15481300" y="6646365"/>
          <a:ext cx="8382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29389</xdr:rowOff>
    </xdr:from>
    <xdr:ext cx="469744" cy="259045"/>
    <xdr:sp macro="" textlink="">
      <xdr:nvSpPr>
        <xdr:cNvPr id="503" name="災害復旧事業費平均値テキスト"/>
        <xdr:cNvSpPr txBox="1"/>
      </xdr:nvSpPr>
      <xdr:spPr>
        <a:xfrm>
          <a:off x="16370300" y="6373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136134</xdr:rowOff>
    </xdr:from>
    <xdr:to>
      <xdr:col>81</xdr:col>
      <xdr:colOff>50800</xdr:colOff>
      <xdr:row>38</xdr:row>
      <xdr:rowOff>139357</xdr:rowOff>
    </xdr:to>
    <xdr:cxnSp macro="">
      <xdr:nvCxnSpPr>
        <xdr:cNvPr id="505" name="直線コネクタ 504"/>
        <xdr:cNvCxnSpPr/>
      </xdr:nvCxnSpPr>
      <xdr:spPr>
        <a:xfrm flipV="1">
          <a:off x="14592300" y="6651234"/>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138809</xdr:rowOff>
    </xdr:from>
    <xdr:to>
      <xdr:col>76</xdr:col>
      <xdr:colOff>114300</xdr:colOff>
      <xdr:row>38</xdr:row>
      <xdr:rowOff>139357</xdr:rowOff>
    </xdr:to>
    <xdr:cxnSp macro="">
      <xdr:nvCxnSpPr>
        <xdr:cNvPr id="508" name="直線コネクタ 507"/>
        <xdr:cNvCxnSpPr/>
      </xdr:nvCxnSpPr>
      <xdr:spPr>
        <a:xfrm>
          <a:off x="13703300" y="665390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0" name="テキスト ボックス 509"/>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138031</xdr:rowOff>
    </xdr:from>
    <xdr:to>
      <xdr:col>71</xdr:col>
      <xdr:colOff>177800</xdr:colOff>
      <xdr:row>38</xdr:row>
      <xdr:rowOff>138809</xdr:rowOff>
    </xdr:to>
    <xdr:cxnSp macro="">
      <xdr:nvCxnSpPr>
        <xdr:cNvPr id="511" name="直線コネクタ 510"/>
        <xdr:cNvCxnSpPr/>
      </xdr:nvCxnSpPr>
      <xdr:spPr>
        <a:xfrm>
          <a:off x="12814300" y="6653131"/>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3" name="テキスト ボックス 512"/>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4" name="フローチャート: 判断 513"/>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149328</xdr:rowOff>
    </xdr:from>
    <xdr:ext cx="469744" cy="259045"/>
    <xdr:sp macro="" textlink="">
      <xdr:nvSpPr>
        <xdr:cNvPr id="515" name="テキスト ボックス 514"/>
        <xdr:cNvSpPr txBox="1"/>
      </xdr:nvSpPr>
      <xdr:spPr>
        <a:xfrm>
          <a:off x="12579428"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80465</xdr:rowOff>
    </xdr:from>
    <xdr:to>
      <xdr:col>85</xdr:col>
      <xdr:colOff>177800</xdr:colOff>
      <xdr:row>39</xdr:row>
      <xdr:rowOff>10615</xdr:rowOff>
    </xdr:to>
    <xdr:sp macro="" textlink="">
      <xdr:nvSpPr>
        <xdr:cNvPr id="521" name="楕円 520"/>
        <xdr:cNvSpPr/>
      </xdr:nvSpPr>
      <xdr:spPr>
        <a:xfrm>
          <a:off x="16268700" y="65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166842</xdr:rowOff>
    </xdr:from>
    <xdr:ext cx="378565" cy="259045"/>
    <xdr:sp macro="" textlink="">
      <xdr:nvSpPr>
        <xdr:cNvPr id="522" name="災害復旧事業費該当値テキスト"/>
        <xdr:cNvSpPr txBox="1"/>
      </xdr:nvSpPr>
      <xdr:spPr>
        <a:xfrm>
          <a:off x="16370300" y="651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85334</xdr:rowOff>
    </xdr:from>
    <xdr:to>
      <xdr:col>81</xdr:col>
      <xdr:colOff>101600</xdr:colOff>
      <xdr:row>39</xdr:row>
      <xdr:rowOff>15484</xdr:rowOff>
    </xdr:to>
    <xdr:sp macro="" textlink="">
      <xdr:nvSpPr>
        <xdr:cNvPr id="523" name="楕円 522"/>
        <xdr:cNvSpPr/>
      </xdr:nvSpPr>
      <xdr:spPr>
        <a:xfrm>
          <a:off x="15430500" y="66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6611</xdr:rowOff>
    </xdr:from>
    <xdr:ext cx="378565" cy="259045"/>
    <xdr:sp macro="" textlink="">
      <xdr:nvSpPr>
        <xdr:cNvPr id="524" name="テキスト ボックス 523"/>
        <xdr:cNvSpPr txBox="1"/>
      </xdr:nvSpPr>
      <xdr:spPr>
        <a:xfrm>
          <a:off x="15279317" y="669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88557</xdr:rowOff>
    </xdr:from>
    <xdr:to>
      <xdr:col>76</xdr:col>
      <xdr:colOff>165100</xdr:colOff>
      <xdr:row>39</xdr:row>
      <xdr:rowOff>18707</xdr:rowOff>
    </xdr:to>
    <xdr:sp macro="" textlink="">
      <xdr:nvSpPr>
        <xdr:cNvPr id="525" name="楕円 524"/>
        <xdr:cNvSpPr/>
      </xdr:nvSpPr>
      <xdr:spPr>
        <a:xfrm>
          <a:off x="14541500" y="66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9834</xdr:rowOff>
    </xdr:from>
    <xdr:ext cx="313932" cy="259045"/>
    <xdr:sp macro="" textlink="">
      <xdr:nvSpPr>
        <xdr:cNvPr id="526" name="テキスト ボックス 525"/>
        <xdr:cNvSpPr txBox="1"/>
      </xdr:nvSpPr>
      <xdr:spPr>
        <a:xfrm>
          <a:off x="14435333" y="6696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88009</xdr:rowOff>
    </xdr:from>
    <xdr:to>
      <xdr:col>72</xdr:col>
      <xdr:colOff>38100</xdr:colOff>
      <xdr:row>39</xdr:row>
      <xdr:rowOff>18159</xdr:rowOff>
    </xdr:to>
    <xdr:sp macro="" textlink="">
      <xdr:nvSpPr>
        <xdr:cNvPr id="527" name="楕円 526"/>
        <xdr:cNvSpPr/>
      </xdr:nvSpPr>
      <xdr:spPr>
        <a:xfrm>
          <a:off x="13652500" y="66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9286</xdr:rowOff>
    </xdr:from>
    <xdr:ext cx="313932" cy="259045"/>
    <xdr:sp macro="" textlink="">
      <xdr:nvSpPr>
        <xdr:cNvPr id="528" name="テキスト ボックス 527"/>
        <xdr:cNvSpPr txBox="1"/>
      </xdr:nvSpPr>
      <xdr:spPr>
        <a:xfrm>
          <a:off x="13546333" y="6695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87231</xdr:rowOff>
    </xdr:from>
    <xdr:to>
      <xdr:col>67</xdr:col>
      <xdr:colOff>101600</xdr:colOff>
      <xdr:row>39</xdr:row>
      <xdr:rowOff>17381</xdr:rowOff>
    </xdr:to>
    <xdr:sp macro="" textlink="">
      <xdr:nvSpPr>
        <xdr:cNvPr id="529" name="楕円 528"/>
        <xdr:cNvSpPr/>
      </xdr:nvSpPr>
      <xdr:spPr>
        <a:xfrm>
          <a:off x="12763500" y="66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8508</xdr:rowOff>
    </xdr:from>
    <xdr:ext cx="313932" cy="259045"/>
    <xdr:sp macro="" textlink="">
      <xdr:nvSpPr>
        <xdr:cNvPr id="530" name="テキスト ボックス 529"/>
        <xdr:cNvSpPr txBox="1"/>
      </xdr:nvSpPr>
      <xdr:spPr>
        <a:xfrm>
          <a:off x="12657333" y="6695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8" name="テキスト ボックス 59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0" name="テキスト ボックス 59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2" name="直線コネクタ 601"/>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3"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4" name="直線コネクタ 603"/>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5"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6" name="直線コネクタ 605"/>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100282</xdr:rowOff>
    </xdr:from>
    <xdr:to>
      <xdr:col>85</xdr:col>
      <xdr:colOff>127000</xdr:colOff>
      <xdr:row>77</xdr:row>
      <xdr:rowOff>10705</xdr:rowOff>
    </xdr:to>
    <xdr:cxnSp macro="">
      <xdr:nvCxnSpPr>
        <xdr:cNvPr id="607" name="直線コネクタ 606"/>
        <xdr:cNvCxnSpPr/>
      </xdr:nvCxnSpPr>
      <xdr:spPr>
        <a:xfrm>
          <a:off x="15481300" y="13130482"/>
          <a:ext cx="838200" cy="8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48520</xdr:rowOff>
    </xdr:from>
    <xdr:ext cx="534377" cy="259045"/>
    <xdr:sp macro="" textlink="">
      <xdr:nvSpPr>
        <xdr:cNvPr id="608" name="公債費平均値テキスト"/>
        <xdr:cNvSpPr txBox="1"/>
      </xdr:nvSpPr>
      <xdr:spPr>
        <a:xfrm>
          <a:off x="16370300" y="12907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09" name="フローチャート: 判断 608"/>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100282</xdr:rowOff>
    </xdr:from>
    <xdr:to>
      <xdr:col>81</xdr:col>
      <xdr:colOff>50800</xdr:colOff>
      <xdr:row>76</xdr:row>
      <xdr:rowOff>153448</xdr:rowOff>
    </xdr:to>
    <xdr:cxnSp macro="">
      <xdr:nvCxnSpPr>
        <xdr:cNvPr id="610" name="直線コネクタ 609"/>
        <xdr:cNvCxnSpPr/>
      </xdr:nvCxnSpPr>
      <xdr:spPr>
        <a:xfrm flipV="1">
          <a:off x="14592300" y="13130482"/>
          <a:ext cx="889000" cy="5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1" name="フローチャート: 判断 610"/>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112876</xdr:rowOff>
    </xdr:from>
    <xdr:ext cx="534377" cy="259045"/>
    <xdr:sp macro="" textlink="">
      <xdr:nvSpPr>
        <xdr:cNvPr id="612" name="テキスト ボックス 611"/>
        <xdr:cNvSpPr txBox="1"/>
      </xdr:nvSpPr>
      <xdr:spPr>
        <a:xfrm>
          <a:off x="15201411" y="128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117494</xdr:rowOff>
    </xdr:from>
    <xdr:to>
      <xdr:col>76</xdr:col>
      <xdr:colOff>114300</xdr:colOff>
      <xdr:row>76</xdr:row>
      <xdr:rowOff>153448</xdr:rowOff>
    </xdr:to>
    <xdr:cxnSp macro="">
      <xdr:nvCxnSpPr>
        <xdr:cNvPr id="613" name="直線コネクタ 612"/>
        <xdr:cNvCxnSpPr/>
      </xdr:nvCxnSpPr>
      <xdr:spPr>
        <a:xfrm>
          <a:off x="13703300" y="13147694"/>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4" name="フローチャート: 判断 613"/>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11084</xdr:rowOff>
    </xdr:from>
    <xdr:ext cx="534377" cy="259045"/>
    <xdr:sp macro="" textlink="">
      <xdr:nvSpPr>
        <xdr:cNvPr id="615" name="テキスト ボックス 614"/>
        <xdr:cNvSpPr txBox="1"/>
      </xdr:nvSpPr>
      <xdr:spPr>
        <a:xfrm>
          <a:off x="14325111" y="128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61421</xdr:rowOff>
    </xdr:from>
    <xdr:to>
      <xdr:col>71</xdr:col>
      <xdr:colOff>177800</xdr:colOff>
      <xdr:row>76</xdr:row>
      <xdr:rowOff>117494</xdr:rowOff>
    </xdr:to>
    <xdr:cxnSp macro="">
      <xdr:nvCxnSpPr>
        <xdr:cNvPr id="616" name="直線コネクタ 615"/>
        <xdr:cNvCxnSpPr/>
      </xdr:nvCxnSpPr>
      <xdr:spPr>
        <a:xfrm>
          <a:off x="12814300" y="13091621"/>
          <a:ext cx="889000" cy="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7" name="フローチャート: 判断 616"/>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162450</xdr:rowOff>
    </xdr:from>
    <xdr:ext cx="534377" cy="259045"/>
    <xdr:sp macro="" textlink="">
      <xdr:nvSpPr>
        <xdr:cNvPr id="618" name="テキスト ボックス 617"/>
        <xdr:cNvSpPr txBox="1"/>
      </xdr:nvSpPr>
      <xdr:spPr>
        <a:xfrm>
          <a:off x="13436111" y="128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19" name="フローチャート: 判断 618"/>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153052</xdr:rowOff>
    </xdr:from>
    <xdr:ext cx="534377" cy="259045"/>
    <xdr:sp macro="" textlink="">
      <xdr:nvSpPr>
        <xdr:cNvPr id="620" name="テキスト ボックス 619"/>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131355</xdr:rowOff>
    </xdr:from>
    <xdr:to>
      <xdr:col>85</xdr:col>
      <xdr:colOff>177800</xdr:colOff>
      <xdr:row>77</xdr:row>
      <xdr:rowOff>61505</xdr:rowOff>
    </xdr:to>
    <xdr:sp macro="" textlink="">
      <xdr:nvSpPr>
        <xdr:cNvPr id="626" name="楕円 625"/>
        <xdr:cNvSpPr/>
      </xdr:nvSpPr>
      <xdr:spPr>
        <a:xfrm>
          <a:off x="16268700" y="131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109782</xdr:rowOff>
    </xdr:from>
    <xdr:ext cx="534377" cy="259045"/>
    <xdr:sp macro="" textlink="">
      <xdr:nvSpPr>
        <xdr:cNvPr id="627" name="公債費該当値テキスト"/>
        <xdr:cNvSpPr txBox="1"/>
      </xdr:nvSpPr>
      <xdr:spPr>
        <a:xfrm>
          <a:off x="16370300" y="1313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49482</xdr:rowOff>
    </xdr:from>
    <xdr:to>
      <xdr:col>81</xdr:col>
      <xdr:colOff>101600</xdr:colOff>
      <xdr:row>76</xdr:row>
      <xdr:rowOff>151082</xdr:rowOff>
    </xdr:to>
    <xdr:sp macro="" textlink="">
      <xdr:nvSpPr>
        <xdr:cNvPr id="628" name="楕円 627"/>
        <xdr:cNvSpPr/>
      </xdr:nvSpPr>
      <xdr:spPr>
        <a:xfrm>
          <a:off x="15430500" y="130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142209</xdr:rowOff>
    </xdr:from>
    <xdr:ext cx="534377" cy="259045"/>
    <xdr:sp macro="" textlink="">
      <xdr:nvSpPr>
        <xdr:cNvPr id="629" name="テキスト ボックス 628"/>
        <xdr:cNvSpPr txBox="1"/>
      </xdr:nvSpPr>
      <xdr:spPr>
        <a:xfrm>
          <a:off x="15201411" y="1317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102648</xdr:rowOff>
    </xdr:from>
    <xdr:to>
      <xdr:col>76</xdr:col>
      <xdr:colOff>165100</xdr:colOff>
      <xdr:row>77</xdr:row>
      <xdr:rowOff>32798</xdr:rowOff>
    </xdr:to>
    <xdr:sp macro="" textlink="">
      <xdr:nvSpPr>
        <xdr:cNvPr id="630" name="楕円 629"/>
        <xdr:cNvSpPr/>
      </xdr:nvSpPr>
      <xdr:spPr>
        <a:xfrm>
          <a:off x="14541500" y="131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23925</xdr:rowOff>
    </xdr:from>
    <xdr:ext cx="534377" cy="259045"/>
    <xdr:sp macro="" textlink="">
      <xdr:nvSpPr>
        <xdr:cNvPr id="631" name="テキスト ボックス 630"/>
        <xdr:cNvSpPr txBox="1"/>
      </xdr:nvSpPr>
      <xdr:spPr>
        <a:xfrm>
          <a:off x="14325111" y="132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66694</xdr:rowOff>
    </xdr:from>
    <xdr:to>
      <xdr:col>72</xdr:col>
      <xdr:colOff>38100</xdr:colOff>
      <xdr:row>76</xdr:row>
      <xdr:rowOff>168294</xdr:rowOff>
    </xdr:to>
    <xdr:sp macro="" textlink="">
      <xdr:nvSpPr>
        <xdr:cNvPr id="632" name="楕円 631"/>
        <xdr:cNvSpPr/>
      </xdr:nvSpPr>
      <xdr:spPr>
        <a:xfrm>
          <a:off x="13652500" y="130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159421</xdr:rowOff>
    </xdr:from>
    <xdr:ext cx="534377" cy="259045"/>
    <xdr:sp macro="" textlink="">
      <xdr:nvSpPr>
        <xdr:cNvPr id="633" name="テキスト ボックス 632"/>
        <xdr:cNvSpPr txBox="1"/>
      </xdr:nvSpPr>
      <xdr:spPr>
        <a:xfrm>
          <a:off x="13436111" y="131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10621</xdr:rowOff>
    </xdr:from>
    <xdr:to>
      <xdr:col>67</xdr:col>
      <xdr:colOff>101600</xdr:colOff>
      <xdr:row>76</xdr:row>
      <xdr:rowOff>112221</xdr:rowOff>
    </xdr:to>
    <xdr:sp macro="" textlink="">
      <xdr:nvSpPr>
        <xdr:cNvPr id="634" name="楕円 633"/>
        <xdr:cNvSpPr/>
      </xdr:nvSpPr>
      <xdr:spPr>
        <a:xfrm>
          <a:off x="12763500" y="1304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128748</xdr:rowOff>
    </xdr:from>
    <xdr:ext cx="534377" cy="259045"/>
    <xdr:sp macro="" textlink="">
      <xdr:nvSpPr>
        <xdr:cNvPr id="635" name="テキスト ボックス 634"/>
        <xdr:cNvSpPr txBox="1"/>
      </xdr:nvSpPr>
      <xdr:spPr>
        <a:xfrm>
          <a:off x="12547111" y="1281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5" name="直線コネクタ 654"/>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6"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7" name="直線コネクタ 656"/>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8"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9" name="直線コネクタ 658"/>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53060</xdr:rowOff>
    </xdr:from>
    <xdr:to>
      <xdr:col>85</xdr:col>
      <xdr:colOff>127000</xdr:colOff>
      <xdr:row>98</xdr:row>
      <xdr:rowOff>86916</xdr:rowOff>
    </xdr:to>
    <xdr:cxnSp macro="">
      <xdr:nvCxnSpPr>
        <xdr:cNvPr id="660" name="直線コネクタ 659"/>
        <xdr:cNvCxnSpPr/>
      </xdr:nvCxnSpPr>
      <xdr:spPr>
        <a:xfrm>
          <a:off x="15481300" y="16855160"/>
          <a:ext cx="8382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61"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2" name="フローチャート: 判断 661"/>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49380</xdr:rowOff>
    </xdr:from>
    <xdr:to>
      <xdr:col>81</xdr:col>
      <xdr:colOff>50800</xdr:colOff>
      <xdr:row>98</xdr:row>
      <xdr:rowOff>53060</xdr:rowOff>
    </xdr:to>
    <xdr:cxnSp macro="">
      <xdr:nvCxnSpPr>
        <xdr:cNvPr id="663" name="直線コネクタ 662"/>
        <xdr:cNvCxnSpPr/>
      </xdr:nvCxnSpPr>
      <xdr:spPr>
        <a:xfrm>
          <a:off x="14592300" y="16851480"/>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4" name="フローチャート: 判断 663"/>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5" name="テキスト ボックス 664"/>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19890</xdr:rowOff>
    </xdr:from>
    <xdr:to>
      <xdr:col>76</xdr:col>
      <xdr:colOff>114300</xdr:colOff>
      <xdr:row>98</xdr:row>
      <xdr:rowOff>49380</xdr:rowOff>
    </xdr:to>
    <xdr:cxnSp macro="">
      <xdr:nvCxnSpPr>
        <xdr:cNvPr id="666" name="直線コネクタ 665"/>
        <xdr:cNvCxnSpPr/>
      </xdr:nvCxnSpPr>
      <xdr:spPr>
        <a:xfrm>
          <a:off x="13703300" y="16821990"/>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7" name="フローチャート: 判断 666"/>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8" name="テキスト ボックス 667"/>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119766</xdr:rowOff>
    </xdr:from>
    <xdr:to>
      <xdr:col>71</xdr:col>
      <xdr:colOff>177800</xdr:colOff>
      <xdr:row>98</xdr:row>
      <xdr:rowOff>19890</xdr:rowOff>
    </xdr:to>
    <xdr:cxnSp macro="">
      <xdr:nvCxnSpPr>
        <xdr:cNvPr id="669" name="直線コネクタ 668"/>
        <xdr:cNvCxnSpPr/>
      </xdr:nvCxnSpPr>
      <xdr:spPr>
        <a:xfrm>
          <a:off x="12814300" y="16750416"/>
          <a:ext cx="889000" cy="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0" name="フローチャート: 判断 669"/>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1" name="テキスト ボックス 670"/>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2" name="フローチャート: 判断 671"/>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143842</xdr:rowOff>
    </xdr:from>
    <xdr:ext cx="534377" cy="259045"/>
    <xdr:sp macro="" textlink="">
      <xdr:nvSpPr>
        <xdr:cNvPr id="673" name="テキスト ボックス 672"/>
        <xdr:cNvSpPr txBox="1"/>
      </xdr:nvSpPr>
      <xdr:spPr>
        <a:xfrm>
          <a:off x="12547111" y="164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36116</xdr:rowOff>
    </xdr:from>
    <xdr:to>
      <xdr:col>85</xdr:col>
      <xdr:colOff>177800</xdr:colOff>
      <xdr:row>98</xdr:row>
      <xdr:rowOff>137716</xdr:rowOff>
    </xdr:to>
    <xdr:sp macro="" textlink="">
      <xdr:nvSpPr>
        <xdr:cNvPr id="679" name="楕円 678"/>
        <xdr:cNvSpPr/>
      </xdr:nvSpPr>
      <xdr:spPr>
        <a:xfrm>
          <a:off x="16268700" y="168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122493</xdr:rowOff>
    </xdr:from>
    <xdr:ext cx="469744" cy="259045"/>
    <xdr:sp macro="" textlink="">
      <xdr:nvSpPr>
        <xdr:cNvPr id="680" name="積立金該当値テキスト"/>
        <xdr:cNvSpPr txBox="1"/>
      </xdr:nvSpPr>
      <xdr:spPr>
        <a:xfrm>
          <a:off x="16370300" y="1675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2260</xdr:rowOff>
    </xdr:from>
    <xdr:to>
      <xdr:col>81</xdr:col>
      <xdr:colOff>101600</xdr:colOff>
      <xdr:row>98</xdr:row>
      <xdr:rowOff>103860</xdr:rowOff>
    </xdr:to>
    <xdr:sp macro="" textlink="">
      <xdr:nvSpPr>
        <xdr:cNvPr id="681" name="楕円 680"/>
        <xdr:cNvSpPr/>
      </xdr:nvSpPr>
      <xdr:spPr>
        <a:xfrm>
          <a:off x="15430500" y="168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94987</xdr:rowOff>
    </xdr:from>
    <xdr:ext cx="469744" cy="259045"/>
    <xdr:sp macro="" textlink="">
      <xdr:nvSpPr>
        <xdr:cNvPr id="682" name="テキスト ボックス 681"/>
        <xdr:cNvSpPr txBox="1"/>
      </xdr:nvSpPr>
      <xdr:spPr>
        <a:xfrm>
          <a:off x="15233728" y="1689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170030</xdr:rowOff>
    </xdr:from>
    <xdr:to>
      <xdr:col>76</xdr:col>
      <xdr:colOff>165100</xdr:colOff>
      <xdr:row>98</xdr:row>
      <xdr:rowOff>100180</xdr:rowOff>
    </xdr:to>
    <xdr:sp macro="" textlink="">
      <xdr:nvSpPr>
        <xdr:cNvPr id="683" name="楕円 682"/>
        <xdr:cNvSpPr/>
      </xdr:nvSpPr>
      <xdr:spPr>
        <a:xfrm>
          <a:off x="14541500" y="1680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91307</xdr:rowOff>
    </xdr:from>
    <xdr:ext cx="469744" cy="259045"/>
    <xdr:sp macro="" textlink="">
      <xdr:nvSpPr>
        <xdr:cNvPr id="684" name="テキスト ボックス 683"/>
        <xdr:cNvSpPr txBox="1"/>
      </xdr:nvSpPr>
      <xdr:spPr>
        <a:xfrm>
          <a:off x="14357428" y="1689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140540</xdr:rowOff>
    </xdr:from>
    <xdr:to>
      <xdr:col>72</xdr:col>
      <xdr:colOff>38100</xdr:colOff>
      <xdr:row>98</xdr:row>
      <xdr:rowOff>70690</xdr:rowOff>
    </xdr:to>
    <xdr:sp macro="" textlink="">
      <xdr:nvSpPr>
        <xdr:cNvPr id="685" name="楕円 684"/>
        <xdr:cNvSpPr/>
      </xdr:nvSpPr>
      <xdr:spPr>
        <a:xfrm>
          <a:off x="13652500" y="1677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61817</xdr:rowOff>
    </xdr:from>
    <xdr:ext cx="469744" cy="259045"/>
    <xdr:sp macro="" textlink="">
      <xdr:nvSpPr>
        <xdr:cNvPr id="686" name="テキスト ボックス 685"/>
        <xdr:cNvSpPr txBox="1"/>
      </xdr:nvSpPr>
      <xdr:spPr>
        <a:xfrm>
          <a:off x="13468428" y="1686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68966</xdr:rowOff>
    </xdr:from>
    <xdr:to>
      <xdr:col>67</xdr:col>
      <xdr:colOff>101600</xdr:colOff>
      <xdr:row>97</xdr:row>
      <xdr:rowOff>170566</xdr:rowOff>
    </xdr:to>
    <xdr:sp macro="" textlink="">
      <xdr:nvSpPr>
        <xdr:cNvPr id="687" name="楕円 686"/>
        <xdr:cNvSpPr/>
      </xdr:nvSpPr>
      <xdr:spPr>
        <a:xfrm>
          <a:off x="12763500" y="166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161693</xdr:rowOff>
    </xdr:from>
    <xdr:ext cx="469744" cy="259045"/>
    <xdr:sp macro="" textlink="">
      <xdr:nvSpPr>
        <xdr:cNvPr id="688" name="テキスト ボックス 687"/>
        <xdr:cNvSpPr txBox="1"/>
      </xdr:nvSpPr>
      <xdr:spPr>
        <a:xfrm>
          <a:off x="12579428" y="1679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10" name="直線コネクタ 709"/>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3"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4" name="直線コネクタ 713"/>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17780</xdr:rowOff>
    </xdr:from>
    <xdr:to>
      <xdr:col>116</xdr:col>
      <xdr:colOff>63500</xdr:colOff>
      <xdr:row>37</xdr:row>
      <xdr:rowOff>166370</xdr:rowOff>
    </xdr:to>
    <xdr:cxnSp macro="">
      <xdr:nvCxnSpPr>
        <xdr:cNvPr id="715" name="直線コネクタ 714"/>
        <xdr:cNvCxnSpPr/>
      </xdr:nvCxnSpPr>
      <xdr:spPr>
        <a:xfrm flipV="1">
          <a:off x="21323300" y="5332730"/>
          <a:ext cx="838200" cy="117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147337</xdr:rowOff>
    </xdr:from>
    <xdr:ext cx="378565" cy="259045"/>
    <xdr:sp macro="" textlink="">
      <xdr:nvSpPr>
        <xdr:cNvPr id="716" name="投資及び出資金平均値テキスト"/>
        <xdr:cNvSpPr txBox="1"/>
      </xdr:nvSpPr>
      <xdr:spPr>
        <a:xfrm>
          <a:off x="22212300" y="5976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7" name="フローチャート: 判断 716"/>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135890</xdr:rowOff>
    </xdr:from>
    <xdr:to>
      <xdr:col>111</xdr:col>
      <xdr:colOff>177800</xdr:colOff>
      <xdr:row>37</xdr:row>
      <xdr:rowOff>166370</xdr:rowOff>
    </xdr:to>
    <xdr:cxnSp macro="">
      <xdr:nvCxnSpPr>
        <xdr:cNvPr id="718" name="直線コネクタ 717"/>
        <xdr:cNvCxnSpPr/>
      </xdr:nvCxnSpPr>
      <xdr:spPr>
        <a:xfrm>
          <a:off x="20434300" y="6479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9" name="フローチャート: 判断 718"/>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69867</xdr:rowOff>
    </xdr:from>
    <xdr:ext cx="378565" cy="259045"/>
    <xdr:sp macro="" textlink="">
      <xdr:nvSpPr>
        <xdr:cNvPr id="720" name="テキスト ボックス 719"/>
        <xdr:cNvSpPr txBox="1"/>
      </xdr:nvSpPr>
      <xdr:spPr>
        <a:xfrm>
          <a:off x="211213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84455</xdr:rowOff>
    </xdr:from>
    <xdr:to>
      <xdr:col>107</xdr:col>
      <xdr:colOff>50800</xdr:colOff>
      <xdr:row>37</xdr:row>
      <xdr:rowOff>135890</xdr:rowOff>
    </xdr:to>
    <xdr:cxnSp macro="">
      <xdr:nvCxnSpPr>
        <xdr:cNvPr id="721" name="直線コネクタ 720"/>
        <xdr:cNvCxnSpPr/>
      </xdr:nvCxnSpPr>
      <xdr:spPr>
        <a:xfrm>
          <a:off x="19545300" y="625665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2" name="フローチャート: 判断 721"/>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75582</xdr:rowOff>
    </xdr:from>
    <xdr:ext cx="378565" cy="259045"/>
    <xdr:sp macro="" textlink="">
      <xdr:nvSpPr>
        <xdr:cNvPr id="723" name="テキスト ボックス 722"/>
        <xdr:cNvSpPr txBox="1"/>
      </xdr:nvSpPr>
      <xdr:spPr>
        <a:xfrm>
          <a:off x="20245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103505</xdr:rowOff>
    </xdr:from>
    <xdr:to>
      <xdr:col>102</xdr:col>
      <xdr:colOff>114300</xdr:colOff>
      <xdr:row>36</xdr:row>
      <xdr:rowOff>84455</xdr:rowOff>
    </xdr:to>
    <xdr:cxnSp macro="">
      <xdr:nvCxnSpPr>
        <xdr:cNvPr id="724" name="直線コネクタ 723"/>
        <xdr:cNvCxnSpPr/>
      </xdr:nvCxnSpPr>
      <xdr:spPr>
        <a:xfrm>
          <a:off x="18656300" y="610425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5" name="フローチャート: 判断 724"/>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81297</xdr:rowOff>
    </xdr:from>
    <xdr:ext cx="378565" cy="259045"/>
    <xdr:sp macro="" textlink="">
      <xdr:nvSpPr>
        <xdr:cNvPr id="726" name="テキスト ボックス 725"/>
        <xdr:cNvSpPr txBox="1"/>
      </xdr:nvSpPr>
      <xdr:spPr>
        <a:xfrm>
          <a:off x="19356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134620</xdr:rowOff>
    </xdr:from>
    <xdr:to>
      <xdr:col>98</xdr:col>
      <xdr:colOff>38100</xdr:colOff>
      <xdr:row>34</xdr:row>
      <xdr:rowOff>64770</xdr:rowOff>
    </xdr:to>
    <xdr:sp macro="" textlink="">
      <xdr:nvSpPr>
        <xdr:cNvPr id="727" name="フローチャート: 判断 726"/>
        <xdr:cNvSpPr/>
      </xdr:nvSpPr>
      <xdr:spPr>
        <a:xfrm>
          <a:off x="18605500" y="57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81297</xdr:rowOff>
    </xdr:from>
    <xdr:ext cx="378565" cy="259045"/>
    <xdr:sp macro="" textlink="">
      <xdr:nvSpPr>
        <xdr:cNvPr id="728" name="テキスト ボックス 727"/>
        <xdr:cNvSpPr txBox="1"/>
      </xdr:nvSpPr>
      <xdr:spPr>
        <a:xfrm>
          <a:off x="18467017" y="556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138430</xdr:rowOff>
    </xdr:from>
    <xdr:to>
      <xdr:col>116</xdr:col>
      <xdr:colOff>114300</xdr:colOff>
      <xdr:row>31</xdr:row>
      <xdr:rowOff>68580</xdr:rowOff>
    </xdr:to>
    <xdr:sp macro="" textlink="">
      <xdr:nvSpPr>
        <xdr:cNvPr id="734" name="楕円 733"/>
        <xdr:cNvSpPr/>
      </xdr:nvSpPr>
      <xdr:spPr>
        <a:xfrm>
          <a:off x="221107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161307</xdr:rowOff>
    </xdr:from>
    <xdr:ext cx="378565" cy="259045"/>
    <xdr:sp macro="" textlink="">
      <xdr:nvSpPr>
        <xdr:cNvPr id="735" name="投資及び出資金該当値テキスト"/>
        <xdr:cNvSpPr txBox="1"/>
      </xdr:nvSpPr>
      <xdr:spPr>
        <a:xfrm>
          <a:off x="22212300" y="513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115570</xdr:rowOff>
    </xdr:from>
    <xdr:to>
      <xdr:col>112</xdr:col>
      <xdr:colOff>38100</xdr:colOff>
      <xdr:row>38</xdr:row>
      <xdr:rowOff>45720</xdr:rowOff>
    </xdr:to>
    <xdr:sp macro="" textlink="">
      <xdr:nvSpPr>
        <xdr:cNvPr id="736" name="楕円 735"/>
        <xdr:cNvSpPr/>
      </xdr:nvSpPr>
      <xdr:spPr>
        <a:xfrm>
          <a:off x="21272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36847</xdr:rowOff>
    </xdr:from>
    <xdr:ext cx="378565" cy="259045"/>
    <xdr:sp macro="" textlink="">
      <xdr:nvSpPr>
        <xdr:cNvPr id="737" name="テキスト ボックス 736"/>
        <xdr:cNvSpPr txBox="1"/>
      </xdr:nvSpPr>
      <xdr:spPr>
        <a:xfrm>
          <a:off x="21121317" y="6551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85090</xdr:rowOff>
    </xdr:from>
    <xdr:to>
      <xdr:col>107</xdr:col>
      <xdr:colOff>101600</xdr:colOff>
      <xdr:row>38</xdr:row>
      <xdr:rowOff>15240</xdr:rowOff>
    </xdr:to>
    <xdr:sp macro="" textlink="">
      <xdr:nvSpPr>
        <xdr:cNvPr id="738" name="楕円 737"/>
        <xdr:cNvSpPr/>
      </xdr:nvSpPr>
      <xdr:spPr>
        <a:xfrm>
          <a:off x="20383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6367</xdr:rowOff>
    </xdr:from>
    <xdr:ext cx="378565" cy="259045"/>
    <xdr:sp macro="" textlink="">
      <xdr:nvSpPr>
        <xdr:cNvPr id="739" name="テキスト ボックス 738"/>
        <xdr:cNvSpPr txBox="1"/>
      </xdr:nvSpPr>
      <xdr:spPr>
        <a:xfrm>
          <a:off x="20245017" y="652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33655</xdr:rowOff>
    </xdr:from>
    <xdr:to>
      <xdr:col>102</xdr:col>
      <xdr:colOff>165100</xdr:colOff>
      <xdr:row>36</xdr:row>
      <xdr:rowOff>135255</xdr:rowOff>
    </xdr:to>
    <xdr:sp macro="" textlink="">
      <xdr:nvSpPr>
        <xdr:cNvPr id="740" name="楕円 739"/>
        <xdr:cNvSpPr/>
      </xdr:nvSpPr>
      <xdr:spPr>
        <a:xfrm>
          <a:off x="19494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126382</xdr:rowOff>
    </xdr:from>
    <xdr:ext cx="378565" cy="259045"/>
    <xdr:sp macro="" textlink="">
      <xdr:nvSpPr>
        <xdr:cNvPr id="741" name="テキスト ボックス 740"/>
        <xdr:cNvSpPr txBox="1"/>
      </xdr:nvSpPr>
      <xdr:spPr>
        <a:xfrm>
          <a:off x="19356017" y="629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52705</xdr:rowOff>
    </xdr:from>
    <xdr:to>
      <xdr:col>98</xdr:col>
      <xdr:colOff>38100</xdr:colOff>
      <xdr:row>35</xdr:row>
      <xdr:rowOff>154305</xdr:rowOff>
    </xdr:to>
    <xdr:sp macro="" textlink="">
      <xdr:nvSpPr>
        <xdr:cNvPr id="742" name="楕円 741"/>
        <xdr:cNvSpPr/>
      </xdr:nvSpPr>
      <xdr:spPr>
        <a:xfrm>
          <a:off x="18605500" y="60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145432</xdr:rowOff>
    </xdr:from>
    <xdr:ext cx="378565" cy="259045"/>
    <xdr:sp macro="" textlink="">
      <xdr:nvSpPr>
        <xdr:cNvPr id="743" name="テキスト ボックス 742"/>
        <xdr:cNvSpPr txBox="1"/>
      </xdr:nvSpPr>
      <xdr:spPr>
        <a:xfrm>
          <a:off x="18467017" y="6146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7" name="直線コネクタ 766"/>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8"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9" name="直線コネクタ 768"/>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70"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1" name="直線コネクタ 770"/>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131144</xdr:rowOff>
    </xdr:from>
    <xdr:to>
      <xdr:col>116</xdr:col>
      <xdr:colOff>63500</xdr:colOff>
      <xdr:row>54</xdr:row>
      <xdr:rowOff>24878</xdr:rowOff>
    </xdr:to>
    <xdr:cxnSp macro="">
      <xdr:nvCxnSpPr>
        <xdr:cNvPr id="772" name="直線コネクタ 771"/>
        <xdr:cNvCxnSpPr/>
      </xdr:nvCxnSpPr>
      <xdr:spPr>
        <a:xfrm>
          <a:off x="21323300" y="9217994"/>
          <a:ext cx="838200" cy="6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120525</xdr:rowOff>
    </xdr:from>
    <xdr:ext cx="534377" cy="259045"/>
    <xdr:sp macro="" textlink="">
      <xdr:nvSpPr>
        <xdr:cNvPr id="773" name="貸付金平均値テキスト"/>
        <xdr:cNvSpPr txBox="1"/>
      </xdr:nvSpPr>
      <xdr:spPr>
        <a:xfrm>
          <a:off x="22212300" y="955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4" name="フローチャート: 判断 773"/>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160110</xdr:rowOff>
    </xdr:from>
    <xdr:to>
      <xdr:col>111</xdr:col>
      <xdr:colOff>177800</xdr:colOff>
      <xdr:row>53</xdr:row>
      <xdr:rowOff>131144</xdr:rowOff>
    </xdr:to>
    <xdr:cxnSp macro="">
      <xdr:nvCxnSpPr>
        <xdr:cNvPr id="775" name="直線コネクタ 774"/>
        <xdr:cNvCxnSpPr/>
      </xdr:nvCxnSpPr>
      <xdr:spPr>
        <a:xfrm>
          <a:off x="20434300" y="9075510"/>
          <a:ext cx="889000" cy="14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6" name="フローチャート: 判断 775"/>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24709</xdr:rowOff>
    </xdr:from>
    <xdr:ext cx="534377" cy="259045"/>
    <xdr:sp macro="" textlink="">
      <xdr:nvSpPr>
        <xdr:cNvPr id="777" name="テキスト ボックス 776"/>
        <xdr:cNvSpPr txBox="1"/>
      </xdr:nvSpPr>
      <xdr:spPr>
        <a:xfrm>
          <a:off x="210434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56163</xdr:rowOff>
    </xdr:from>
    <xdr:to>
      <xdr:col>107</xdr:col>
      <xdr:colOff>50800</xdr:colOff>
      <xdr:row>52</xdr:row>
      <xdr:rowOff>160110</xdr:rowOff>
    </xdr:to>
    <xdr:cxnSp macro="">
      <xdr:nvCxnSpPr>
        <xdr:cNvPr id="778" name="直線コネクタ 777"/>
        <xdr:cNvCxnSpPr/>
      </xdr:nvCxnSpPr>
      <xdr:spPr>
        <a:xfrm>
          <a:off x="19545300" y="8971563"/>
          <a:ext cx="889000" cy="10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79" name="フローチャート: 判断 778"/>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143745</xdr:rowOff>
    </xdr:from>
    <xdr:ext cx="534377" cy="259045"/>
    <xdr:sp macro="" textlink="">
      <xdr:nvSpPr>
        <xdr:cNvPr id="780" name="テキスト ボックス 779"/>
        <xdr:cNvSpPr txBox="1"/>
      </xdr:nvSpPr>
      <xdr:spPr>
        <a:xfrm>
          <a:off x="20167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147930</xdr:rowOff>
    </xdr:from>
    <xdr:to>
      <xdr:col>102</xdr:col>
      <xdr:colOff>114300</xdr:colOff>
      <xdr:row>52</xdr:row>
      <xdr:rowOff>56163</xdr:rowOff>
    </xdr:to>
    <xdr:cxnSp macro="">
      <xdr:nvCxnSpPr>
        <xdr:cNvPr id="781" name="直線コネクタ 780"/>
        <xdr:cNvCxnSpPr/>
      </xdr:nvCxnSpPr>
      <xdr:spPr>
        <a:xfrm>
          <a:off x="18656300" y="8891880"/>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2" name="フローチャート: 判断 781"/>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62984</xdr:rowOff>
    </xdr:from>
    <xdr:ext cx="534377" cy="259045"/>
    <xdr:sp macro="" textlink="">
      <xdr:nvSpPr>
        <xdr:cNvPr id="783" name="テキスト ボックス 782"/>
        <xdr:cNvSpPr txBox="1"/>
      </xdr:nvSpPr>
      <xdr:spPr>
        <a:xfrm>
          <a:off x="19278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84" name="フローチャート: 判断 783"/>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60828</xdr:rowOff>
    </xdr:from>
    <xdr:ext cx="534377" cy="259045"/>
    <xdr:sp macro="" textlink="">
      <xdr:nvSpPr>
        <xdr:cNvPr id="785" name="テキスト ボックス 784"/>
        <xdr:cNvSpPr txBox="1"/>
      </xdr:nvSpPr>
      <xdr:spPr>
        <a:xfrm>
          <a:off x="18389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145528</xdr:rowOff>
    </xdr:from>
    <xdr:to>
      <xdr:col>116</xdr:col>
      <xdr:colOff>114300</xdr:colOff>
      <xdr:row>54</xdr:row>
      <xdr:rowOff>75678</xdr:rowOff>
    </xdr:to>
    <xdr:sp macro="" textlink="">
      <xdr:nvSpPr>
        <xdr:cNvPr id="791" name="楕円 790"/>
        <xdr:cNvSpPr/>
      </xdr:nvSpPr>
      <xdr:spPr>
        <a:xfrm>
          <a:off x="22110700" y="92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168405</xdr:rowOff>
    </xdr:from>
    <xdr:ext cx="534377" cy="259045"/>
    <xdr:sp macro="" textlink="">
      <xdr:nvSpPr>
        <xdr:cNvPr id="792" name="貸付金該当値テキスト"/>
        <xdr:cNvSpPr txBox="1"/>
      </xdr:nvSpPr>
      <xdr:spPr>
        <a:xfrm>
          <a:off x="22212300" y="90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80344</xdr:rowOff>
    </xdr:from>
    <xdr:to>
      <xdr:col>112</xdr:col>
      <xdr:colOff>38100</xdr:colOff>
      <xdr:row>54</xdr:row>
      <xdr:rowOff>10494</xdr:rowOff>
    </xdr:to>
    <xdr:sp macro="" textlink="">
      <xdr:nvSpPr>
        <xdr:cNvPr id="793" name="楕円 792"/>
        <xdr:cNvSpPr/>
      </xdr:nvSpPr>
      <xdr:spPr>
        <a:xfrm>
          <a:off x="21272500" y="91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27021</xdr:rowOff>
    </xdr:from>
    <xdr:ext cx="534377" cy="259045"/>
    <xdr:sp macro="" textlink="">
      <xdr:nvSpPr>
        <xdr:cNvPr id="794" name="テキスト ボックス 793"/>
        <xdr:cNvSpPr txBox="1"/>
      </xdr:nvSpPr>
      <xdr:spPr>
        <a:xfrm>
          <a:off x="21043411" y="89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109310</xdr:rowOff>
    </xdr:from>
    <xdr:to>
      <xdr:col>107</xdr:col>
      <xdr:colOff>101600</xdr:colOff>
      <xdr:row>53</xdr:row>
      <xdr:rowOff>39460</xdr:rowOff>
    </xdr:to>
    <xdr:sp macro="" textlink="">
      <xdr:nvSpPr>
        <xdr:cNvPr id="795" name="楕円 794"/>
        <xdr:cNvSpPr/>
      </xdr:nvSpPr>
      <xdr:spPr>
        <a:xfrm>
          <a:off x="20383500" y="902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55987</xdr:rowOff>
    </xdr:from>
    <xdr:ext cx="534377" cy="259045"/>
    <xdr:sp macro="" textlink="">
      <xdr:nvSpPr>
        <xdr:cNvPr id="796" name="テキスト ボックス 795"/>
        <xdr:cNvSpPr txBox="1"/>
      </xdr:nvSpPr>
      <xdr:spPr>
        <a:xfrm>
          <a:off x="20167111" y="879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5363</xdr:rowOff>
    </xdr:from>
    <xdr:to>
      <xdr:col>102</xdr:col>
      <xdr:colOff>165100</xdr:colOff>
      <xdr:row>52</xdr:row>
      <xdr:rowOff>106963</xdr:rowOff>
    </xdr:to>
    <xdr:sp macro="" textlink="">
      <xdr:nvSpPr>
        <xdr:cNvPr id="797" name="楕円 796"/>
        <xdr:cNvSpPr/>
      </xdr:nvSpPr>
      <xdr:spPr>
        <a:xfrm>
          <a:off x="19494500" y="89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123490</xdr:rowOff>
    </xdr:from>
    <xdr:ext cx="534377" cy="259045"/>
    <xdr:sp macro="" textlink="">
      <xdr:nvSpPr>
        <xdr:cNvPr id="798" name="テキスト ボックス 797"/>
        <xdr:cNvSpPr txBox="1"/>
      </xdr:nvSpPr>
      <xdr:spPr>
        <a:xfrm>
          <a:off x="19278111" y="869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97130</xdr:rowOff>
    </xdr:from>
    <xdr:to>
      <xdr:col>98</xdr:col>
      <xdr:colOff>38100</xdr:colOff>
      <xdr:row>52</xdr:row>
      <xdr:rowOff>27280</xdr:rowOff>
    </xdr:to>
    <xdr:sp macro="" textlink="">
      <xdr:nvSpPr>
        <xdr:cNvPr id="799" name="楕円 798"/>
        <xdr:cNvSpPr/>
      </xdr:nvSpPr>
      <xdr:spPr>
        <a:xfrm>
          <a:off x="18605500" y="884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43807</xdr:rowOff>
    </xdr:from>
    <xdr:ext cx="534377" cy="259045"/>
    <xdr:sp macro="" textlink="">
      <xdr:nvSpPr>
        <xdr:cNvPr id="800" name="テキスト ボックス 799"/>
        <xdr:cNvSpPr txBox="1"/>
      </xdr:nvSpPr>
      <xdr:spPr>
        <a:xfrm>
          <a:off x="18389111" y="86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4" name="直線コネクタ 823"/>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5"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6" name="直線コネクタ 825"/>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7"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8" name="直線コネクタ 827"/>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135455</xdr:rowOff>
    </xdr:from>
    <xdr:to>
      <xdr:col>116</xdr:col>
      <xdr:colOff>63500</xdr:colOff>
      <xdr:row>77</xdr:row>
      <xdr:rowOff>106063</xdr:rowOff>
    </xdr:to>
    <xdr:cxnSp macro="">
      <xdr:nvCxnSpPr>
        <xdr:cNvPr id="829" name="直線コネクタ 828"/>
        <xdr:cNvCxnSpPr/>
      </xdr:nvCxnSpPr>
      <xdr:spPr>
        <a:xfrm flipV="1">
          <a:off x="21323300" y="12651305"/>
          <a:ext cx="838200" cy="6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85488</xdr:rowOff>
    </xdr:from>
    <xdr:ext cx="469744" cy="259045"/>
    <xdr:sp macro="" textlink="">
      <xdr:nvSpPr>
        <xdr:cNvPr id="830" name="繰出金平均値テキスト"/>
        <xdr:cNvSpPr txBox="1"/>
      </xdr:nvSpPr>
      <xdr:spPr>
        <a:xfrm>
          <a:off x="22212300" y="1242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1" name="フローチャート: 判断 830"/>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106063</xdr:rowOff>
    </xdr:from>
    <xdr:to>
      <xdr:col>111</xdr:col>
      <xdr:colOff>177800</xdr:colOff>
      <xdr:row>77</xdr:row>
      <xdr:rowOff>125820</xdr:rowOff>
    </xdr:to>
    <xdr:cxnSp macro="">
      <xdr:nvCxnSpPr>
        <xdr:cNvPr id="832" name="直線コネクタ 831"/>
        <xdr:cNvCxnSpPr/>
      </xdr:nvCxnSpPr>
      <xdr:spPr>
        <a:xfrm flipV="1">
          <a:off x="20434300" y="13307713"/>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3" name="フローチャート: 判断 832"/>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113211</xdr:rowOff>
    </xdr:from>
    <xdr:ext cx="469744" cy="259045"/>
    <xdr:sp macro="" textlink="">
      <xdr:nvSpPr>
        <xdr:cNvPr id="834" name="テキスト ボックス 833"/>
        <xdr:cNvSpPr txBox="1"/>
      </xdr:nvSpPr>
      <xdr:spPr>
        <a:xfrm>
          <a:off x="210757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91041</xdr:rowOff>
    </xdr:from>
    <xdr:to>
      <xdr:col>107</xdr:col>
      <xdr:colOff>50800</xdr:colOff>
      <xdr:row>77</xdr:row>
      <xdr:rowOff>125820</xdr:rowOff>
    </xdr:to>
    <xdr:cxnSp macro="">
      <xdr:nvCxnSpPr>
        <xdr:cNvPr id="835" name="直線コネクタ 834"/>
        <xdr:cNvCxnSpPr/>
      </xdr:nvCxnSpPr>
      <xdr:spPr>
        <a:xfrm>
          <a:off x="19545300" y="13292691"/>
          <a:ext cx="889000" cy="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6" name="フローチャート: 判断 835"/>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103413</xdr:rowOff>
    </xdr:from>
    <xdr:ext cx="469744" cy="259045"/>
    <xdr:sp macro="" textlink="">
      <xdr:nvSpPr>
        <xdr:cNvPr id="837" name="テキスト ボックス 836"/>
        <xdr:cNvSpPr txBox="1"/>
      </xdr:nvSpPr>
      <xdr:spPr>
        <a:xfrm>
          <a:off x="20199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9725</xdr:rowOff>
    </xdr:from>
    <xdr:to>
      <xdr:col>102</xdr:col>
      <xdr:colOff>114300</xdr:colOff>
      <xdr:row>77</xdr:row>
      <xdr:rowOff>91041</xdr:rowOff>
    </xdr:to>
    <xdr:cxnSp macro="">
      <xdr:nvCxnSpPr>
        <xdr:cNvPr id="838" name="直線コネクタ 837"/>
        <xdr:cNvCxnSpPr/>
      </xdr:nvCxnSpPr>
      <xdr:spPr>
        <a:xfrm>
          <a:off x="18656300" y="13211375"/>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9" name="フローチャート: 判断 838"/>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85941</xdr:rowOff>
    </xdr:from>
    <xdr:ext cx="469744" cy="259045"/>
    <xdr:sp macro="" textlink="">
      <xdr:nvSpPr>
        <xdr:cNvPr id="840" name="テキスト ボックス 839"/>
        <xdr:cNvSpPr txBox="1"/>
      </xdr:nvSpPr>
      <xdr:spPr>
        <a:xfrm>
          <a:off x="19310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1" name="フローチャート: 判断 840"/>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11320</xdr:rowOff>
    </xdr:from>
    <xdr:ext cx="469744" cy="259045"/>
    <xdr:sp macro="" textlink="">
      <xdr:nvSpPr>
        <xdr:cNvPr id="842" name="テキスト ボックス 841"/>
        <xdr:cNvSpPr txBox="1"/>
      </xdr:nvSpPr>
      <xdr:spPr>
        <a:xfrm>
          <a:off x="18421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84655</xdr:rowOff>
    </xdr:from>
    <xdr:to>
      <xdr:col>116</xdr:col>
      <xdr:colOff>114300</xdr:colOff>
      <xdr:row>74</xdr:row>
      <xdr:rowOff>14805</xdr:rowOff>
    </xdr:to>
    <xdr:sp macro="" textlink="">
      <xdr:nvSpPr>
        <xdr:cNvPr id="848" name="楕円 847"/>
        <xdr:cNvSpPr/>
      </xdr:nvSpPr>
      <xdr:spPr>
        <a:xfrm>
          <a:off x="22110700" y="126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41038</xdr:rowOff>
    </xdr:from>
    <xdr:ext cx="469744" cy="259045"/>
    <xdr:sp macro="" textlink="">
      <xdr:nvSpPr>
        <xdr:cNvPr id="849" name="繰出金該当値テキスト"/>
        <xdr:cNvSpPr txBox="1"/>
      </xdr:nvSpPr>
      <xdr:spPr>
        <a:xfrm>
          <a:off x="22212300" y="125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55263</xdr:rowOff>
    </xdr:from>
    <xdr:to>
      <xdr:col>112</xdr:col>
      <xdr:colOff>38100</xdr:colOff>
      <xdr:row>77</xdr:row>
      <xdr:rowOff>156863</xdr:rowOff>
    </xdr:to>
    <xdr:sp macro="" textlink="">
      <xdr:nvSpPr>
        <xdr:cNvPr id="850" name="楕円 849"/>
        <xdr:cNvSpPr/>
      </xdr:nvSpPr>
      <xdr:spPr>
        <a:xfrm>
          <a:off x="21272500" y="1325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1940</xdr:rowOff>
    </xdr:from>
    <xdr:ext cx="469744" cy="259045"/>
    <xdr:sp macro="" textlink="">
      <xdr:nvSpPr>
        <xdr:cNvPr id="851" name="テキスト ボックス 850"/>
        <xdr:cNvSpPr txBox="1"/>
      </xdr:nvSpPr>
      <xdr:spPr>
        <a:xfrm>
          <a:off x="21075728" y="1303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75020</xdr:rowOff>
    </xdr:from>
    <xdr:to>
      <xdr:col>107</xdr:col>
      <xdr:colOff>101600</xdr:colOff>
      <xdr:row>78</xdr:row>
      <xdr:rowOff>5170</xdr:rowOff>
    </xdr:to>
    <xdr:sp macro="" textlink="">
      <xdr:nvSpPr>
        <xdr:cNvPr id="852" name="楕円 851"/>
        <xdr:cNvSpPr/>
      </xdr:nvSpPr>
      <xdr:spPr>
        <a:xfrm>
          <a:off x="20383500" y="132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21697</xdr:rowOff>
    </xdr:from>
    <xdr:ext cx="469744" cy="259045"/>
    <xdr:sp macro="" textlink="">
      <xdr:nvSpPr>
        <xdr:cNvPr id="853" name="テキスト ボックス 852"/>
        <xdr:cNvSpPr txBox="1"/>
      </xdr:nvSpPr>
      <xdr:spPr>
        <a:xfrm>
          <a:off x="20199428" y="130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40241</xdr:rowOff>
    </xdr:from>
    <xdr:to>
      <xdr:col>102</xdr:col>
      <xdr:colOff>165100</xdr:colOff>
      <xdr:row>77</xdr:row>
      <xdr:rowOff>141841</xdr:rowOff>
    </xdr:to>
    <xdr:sp macro="" textlink="">
      <xdr:nvSpPr>
        <xdr:cNvPr id="854" name="楕円 853"/>
        <xdr:cNvSpPr/>
      </xdr:nvSpPr>
      <xdr:spPr>
        <a:xfrm>
          <a:off x="19494500" y="132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158368</xdr:rowOff>
    </xdr:from>
    <xdr:ext cx="469744" cy="259045"/>
    <xdr:sp macro="" textlink="">
      <xdr:nvSpPr>
        <xdr:cNvPr id="855" name="テキスト ボックス 854"/>
        <xdr:cNvSpPr txBox="1"/>
      </xdr:nvSpPr>
      <xdr:spPr>
        <a:xfrm>
          <a:off x="19310428" y="1301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130375</xdr:rowOff>
    </xdr:from>
    <xdr:to>
      <xdr:col>98</xdr:col>
      <xdr:colOff>38100</xdr:colOff>
      <xdr:row>77</xdr:row>
      <xdr:rowOff>60525</xdr:rowOff>
    </xdr:to>
    <xdr:sp macro="" textlink="">
      <xdr:nvSpPr>
        <xdr:cNvPr id="856" name="楕円 855"/>
        <xdr:cNvSpPr/>
      </xdr:nvSpPr>
      <xdr:spPr>
        <a:xfrm>
          <a:off x="18605500" y="131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77051</xdr:rowOff>
    </xdr:from>
    <xdr:ext cx="469744" cy="259045"/>
    <xdr:sp macro="" textlink="">
      <xdr:nvSpPr>
        <xdr:cNvPr id="857" name="テキスト ボックス 856"/>
        <xdr:cNvSpPr txBox="1"/>
      </xdr:nvSpPr>
      <xdr:spPr>
        <a:xfrm>
          <a:off x="18421428" y="1293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年度は給料カットの終了などにより増加したが、平成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年度は人事委員会勧告（</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）の実施を見送ったことなどにより減少、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年度は人事委員会勧告に基づく勤勉手当の支給月数の引上げなどにより増加、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年度は府費負担教職員に係る給与負担事務の指定都市への移譲に伴う減などにより減少した。平成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年度は、学級数の減少等に伴う教職員数の減等による職員給の減などにより、前年度に比べ減少した。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 ・「補助費等」は、社会保障関係経費などの増により増加傾向にあるが、平成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年度は府費負担教職員制度の見直しに伴う指定都市への税源移譲等による税関連歳出の減などにより、前年度に比べ減少した。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貸付金」は、各種融資制度に対する貸付金の額が大きいことなどの要因によってグループ内平均より高い水準にあると推測され、融資実績が減少していることなどの影響により、近年減少傾向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年度は、制度融資預託金の減などにより、前年度に比べ減少した。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8,848,998
8,613,021
1,905.29
2,580,017,088
2,554,843,191
5,865,529
1,569,476,480
5,328,515,770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16.8
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55880</xdr:rowOff>
    </xdr:from>
    <xdr:to>
      <xdr:col>24</xdr:col>
      <xdr:colOff>63500</xdr:colOff>
      <xdr:row>38</xdr:row>
      <xdr:rowOff>63500</xdr:rowOff>
    </xdr:to>
    <xdr:cxnSp macro="">
      <xdr:nvCxnSpPr>
        <xdr:cNvPr id="61" name="直線コネクタ 60"/>
        <xdr:cNvCxnSpPr/>
      </xdr:nvCxnSpPr>
      <xdr:spPr>
        <a:xfrm flipV="1">
          <a:off x="3797300" y="6570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378565" cy="259045"/>
    <xdr:sp macro="" textlink="">
      <xdr:nvSpPr>
        <xdr:cNvPr id="62" name="議会費平均値テキスト"/>
        <xdr:cNvSpPr txBox="1"/>
      </xdr:nvSpPr>
      <xdr:spPr>
        <a:xfrm>
          <a:off x="4686300" y="5933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53975</xdr:rowOff>
    </xdr:from>
    <xdr:to>
      <xdr:col>19</xdr:col>
      <xdr:colOff>177800</xdr:colOff>
      <xdr:row>38</xdr:row>
      <xdr:rowOff>63500</xdr:rowOff>
    </xdr:to>
    <xdr:cxnSp macro="">
      <xdr:nvCxnSpPr>
        <xdr:cNvPr id="64" name="直線コネクタ 63"/>
        <xdr:cNvCxnSpPr/>
      </xdr:nvCxnSpPr>
      <xdr:spPr>
        <a:xfrm>
          <a:off x="2908300" y="6569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26052</xdr:rowOff>
    </xdr:from>
    <xdr:ext cx="378565" cy="259045"/>
    <xdr:sp macro="" textlink="">
      <xdr:nvSpPr>
        <xdr:cNvPr id="66" name="テキスト ボックス 65"/>
        <xdr:cNvSpPr txBox="1"/>
      </xdr:nvSpPr>
      <xdr:spPr>
        <a:xfrm>
          <a:off x="3595317" y="585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52070</xdr:rowOff>
    </xdr:from>
    <xdr:to>
      <xdr:col>15</xdr:col>
      <xdr:colOff>50800</xdr:colOff>
      <xdr:row>38</xdr:row>
      <xdr:rowOff>53975</xdr:rowOff>
    </xdr:to>
    <xdr:cxnSp macro="">
      <xdr:nvCxnSpPr>
        <xdr:cNvPr id="67" name="直線コネクタ 66"/>
        <xdr:cNvCxnSpPr/>
      </xdr:nvCxnSpPr>
      <xdr:spPr>
        <a:xfrm>
          <a:off x="2019300" y="6567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41292</xdr:rowOff>
    </xdr:from>
    <xdr:ext cx="378565" cy="259045"/>
    <xdr:sp macro="" textlink="">
      <xdr:nvSpPr>
        <xdr:cNvPr id="69" name="テキスト ボックス 68"/>
        <xdr:cNvSpPr txBox="1"/>
      </xdr:nvSpPr>
      <xdr:spPr>
        <a:xfrm>
          <a:off x="27190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132080</xdr:rowOff>
    </xdr:from>
    <xdr:to>
      <xdr:col>10</xdr:col>
      <xdr:colOff>114300</xdr:colOff>
      <xdr:row>38</xdr:row>
      <xdr:rowOff>52070</xdr:rowOff>
    </xdr:to>
    <xdr:cxnSp macro="">
      <xdr:nvCxnSpPr>
        <xdr:cNvPr id="70" name="直線コネクタ 69"/>
        <xdr:cNvCxnSpPr/>
      </xdr:nvCxnSpPr>
      <xdr:spPr>
        <a:xfrm>
          <a:off x="1130300" y="64757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50817</xdr:rowOff>
    </xdr:from>
    <xdr:ext cx="378565" cy="259045"/>
    <xdr:sp macro="" textlink="">
      <xdr:nvSpPr>
        <xdr:cNvPr id="72" name="テキスト ボックス 71"/>
        <xdr:cNvSpPr txBox="1"/>
      </xdr:nvSpPr>
      <xdr:spPr>
        <a:xfrm>
          <a:off x="1830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79392</xdr:rowOff>
    </xdr:from>
    <xdr:ext cx="378565" cy="259045"/>
    <xdr:sp macro="" textlink="">
      <xdr:nvSpPr>
        <xdr:cNvPr id="74" name="テキスト ボックス 73"/>
        <xdr:cNvSpPr txBox="1"/>
      </xdr:nvSpPr>
      <xdr:spPr>
        <a:xfrm>
          <a:off x="941017" y="590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5080</xdr:rowOff>
    </xdr:from>
    <xdr:to>
      <xdr:col>24</xdr:col>
      <xdr:colOff>114300</xdr:colOff>
      <xdr:row>38</xdr:row>
      <xdr:rowOff>106680</xdr:rowOff>
    </xdr:to>
    <xdr:sp macro="" textlink="">
      <xdr:nvSpPr>
        <xdr:cNvPr id="80" name="楕円 79"/>
        <xdr:cNvSpPr/>
      </xdr:nvSpPr>
      <xdr:spPr>
        <a:xfrm>
          <a:off x="45847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91457</xdr:rowOff>
    </xdr:from>
    <xdr:ext cx="378565" cy="259045"/>
    <xdr:sp macro="" textlink="">
      <xdr:nvSpPr>
        <xdr:cNvPr id="81" name="議会費該当値テキスト"/>
        <xdr:cNvSpPr txBox="1"/>
      </xdr:nvSpPr>
      <xdr:spPr>
        <a:xfrm>
          <a:off x="4686300" y="64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12700</xdr:rowOff>
    </xdr:from>
    <xdr:to>
      <xdr:col>20</xdr:col>
      <xdr:colOff>38100</xdr:colOff>
      <xdr:row>38</xdr:row>
      <xdr:rowOff>114300</xdr:rowOff>
    </xdr:to>
    <xdr:sp macro="" textlink="">
      <xdr:nvSpPr>
        <xdr:cNvPr id="82" name="楕円 81"/>
        <xdr:cNvSpPr/>
      </xdr:nvSpPr>
      <xdr:spPr>
        <a:xfrm>
          <a:off x="3746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105427</xdr:rowOff>
    </xdr:from>
    <xdr:ext cx="378565" cy="259045"/>
    <xdr:sp macro="" textlink="">
      <xdr:nvSpPr>
        <xdr:cNvPr id="83" name="テキスト ボックス 82"/>
        <xdr:cNvSpPr txBox="1"/>
      </xdr:nvSpPr>
      <xdr:spPr>
        <a:xfrm>
          <a:off x="3595317" y="662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3175</xdr:rowOff>
    </xdr:from>
    <xdr:to>
      <xdr:col>15</xdr:col>
      <xdr:colOff>101600</xdr:colOff>
      <xdr:row>38</xdr:row>
      <xdr:rowOff>104775</xdr:rowOff>
    </xdr:to>
    <xdr:sp macro="" textlink="">
      <xdr:nvSpPr>
        <xdr:cNvPr id="84" name="楕円 83"/>
        <xdr:cNvSpPr/>
      </xdr:nvSpPr>
      <xdr:spPr>
        <a:xfrm>
          <a:off x="2857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95902</xdr:rowOff>
    </xdr:from>
    <xdr:ext cx="378565" cy="259045"/>
    <xdr:sp macro="" textlink="">
      <xdr:nvSpPr>
        <xdr:cNvPr id="85" name="テキスト ボックス 84"/>
        <xdr:cNvSpPr txBox="1"/>
      </xdr:nvSpPr>
      <xdr:spPr>
        <a:xfrm>
          <a:off x="2719017" y="661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1270</xdr:rowOff>
    </xdr:from>
    <xdr:to>
      <xdr:col>10</xdr:col>
      <xdr:colOff>165100</xdr:colOff>
      <xdr:row>38</xdr:row>
      <xdr:rowOff>102870</xdr:rowOff>
    </xdr:to>
    <xdr:sp macro="" textlink="">
      <xdr:nvSpPr>
        <xdr:cNvPr id="86" name="楕円 85"/>
        <xdr:cNvSpPr/>
      </xdr:nvSpPr>
      <xdr:spPr>
        <a:xfrm>
          <a:off x="1968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93997</xdr:rowOff>
    </xdr:from>
    <xdr:ext cx="378565" cy="259045"/>
    <xdr:sp macro="" textlink="">
      <xdr:nvSpPr>
        <xdr:cNvPr id="87" name="テキスト ボックス 86"/>
        <xdr:cNvSpPr txBox="1"/>
      </xdr:nvSpPr>
      <xdr:spPr>
        <a:xfrm>
          <a:off x="1830017" y="660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81280</xdr:rowOff>
    </xdr:from>
    <xdr:to>
      <xdr:col>6</xdr:col>
      <xdr:colOff>38100</xdr:colOff>
      <xdr:row>38</xdr:row>
      <xdr:rowOff>11430</xdr:rowOff>
    </xdr:to>
    <xdr:sp macro="" textlink="">
      <xdr:nvSpPr>
        <xdr:cNvPr id="88" name="楕円 87"/>
        <xdr:cNvSpPr/>
      </xdr:nvSpPr>
      <xdr:spPr>
        <a:xfrm>
          <a:off x="1079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2557</xdr:rowOff>
    </xdr:from>
    <xdr:ext cx="378565" cy="259045"/>
    <xdr:sp macro="" textlink="">
      <xdr:nvSpPr>
        <xdr:cNvPr id="89" name="テキスト ボックス 88"/>
        <xdr:cNvSpPr txBox="1"/>
      </xdr:nvSpPr>
      <xdr:spPr>
        <a:xfrm>
          <a:off x="941017" y="651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170859</xdr:rowOff>
    </xdr:from>
    <xdr:to>
      <xdr:col>24</xdr:col>
      <xdr:colOff>62865</xdr:colOff>
      <xdr:row>57</xdr:row>
      <xdr:rowOff>110279</xdr:rowOff>
    </xdr:to>
    <xdr:cxnSp macro="">
      <xdr:nvCxnSpPr>
        <xdr:cNvPr id="109" name="直線コネクタ 108"/>
        <xdr:cNvCxnSpPr/>
      </xdr:nvCxnSpPr>
      <xdr:spPr>
        <a:xfrm flipV="1">
          <a:off x="4633595" y="8743359"/>
          <a:ext cx="1270" cy="113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114106</xdr:rowOff>
    </xdr:from>
    <xdr:ext cx="469744" cy="259045"/>
    <xdr:sp macro="" textlink="">
      <xdr:nvSpPr>
        <xdr:cNvPr id="110" name="総務費最小値テキスト"/>
        <xdr:cNvSpPr txBox="1"/>
      </xdr:nvSpPr>
      <xdr:spPr>
        <a:xfrm>
          <a:off x="4686300" y="988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110279</xdr:rowOff>
    </xdr:from>
    <xdr:to>
      <xdr:col>24</xdr:col>
      <xdr:colOff>152400</xdr:colOff>
      <xdr:row>57</xdr:row>
      <xdr:rowOff>110279</xdr:rowOff>
    </xdr:to>
    <xdr:cxnSp macro="">
      <xdr:nvCxnSpPr>
        <xdr:cNvPr id="111" name="直線コネクタ 110"/>
        <xdr:cNvCxnSpPr/>
      </xdr:nvCxnSpPr>
      <xdr:spPr>
        <a:xfrm>
          <a:off x="4546600" y="988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117536</xdr:rowOff>
    </xdr:from>
    <xdr:ext cx="534377" cy="259045"/>
    <xdr:sp macro="" textlink="">
      <xdr:nvSpPr>
        <xdr:cNvPr id="112" name="総務費最大値テキスト"/>
        <xdr:cNvSpPr txBox="1"/>
      </xdr:nvSpPr>
      <xdr:spPr>
        <a:xfrm>
          <a:off x="4686300" y="851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170859</xdr:rowOff>
    </xdr:from>
    <xdr:to>
      <xdr:col>24</xdr:col>
      <xdr:colOff>152400</xdr:colOff>
      <xdr:row>50</xdr:row>
      <xdr:rowOff>170859</xdr:rowOff>
    </xdr:to>
    <xdr:cxnSp macro="">
      <xdr:nvCxnSpPr>
        <xdr:cNvPr id="113" name="直線コネクタ 112"/>
        <xdr:cNvCxnSpPr/>
      </xdr:nvCxnSpPr>
      <xdr:spPr>
        <a:xfrm>
          <a:off x="4546600" y="8743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110279</xdr:rowOff>
    </xdr:from>
    <xdr:to>
      <xdr:col>24</xdr:col>
      <xdr:colOff>63500</xdr:colOff>
      <xdr:row>57</xdr:row>
      <xdr:rowOff>125367</xdr:rowOff>
    </xdr:to>
    <xdr:cxnSp macro="">
      <xdr:nvCxnSpPr>
        <xdr:cNvPr id="114" name="直線コネクタ 113"/>
        <xdr:cNvCxnSpPr/>
      </xdr:nvCxnSpPr>
      <xdr:spPr>
        <a:xfrm flipV="1">
          <a:off x="3797300" y="9882929"/>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85534</xdr:rowOff>
    </xdr:from>
    <xdr:ext cx="534377" cy="259045"/>
    <xdr:sp macro="" textlink="">
      <xdr:nvSpPr>
        <xdr:cNvPr id="115" name="総務費平均値テキスト"/>
        <xdr:cNvSpPr txBox="1"/>
      </xdr:nvSpPr>
      <xdr:spPr>
        <a:xfrm>
          <a:off x="4686300" y="95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62657</xdr:rowOff>
    </xdr:from>
    <xdr:to>
      <xdr:col>24</xdr:col>
      <xdr:colOff>114300</xdr:colOff>
      <xdr:row>56</xdr:row>
      <xdr:rowOff>164257</xdr:rowOff>
    </xdr:to>
    <xdr:sp macro="" textlink="">
      <xdr:nvSpPr>
        <xdr:cNvPr id="116" name="フローチャート: 判断 115"/>
        <xdr:cNvSpPr/>
      </xdr:nvSpPr>
      <xdr:spPr>
        <a:xfrm>
          <a:off x="45847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104542</xdr:rowOff>
    </xdr:from>
    <xdr:to>
      <xdr:col>19</xdr:col>
      <xdr:colOff>177800</xdr:colOff>
      <xdr:row>57</xdr:row>
      <xdr:rowOff>125367</xdr:rowOff>
    </xdr:to>
    <xdr:cxnSp macro="">
      <xdr:nvCxnSpPr>
        <xdr:cNvPr id="117" name="直線コネクタ 116"/>
        <xdr:cNvCxnSpPr/>
      </xdr:nvCxnSpPr>
      <xdr:spPr>
        <a:xfrm>
          <a:off x="2908300" y="9877192"/>
          <a:ext cx="8890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76944</xdr:rowOff>
    </xdr:from>
    <xdr:to>
      <xdr:col>20</xdr:col>
      <xdr:colOff>38100</xdr:colOff>
      <xdr:row>57</xdr:row>
      <xdr:rowOff>7094</xdr:rowOff>
    </xdr:to>
    <xdr:sp macro="" textlink="">
      <xdr:nvSpPr>
        <xdr:cNvPr id="118" name="フローチャート: 判断 117"/>
        <xdr:cNvSpPr/>
      </xdr:nvSpPr>
      <xdr:spPr>
        <a:xfrm>
          <a:off x="37465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23621</xdr:rowOff>
    </xdr:from>
    <xdr:ext cx="534377" cy="259045"/>
    <xdr:sp macro="" textlink="">
      <xdr:nvSpPr>
        <xdr:cNvPr id="119" name="テキスト ボックス 118"/>
        <xdr:cNvSpPr txBox="1"/>
      </xdr:nvSpPr>
      <xdr:spPr>
        <a:xfrm>
          <a:off x="3517411" y="945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63210</xdr:rowOff>
    </xdr:from>
    <xdr:to>
      <xdr:col>15</xdr:col>
      <xdr:colOff>50800</xdr:colOff>
      <xdr:row>57</xdr:row>
      <xdr:rowOff>104542</xdr:rowOff>
    </xdr:to>
    <xdr:cxnSp macro="">
      <xdr:nvCxnSpPr>
        <xdr:cNvPr id="120" name="直線コネクタ 119"/>
        <xdr:cNvCxnSpPr/>
      </xdr:nvCxnSpPr>
      <xdr:spPr>
        <a:xfrm>
          <a:off x="2019300" y="9835860"/>
          <a:ext cx="889000" cy="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86226</xdr:rowOff>
    </xdr:from>
    <xdr:to>
      <xdr:col>15</xdr:col>
      <xdr:colOff>101600</xdr:colOff>
      <xdr:row>57</xdr:row>
      <xdr:rowOff>16376</xdr:rowOff>
    </xdr:to>
    <xdr:sp macro="" textlink="">
      <xdr:nvSpPr>
        <xdr:cNvPr id="121" name="フローチャート: 判断 120"/>
        <xdr:cNvSpPr/>
      </xdr:nvSpPr>
      <xdr:spPr>
        <a:xfrm>
          <a:off x="2857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32903</xdr:rowOff>
    </xdr:from>
    <xdr:ext cx="534377" cy="259045"/>
    <xdr:sp macro="" textlink="">
      <xdr:nvSpPr>
        <xdr:cNvPr id="122" name="テキスト ボックス 121"/>
        <xdr:cNvSpPr txBox="1"/>
      </xdr:nvSpPr>
      <xdr:spPr>
        <a:xfrm>
          <a:off x="2641111" y="94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160960</xdr:rowOff>
    </xdr:from>
    <xdr:to>
      <xdr:col>10</xdr:col>
      <xdr:colOff>114300</xdr:colOff>
      <xdr:row>57</xdr:row>
      <xdr:rowOff>63210</xdr:rowOff>
    </xdr:to>
    <xdr:cxnSp macro="">
      <xdr:nvCxnSpPr>
        <xdr:cNvPr id="123" name="直線コネクタ 122"/>
        <xdr:cNvCxnSpPr/>
      </xdr:nvCxnSpPr>
      <xdr:spPr>
        <a:xfrm>
          <a:off x="1130300" y="9762160"/>
          <a:ext cx="889000" cy="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52232</xdr:rowOff>
    </xdr:from>
    <xdr:to>
      <xdr:col>10</xdr:col>
      <xdr:colOff>165100</xdr:colOff>
      <xdr:row>56</xdr:row>
      <xdr:rowOff>153832</xdr:rowOff>
    </xdr:to>
    <xdr:sp macro="" textlink="">
      <xdr:nvSpPr>
        <xdr:cNvPr id="124" name="フローチャート: 判断 123"/>
        <xdr:cNvSpPr/>
      </xdr:nvSpPr>
      <xdr:spPr>
        <a:xfrm>
          <a:off x="1968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170359</xdr:rowOff>
    </xdr:from>
    <xdr:ext cx="534377" cy="259045"/>
    <xdr:sp macro="" textlink="">
      <xdr:nvSpPr>
        <xdr:cNvPr id="125" name="テキスト ボックス 124"/>
        <xdr:cNvSpPr txBox="1"/>
      </xdr:nvSpPr>
      <xdr:spPr>
        <a:xfrm>
          <a:off x="1752111" y="94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20868</xdr:rowOff>
    </xdr:from>
    <xdr:to>
      <xdr:col>6</xdr:col>
      <xdr:colOff>38100</xdr:colOff>
      <xdr:row>56</xdr:row>
      <xdr:rowOff>122468</xdr:rowOff>
    </xdr:to>
    <xdr:sp macro="" textlink="">
      <xdr:nvSpPr>
        <xdr:cNvPr id="126" name="フローチャート: 判断 125"/>
        <xdr:cNvSpPr/>
      </xdr:nvSpPr>
      <xdr:spPr>
        <a:xfrm>
          <a:off x="1079500" y="962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138995</xdr:rowOff>
    </xdr:from>
    <xdr:ext cx="534377" cy="259045"/>
    <xdr:sp macro="" textlink="">
      <xdr:nvSpPr>
        <xdr:cNvPr id="127" name="テキスト ボックス 126"/>
        <xdr:cNvSpPr txBox="1"/>
      </xdr:nvSpPr>
      <xdr:spPr>
        <a:xfrm>
          <a:off x="863111" y="939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59479</xdr:rowOff>
    </xdr:from>
    <xdr:to>
      <xdr:col>24</xdr:col>
      <xdr:colOff>114300</xdr:colOff>
      <xdr:row>57</xdr:row>
      <xdr:rowOff>161079</xdr:rowOff>
    </xdr:to>
    <xdr:sp macro="" textlink="">
      <xdr:nvSpPr>
        <xdr:cNvPr id="133" name="楕円 132"/>
        <xdr:cNvSpPr/>
      </xdr:nvSpPr>
      <xdr:spPr>
        <a:xfrm>
          <a:off x="4584700" y="98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145856</xdr:rowOff>
    </xdr:from>
    <xdr:ext cx="469744" cy="259045"/>
    <xdr:sp macro="" textlink="">
      <xdr:nvSpPr>
        <xdr:cNvPr id="134" name="総務費該当値テキスト"/>
        <xdr:cNvSpPr txBox="1"/>
      </xdr:nvSpPr>
      <xdr:spPr>
        <a:xfrm>
          <a:off x="4686300" y="97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74567</xdr:rowOff>
    </xdr:from>
    <xdr:to>
      <xdr:col>20</xdr:col>
      <xdr:colOff>38100</xdr:colOff>
      <xdr:row>58</xdr:row>
      <xdr:rowOff>4717</xdr:rowOff>
    </xdr:to>
    <xdr:sp macro="" textlink="">
      <xdr:nvSpPr>
        <xdr:cNvPr id="135" name="楕円 134"/>
        <xdr:cNvSpPr/>
      </xdr:nvSpPr>
      <xdr:spPr>
        <a:xfrm>
          <a:off x="3746500" y="98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57</xdr:row>
      <xdr:rowOff>167294</xdr:rowOff>
    </xdr:from>
    <xdr:ext cx="469744" cy="259045"/>
    <xdr:sp macro="" textlink="">
      <xdr:nvSpPr>
        <xdr:cNvPr id="136" name="テキスト ボックス 135"/>
        <xdr:cNvSpPr txBox="1"/>
      </xdr:nvSpPr>
      <xdr:spPr>
        <a:xfrm>
          <a:off x="3549728" y="99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53742</xdr:rowOff>
    </xdr:from>
    <xdr:to>
      <xdr:col>15</xdr:col>
      <xdr:colOff>101600</xdr:colOff>
      <xdr:row>57</xdr:row>
      <xdr:rowOff>155342</xdr:rowOff>
    </xdr:to>
    <xdr:sp macro="" textlink="">
      <xdr:nvSpPr>
        <xdr:cNvPr id="137" name="楕円 136"/>
        <xdr:cNvSpPr/>
      </xdr:nvSpPr>
      <xdr:spPr>
        <a:xfrm>
          <a:off x="2857500" y="98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57</xdr:row>
      <xdr:rowOff>146469</xdr:rowOff>
    </xdr:from>
    <xdr:ext cx="469744" cy="259045"/>
    <xdr:sp macro="" textlink="">
      <xdr:nvSpPr>
        <xdr:cNvPr id="138" name="テキスト ボックス 137"/>
        <xdr:cNvSpPr txBox="1"/>
      </xdr:nvSpPr>
      <xdr:spPr>
        <a:xfrm>
          <a:off x="2673428" y="991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12410</xdr:rowOff>
    </xdr:from>
    <xdr:to>
      <xdr:col>10</xdr:col>
      <xdr:colOff>165100</xdr:colOff>
      <xdr:row>57</xdr:row>
      <xdr:rowOff>114010</xdr:rowOff>
    </xdr:to>
    <xdr:sp macro="" textlink="">
      <xdr:nvSpPr>
        <xdr:cNvPr id="139" name="楕円 138"/>
        <xdr:cNvSpPr/>
      </xdr:nvSpPr>
      <xdr:spPr>
        <a:xfrm>
          <a:off x="1968500" y="97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105137</xdr:rowOff>
    </xdr:from>
    <xdr:ext cx="534377" cy="259045"/>
    <xdr:sp macro="" textlink="">
      <xdr:nvSpPr>
        <xdr:cNvPr id="140" name="テキスト ボックス 139"/>
        <xdr:cNvSpPr txBox="1"/>
      </xdr:nvSpPr>
      <xdr:spPr>
        <a:xfrm>
          <a:off x="1752111" y="98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110160</xdr:rowOff>
    </xdr:from>
    <xdr:to>
      <xdr:col>6</xdr:col>
      <xdr:colOff>38100</xdr:colOff>
      <xdr:row>57</xdr:row>
      <xdr:rowOff>40310</xdr:rowOff>
    </xdr:to>
    <xdr:sp macro="" textlink="">
      <xdr:nvSpPr>
        <xdr:cNvPr id="141" name="楕円 140"/>
        <xdr:cNvSpPr/>
      </xdr:nvSpPr>
      <xdr:spPr>
        <a:xfrm>
          <a:off x="1079500" y="97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31437</xdr:rowOff>
    </xdr:from>
    <xdr:ext cx="534377" cy="259045"/>
    <xdr:sp macro="" textlink="">
      <xdr:nvSpPr>
        <xdr:cNvPr id="142" name="テキスト ボックス 141"/>
        <xdr:cNvSpPr txBox="1"/>
      </xdr:nvSpPr>
      <xdr:spPr>
        <a:xfrm>
          <a:off x="863111" y="98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3" name="テキスト ボックス 15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65" name="直線コネクタ 164"/>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66"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67" name="直線コネクタ 166"/>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68"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69" name="直線コネクタ 168"/>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25952</xdr:rowOff>
    </xdr:from>
    <xdr:to>
      <xdr:col>24</xdr:col>
      <xdr:colOff>63500</xdr:colOff>
      <xdr:row>77</xdr:row>
      <xdr:rowOff>39973</xdr:rowOff>
    </xdr:to>
    <xdr:cxnSp macro="">
      <xdr:nvCxnSpPr>
        <xdr:cNvPr id="170" name="直線コネクタ 169"/>
        <xdr:cNvCxnSpPr/>
      </xdr:nvCxnSpPr>
      <xdr:spPr>
        <a:xfrm>
          <a:off x="3797300" y="13227602"/>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1"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2" name="フローチャート: 判断 171"/>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25952</xdr:rowOff>
    </xdr:from>
    <xdr:to>
      <xdr:col>19</xdr:col>
      <xdr:colOff>177800</xdr:colOff>
      <xdr:row>77</xdr:row>
      <xdr:rowOff>45135</xdr:rowOff>
    </xdr:to>
    <xdr:cxnSp macro="">
      <xdr:nvCxnSpPr>
        <xdr:cNvPr id="173" name="直線コネクタ 172"/>
        <xdr:cNvCxnSpPr/>
      </xdr:nvCxnSpPr>
      <xdr:spPr>
        <a:xfrm flipV="1">
          <a:off x="2908300" y="13227602"/>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4" name="フローチャート: 判断 173"/>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92091</xdr:rowOff>
    </xdr:from>
    <xdr:ext cx="534377" cy="259045"/>
    <xdr:sp macro="" textlink="">
      <xdr:nvSpPr>
        <xdr:cNvPr id="175" name="テキスト ボックス 174"/>
        <xdr:cNvSpPr txBox="1"/>
      </xdr:nvSpPr>
      <xdr:spPr>
        <a:xfrm>
          <a:off x="3517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45135</xdr:rowOff>
    </xdr:from>
    <xdr:to>
      <xdr:col>15</xdr:col>
      <xdr:colOff>50800</xdr:colOff>
      <xdr:row>77</xdr:row>
      <xdr:rowOff>73730</xdr:rowOff>
    </xdr:to>
    <xdr:cxnSp macro="">
      <xdr:nvCxnSpPr>
        <xdr:cNvPr id="176" name="直線コネクタ 175"/>
        <xdr:cNvCxnSpPr/>
      </xdr:nvCxnSpPr>
      <xdr:spPr>
        <a:xfrm flipV="1">
          <a:off x="2019300" y="13246785"/>
          <a:ext cx="889000" cy="2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77" name="フローチャート: 判断 176"/>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78" name="テキスト ボックス 177"/>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73730</xdr:rowOff>
    </xdr:from>
    <xdr:to>
      <xdr:col>10</xdr:col>
      <xdr:colOff>114300</xdr:colOff>
      <xdr:row>77</xdr:row>
      <xdr:rowOff>125737</xdr:rowOff>
    </xdr:to>
    <xdr:cxnSp macro="">
      <xdr:nvCxnSpPr>
        <xdr:cNvPr id="179" name="直線コネクタ 178"/>
        <xdr:cNvCxnSpPr/>
      </xdr:nvCxnSpPr>
      <xdr:spPr>
        <a:xfrm flipV="1">
          <a:off x="1130300" y="13275380"/>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0" name="フローチャート: 判断 179"/>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1" name="テキスト ボックス 180"/>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2" name="フローチャート: 判断 181"/>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79005</xdr:rowOff>
    </xdr:from>
    <xdr:ext cx="534377" cy="259045"/>
    <xdr:sp macro="" textlink="">
      <xdr:nvSpPr>
        <xdr:cNvPr id="183" name="テキスト ボックス 182"/>
        <xdr:cNvSpPr txBox="1"/>
      </xdr:nvSpPr>
      <xdr:spPr>
        <a:xfrm>
          <a:off x="863111" y="134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160623</xdr:rowOff>
    </xdr:from>
    <xdr:to>
      <xdr:col>24</xdr:col>
      <xdr:colOff>114300</xdr:colOff>
      <xdr:row>77</xdr:row>
      <xdr:rowOff>90773</xdr:rowOff>
    </xdr:to>
    <xdr:sp macro="" textlink="">
      <xdr:nvSpPr>
        <xdr:cNvPr id="189" name="楕円 188"/>
        <xdr:cNvSpPr/>
      </xdr:nvSpPr>
      <xdr:spPr>
        <a:xfrm>
          <a:off x="4584700" y="131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12050</xdr:rowOff>
    </xdr:from>
    <xdr:ext cx="534377" cy="259045"/>
    <xdr:sp macro="" textlink="">
      <xdr:nvSpPr>
        <xdr:cNvPr id="190" name="民生費該当値テキスト"/>
        <xdr:cNvSpPr txBox="1"/>
      </xdr:nvSpPr>
      <xdr:spPr>
        <a:xfrm>
          <a:off x="4686300" y="130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146602</xdr:rowOff>
    </xdr:from>
    <xdr:to>
      <xdr:col>20</xdr:col>
      <xdr:colOff>38100</xdr:colOff>
      <xdr:row>77</xdr:row>
      <xdr:rowOff>76752</xdr:rowOff>
    </xdr:to>
    <xdr:sp macro="" textlink="">
      <xdr:nvSpPr>
        <xdr:cNvPr id="191" name="楕円 190"/>
        <xdr:cNvSpPr/>
      </xdr:nvSpPr>
      <xdr:spPr>
        <a:xfrm>
          <a:off x="3746500" y="131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93280</xdr:rowOff>
    </xdr:from>
    <xdr:ext cx="534377" cy="259045"/>
    <xdr:sp macro="" textlink="">
      <xdr:nvSpPr>
        <xdr:cNvPr id="192" name="テキスト ボックス 191"/>
        <xdr:cNvSpPr txBox="1"/>
      </xdr:nvSpPr>
      <xdr:spPr>
        <a:xfrm>
          <a:off x="3517411" y="129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165785</xdr:rowOff>
    </xdr:from>
    <xdr:to>
      <xdr:col>15</xdr:col>
      <xdr:colOff>101600</xdr:colOff>
      <xdr:row>77</xdr:row>
      <xdr:rowOff>95935</xdr:rowOff>
    </xdr:to>
    <xdr:sp macro="" textlink="">
      <xdr:nvSpPr>
        <xdr:cNvPr id="193" name="楕円 192"/>
        <xdr:cNvSpPr/>
      </xdr:nvSpPr>
      <xdr:spPr>
        <a:xfrm>
          <a:off x="2857500" y="131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87062</xdr:rowOff>
    </xdr:from>
    <xdr:ext cx="534377" cy="259045"/>
    <xdr:sp macro="" textlink="">
      <xdr:nvSpPr>
        <xdr:cNvPr id="194" name="テキスト ボックス 193"/>
        <xdr:cNvSpPr txBox="1"/>
      </xdr:nvSpPr>
      <xdr:spPr>
        <a:xfrm>
          <a:off x="2641111" y="1328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22930</xdr:rowOff>
    </xdr:from>
    <xdr:to>
      <xdr:col>10</xdr:col>
      <xdr:colOff>165100</xdr:colOff>
      <xdr:row>77</xdr:row>
      <xdr:rowOff>124530</xdr:rowOff>
    </xdr:to>
    <xdr:sp macro="" textlink="">
      <xdr:nvSpPr>
        <xdr:cNvPr id="195" name="楕円 194"/>
        <xdr:cNvSpPr/>
      </xdr:nvSpPr>
      <xdr:spPr>
        <a:xfrm>
          <a:off x="1968500" y="132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115657</xdr:rowOff>
    </xdr:from>
    <xdr:ext cx="534377" cy="259045"/>
    <xdr:sp macro="" textlink="">
      <xdr:nvSpPr>
        <xdr:cNvPr id="196" name="テキスト ボックス 195"/>
        <xdr:cNvSpPr txBox="1"/>
      </xdr:nvSpPr>
      <xdr:spPr>
        <a:xfrm>
          <a:off x="1752111" y="13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74937</xdr:rowOff>
    </xdr:from>
    <xdr:to>
      <xdr:col>6</xdr:col>
      <xdr:colOff>38100</xdr:colOff>
      <xdr:row>78</xdr:row>
      <xdr:rowOff>5087</xdr:rowOff>
    </xdr:to>
    <xdr:sp macro="" textlink="">
      <xdr:nvSpPr>
        <xdr:cNvPr id="197" name="楕円 196"/>
        <xdr:cNvSpPr/>
      </xdr:nvSpPr>
      <xdr:spPr>
        <a:xfrm>
          <a:off x="1079500" y="132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21614</xdr:rowOff>
    </xdr:from>
    <xdr:ext cx="534377" cy="259045"/>
    <xdr:sp macro="" textlink="">
      <xdr:nvSpPr>
        <xdr:cNvPr id="198" name="テキスト ボックス 197"/>
        <xdr:cNvSpPr txBox="1"/>
      </xdr:nvSpPr>
      <xdr:spPr>
        <a:xfrm>
          <a:off x="863111" y="130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0" name="正方形/長方形 199"/>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1" name="正方形/長方形 200"/>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2" name="正方形/長方形 201"/>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3" name="正方形/長方形 202"/>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7" name="直線コネクタ 20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8" name="テキスト ボックス 20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9" name="直線コネクタ 20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0" name="テキスト ボックス 20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1" name="直線コネクタ 21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2" name="テキスト ボックス 21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3" name="直線コネクタ 21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4" name="テキスト ボックス 21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18" name="直線コネクタ 217"/>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19"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0" name="直線コネクタ 219"/>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1"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2" name="直線コネクタ 221"/>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138832</xdr:rowOff>
    </xdr:from>
    <xdr:to>
      <xdr:col>24</xdr:col>
      <xdr:colOff>63500</xdr:colOff>
      <xdr:row>97</xdr:row>
      <xdr:rowOff>7477</xdr:rowOff>
    </xdr:to>
    <xdr:cxnSp macro="">
      <xdr:nvCxnSpPr>
        <xdr:cNvPr id="223" name="直線コネクタ 222"/>
        <xdr:cNvCxnSpPr/>
      </xdr:nvCxnSpPr>
      <xdr:spPr>
        <a:xfrm>
          <a:off x="3797300" y="16598032"/>
          <a:ext cx="838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15353</xdr:rowOff>
    </xdr:from>
    <xdr:ext cx="469744" cy="259045"/>
    <xdr:sp macro="" textlink="">
      <xdr:nvSpPr>
        <xdr:cNvPr id="224" name="衛生費平均値テキスト"/>
        <xdr:cNvSpPr txBox="1"/>
      </xdr:nvSpPr>
      <xdr:spPr>
        <a:xfrm>
          <a:off x="4686300" y="16303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25" name="フローチャート: 判断 224"/>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5145</xdr:rowOff>
    </xdr:from>
    <xdr:to>
      <xdr:col>19</xdr:col>
      <xdr:colOff>177800</xdr:colOff>
      <xdr:row>96</xdr:row>
      <xdr:rowOff>138832</xdr:rowOff>
    </xdr:to>
    <xdr:cxnSp macro="">
      <xdr:nvCxnSpPr>
        <xdr:cNvPr id="226" name="直線コネクタ 225"/>
        <xdr:cNvCxnSpPr/>
      </xdr:nvCxnSpPr>
      <xdr:spPr>
        <a:xfrm>
          <a:off x="2908300" y="16464345"/>
          <a:ext cx="889000" cy="1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27" name="フローチャート: 判断 226"/>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78554</xdr:rowOff>
    </xdr:from>
    <xdr:ext cx="534377" cy="259045"/>
    <xdr:sp macro="" textlink="">
      <xdr:nvSpPr>
        <xdr:cNvPr id="228" name="テキスト ボックス 227"/>
        <xdr:cNvSpPr txBox="1"/>
      </xdr:nvSpPr>
      <xdr:spPr>
        <a:xfrm>
          <a:off x="3517411" y="1619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5145</xdr:rowOff>
    </xdr:from>
    <xdr:to>
      <xdr:col>15</xdr:col>
      <xdr:colOff>50800</xdr:colOff>
      <xdr:row>96</xdr:row>
      <xdr:rowOff>144821</xdr:rowOff>
    </xdr:to>
    <xdr:cxnSp macro="">
      <xdr:nvCxnSpPr>
        <xdr:cNvPr id="229" name="直線コネクタ 228"/>
        <xdr:cNvCxnSpPr/>
      </xdr:nvCxnSpPr>
      <xdr:spPr>
        <a:xfrm flipV="1">
          <a:off x="2019300" y="16464345"/>
          <a:ext cx="889000" cy="13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0" name="フローチャート: 判断 229"/>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66073</xdr:rowOff>
    </xdr:from>
    <xdr:ext cx="534377" cy="259045"/>
    <xdr:sp macro="" textlink="">
      <xdr:nvSpPr>
        <xdr:cNvPr id="231" name="テキスト ボックス 230"/>
        <xdr:cNvSpPr txBox="1"/>
      </xdr:nvSpPr>
      <xdr:spPr>
        <a:xfrm>
          <a:off x="2641111" y="161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144821</xdr:rowOff>
    </xdr:from>
    <xdr:to>
      <xdr:col>10</xdr:col>
      <xdr:colOff>114300</xdr:colOff>
      <xdr:row>96</xdr:row>
      <xdr:rowOff>166675</xdr:rowOff>
    </xdr:to>
    <xdr:cxnSp macro="">
      <xdr:nvCxnSpPr>
        <xdr:cNvPr id="232" name="直線コネクタ 231"/>
        <xdr:cNvCxnSpPr/>
      </xdr:nvCxnSpPr>
      <xdr:spPr>
        <a:xfrm flipV="1">
          <a:off x="1130300" y="16604021"/>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3" name="フローチャート: 判断 232"/>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54368</xdr:rowOff>
    </xdr:from>
    <xdr:ext cx="534377" cy="259045"/>
    <xdr:sp macro="" textlink="">
      <xdr:nvSpPr>
        <xdr:cNvPr id="234" name="テキスト ボックス 233"/>
        <xdr:cNvSpPr txBox="1"/>
      </xdr:nvSpPr>
      <xdr:spPr>
        <a:xfrm>
          <a:off x="17521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35" name="フローチャート: 判断 234"/>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128801</xdr:rowOff>
    </xdr:from>
    <xdr:ext cx="469744" cy="259045"/>
    <xdr:sp macro="" textlink="">
      <xdr:nvSpPr>
        <xdr:cNvPr id="236" name="テキスト ボックス 235"/>
        <xdr:cNvSpPr txBox="1"/>
      </xdr:nvSpPr>
      <xdr:spPr>
        <a:xfrm>
          <a:off x="895428" y="162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128127</xdr:rowOff>
    </xdr:from>
    <xdr:to>
      <xdr:col>24</xdr:col>
      <xdr:colOff>114300</xdr:colOff>
      <xdr:row>97</xdr:row>
      <xdr:rowOff>58277</xdr:rowOff>
    </xdr:to>
    <xdr:sp macro="" textlink="">
      <xdr:nvSpPr>
        <xdr:cNvPr id="242" name="楕円 241"/>
        <xdr:cNvSpPr/>
      </xdr:nvSpPr>
      <xdr:spPr>
        <a:xfrm>
          <a:off x="4584700" y="165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43054</xdr:rowOff>
    </xdr:from>
    <xdr:ext cx="469744" cy="259045"/>
    <xdr:sp macro="" textlink="">
      <xdr:nvSpPr>
        <xdr:cNvPr id="243" name="衛生費該当値テキスト"/>
        <xdr:cNvSpPr txBox="1"/>
      </xdr:nvSpPr>
      <xdr:spPr>
        <a:xfrm>
          <a:off x="4686300" y="1650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88032</xdr:rowOff>
    </xdr:from>
    <xdr:to>
      <xdr:col>20</xdr:col>
      <xdr:colOff>38100</xdr:colOff>
      <xdr:row>97</xdr:row>
      <xdr:rowOff>18182</xdr:rowOff>
    </xdr:to>
    <xdr:sp macro="" textlink="">
      <xdr:nvSpPr>
        <xdr:cNvPr id="244" name="楕円 243"/>
        <xdr:cNvSpPr/>
      </xdr:nvSpPr>
      <xdr:spPr>
        <a:xfrm>
          <a:off x="3746500" y="165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9309</xdr:rowOff>
    </xdr:from>
    <xdr:ext cx="469744" cy="259045"/>
    <xdr:sp macro="" textlink="">
      <xdr:nvSpPr>
        <xdr:cNvPr id="245" name="テキスト ボックス 244"/>
        <xdr:cNvSpPr txBox="1"/>
      </xdr:nvSpPr>
      <xdr:spPr>
        <a:xfrm>
          <a:off x="3549728" y="1663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125795</xdr:rowOff>
    </xdr:from>
    <xdr:to>
      <xdr:col>15</xdr:col>
      <xdr:colOff>101600</xdr:colOff>
      <xdr:row>96</xdr:row>
      <xdr:rowOff>55945</xdr:rowOff>
    </xdr:to>
    <xdr:sp macro="" textlink="">
      <xdr:nvSpPr>
        <xdr:cNvPr id="246" name="楕円 245"/>
        <xdr:cNvSpPr/>
      </xdr:nvSpPr>
      <xdr:spPr>
        <a:xfrm>
          <a:off x="2857500" y="164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47072</xdr:rowOff>
    </xdr:from>
    <xdr:ext cx="534377" cy="259045"/>
    <xdr:sp macro="" textlink="">
      <xdr:nvSpPr>
        <xdr:cNvPr id="247" name="テキスト ボックス 246"/>
        <xdr:cNvSpPr txBox="1"/>
      </xdr:nvSpPr>
      <xdr:spPr>
        <a:xfrm>
          <a:off x="2641111" y="1650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94021</xdr:rowOff>
    </xdr:from>
    <xdr:to>
      <xdr:col>10</xdr:col>
      <xdr:colOff>165100</xdr:colOff>
      <xdr:row>97</xdr:row>
      <xdr:rowOff>24171</xdr:rowOff>
    </xdr:to>
    <xdr:sp macro="" textlink="">
      <xdr:nvSpPr>
        <xdr:cNvPr id="248" name="楕円 247"/>
        <xdr:cNvSpPr/>
      </xdr:nvSpPr>
      <xdr:spPr>
        <a:xfrm>
          <a:off x="1968500" y="1655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15298</xdr:rowOff>
    </xdr:from>
    <xdr:ext cx="469744" cy="259045"/>
    <xdr:sp macro="" textlink="">
      <xdr:nvSpPr>
        <xdr:cNvPr id="249" name="テキスト ボックス 248"/>
        <xdr:cNvSpPr txBox="1"/>
      </xdr:nvSpPr>
      <xdr:spPr>
        <a:xfrm>
          <a:off x="1784428" y="166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115875</xdr:rowOff>
    </xdr:from>
    <xdr:to>
      <xdr:col>6</xdr:col>
      <xdr:colOff>38100</xdr:colOff>
      <xdr:row>97</xdr:row>
      <xdr:rowOff>46025</xdr:rowOff>
    </xdr:to>
    <xdr:sp macro="" textlink="">
      <xdr:nvSpPr>
        <xdr:cNvPr id="250" name="楕円 249"/>
        <xdr:cNvSpPr/>
      </xdr:nvSpPr>
      <xdr:spPr>
        <a:xfrm>
          <a:off x="1079500" y="165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37152</xdr:rowOff>
    </xdr:from>
    <xdr:ext cx="469744" cy="259045"/>
    <xdr:sp macro="" textlink="">
      <xdr:nvSpPr>
        <xdr:cNvPr id="251" name="テキスト ボックス 250"/>
        <xdr:cNvSpPr txBox="1"/>
      </xdr:nvSpPr>
      <xdr:spPr>
        <a:xfrm>
          <a:off x="895428" y="1666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0" name="テキスト ボックス 25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1" name="直線コネクタ 26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2" name="テキスト ボックス 261"/>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3" name="直線コネクタ 26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4" name="テキスト ボックス 26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5" name="直線コネクタ 26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6" name="テキスト ボックス 26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7" name="直線コネクタ 26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8" name="テキスト ボックス 26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9" name="直線コネクタ 26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0" name="テキスト ボックス 26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2" name="テキスト ボックス 27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39</xdr:row>
      <xdr:rowOff>90932</xdr:rowOff>
    </xdr:to>
    <xdr:cxnSp macro="">
      <xdr:nvCxnSpPr>
        <xdr:cNvPr id="274" name="直線コネクタ 273"/>
        <xdr:cNvCxnSpPr/>
      </xdr:nvCxnSpPr>
      <xdr:spPr>
        <a:xfrm flipV="1">
          <a:off x="10475595" y="5447030"/>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94759</xdr:rowOff>
    </xdr:from>
    <xdr:ext cx="378565" cy="259045"/>
    <xdr:sp macro="" textlink="">
      <xdr:nvSpPr>
        <xdr:cNvPr id="275" name="労働費最小値テキスト"/>
        <xdr:cNvSpPr txBox="1"/>
      </xdr:nvSpPr>
      <xdr:spPr>
        <a:xfrm>
          <a:off x="10528300"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90932</xdr:rowOff>
    </xdr:from>
    <xdr:to>
      <xdr:col>55</xdr:col>
      <xdr:colOff>88900</xdr:colOff>
      <xdr:row>39</xdr:row>
      <xdr:rowOff>90932</xdr:rowOff>
    </xdr:to>
    <xdr:cxnSp macro="">
      <xdr:nvCxnSpPr>
        <xdr:cNvPr id="276" name="直線コネクタ 275"/>
        <xdr:cNvCxnSpPr/>
      </xdr:nvCxnSpPr>
      <xdr:spPr>
        <a:xfrm>
          <a:off x="10388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78757</xdr:rowOff>
    </xdr:from>
    <xdr:ext cx="469744" cy="259045"/>
    <xdr:sp macro="" textlink="">
      <xdr:nvSpPr>
        <xdr:cNvPr id="277" name="労働費最大値テキスト"/>
        <xdr:cNvSpPr txBox="1"/>
      </xdr:nvSpPr>
      <xdr:spPr>
        <a:xfrm>
          <a:off x="10528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78" name="直線コネクタ 277"/>
        <xdr:cNvCxnSpPr/>
      </xdr:nvCxnSpPr>
      <xdr:spPr>
        <a:xfrm>
          <a:off x="10388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159512</xdr:rowOff>
    </xdr:from>
    <xdr:to>
      <xdr:col>55</xdr:col>
      <xdr:colOff>0</xdr:colOff>
      <xdr:row>38</xdr:row>
      <xdr:rowOff>23114</xdr:rowOff>
    </xdr:to>
    <xdr:cxnSp macro="">
      <xdr:nvCxnSpPr>
        <xdr:cNvPr id="279" name="直線コネクタ 278"/>
        <xdr:cNvCxnSpPr/>
      </xdr:nvCxnSpPr>
      <xdr:spPr>
        <a:xfrm flipV="1">
          <a:off x="9639300" y="6503162"/>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44721</xdr:rowOff>
    </xdr:from>
    <xdr:ext cx="378565" cy="259045"/>
    <xdr:sp macro="" textlink="">
      <xdr:nvSpPr>
        <xdr:cNvPr id="280" name="労働費平均値テキスト"/>
        <xdr:cNvSpPr txBox="1"/>
      </xdr:nvSpPr>
      <xdr:spPr>
        <a:xfrm>
          <a:off x="10528300" y="6216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281" name="フローチャート: 判断 280"/>
        <xdr:cNvSpPr/>
      </xdr:nvSpPr>
      <xdr:spPr>
        <a:xfrm>
          <a:off x="104267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47498</xdr:rowOff>
    </xdr:from>
    <xdr:to>
      <xdr:col>50</xdr:col>
      <xdr:colOff>114300</xdr:colOff>
      <xdr:row>38</xdr:row>
      <xdr:rowOff>23114</xdr:rowOff>
    </xdr:to>
    <xdr:cxnSp macro="">
      <xdr:nvCxnSpPr>
        <xdr:cNvPr id="282" name="直線コネクタ 281"/>
        <xdr:cNvCxnSpPr/>
      </xdr:nvCxnSpPr>
      <xdr:spPr>
        <a:xfrm>
          <a:off x="8750300" y="6391148"/>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128524</xdr:rowOff>
    </xdr:from>
    <xdr:to>
      <xdr:col>50</xdr:col>
      <xdr:colOff>165100</xdr:colOff>
      <xdr:row>37</xdr:row>
      <xdr:rowOff>58674</xdr:rowOff>
    </xdr:to>
    <xdr:sp macro="" textlink="">
      <xdr:nvSpPr>
        <xdr:cNvPr id="283" name="フローチャート: 判断 282"/>
        <xdr:cNvSpPr/>
      </xdr:nvSpPr>
      <xdr:spPr>
        <a:xfrm>
          <a:off x="9588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75201</xdr:rowOff>
    </xdr:from>
    <xdr:ext cx="378565" cy="259045"/>
    <xdr:sp macro="" textlink="">
      <xdr:nvSpPr>
        <xdr:cNvPr id="284" name="テキスト ボックス 283"/>
        <xdr:cNvSpPr txBox="1"/>
      </xdr:nvSpPr>
      <xdr:spPr>
        <a:xfrm>
          <a:off x="94373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59690</xdr:rowOff>
    </xdr:from>
    <xdr:to>
      <xdr:col>45</xdr:col>
      <xdr:colOff>177800</xdr:colOff>
      <xdr:row>37</xdr:row>
      <xdr:rowOff>47498</xdr:rowOff>
    </xdr:to>
    <xdr:cxnSp macro="">
      <xdr:nvCxnSpPr>
        <xdr:cNvPr id="285" name="直線コネクタ 284"/>
        <xdr:cNvCxnSpPr/>
      </xdr:nvCxnSpPr>
      <xdr:spPr>
        <a:xfrm>
          <a:off x="7861300" y="623189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154432</xdr:rowOff>
    </xdr:from>
    <xdr:to>
      <xdr:col>46</xdr:col>
      <xdr:colOff>38100</xdr:colOff>
      <xdr:row>36</xdr:row>
      <xdr:rowOff>84582</xdr:rowOff>
    </xdr:to>
    <xdr:sp macro="" textlink="">
      <xdr:nvSpPr>
        <xdr:cNvPr id="286" name="フローチャート: 判断 285"/>
        <xdr:cNvSpPr/>
      </xdr:nvSpPr>
      <xdr:spPr>
        <a:xfrm>
          <a:off x="8699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101109</xdr:rowOff>
    </xdr:from>
    <xdr:ext cx="469744" cy="259045"/>
    <xdr:sp macro="" textlink="">
      <xdr:nvSpPr>
        <xdr:cNvPr id="287" name="テキスト ボックス 286"/>
        <xdr:cNvSpPr txBox="1"/>
      </xdr:nvSpPr>
      <xdr:spPr>
        <a:xfrm>
          <a:off x="8515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138176</xdr:rowOff>
    </xdr:from>
    <xdr:to>
      <xdr:col>41</xdr:col>
      <xdr:colOff>50800</xdr:colOff>
      <xdr:row>36</xdr:row>
      <xdr:rowOff>59690</xdr:rowOff>
    </xdr:to>
    <xdr:cxnSp macro="">
      <xdr:nvCxnSpPr>
        <xdr:cNvPr id="288" name="直線コネクタ 287"/>
        <xdr:cNvCxnSpPr/>
      </xdr:nvCxnSpPr>
      <xdr:spPr>
        <a:xfrm>
          <a:off x="6972300" y="5967476"/>
          <a:ext cx="889000" cy="26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159766</xdr:rowOff>
    </xdr:from>
    <xdr:to>
      <xdr:col>41</xdr:col>
      <xdr:colOff>101600</xdr:colOff>
      <xdr:row>32</xdr:row>
      <xdr:rowOff>89916</xdr:rowOff>
    </xdr:to>
    <xdr:sp macro="" textlink="">
      <xdr:nvSpPr>
        <xdr:cNvPr id="289" name="フローチャート: 判断 288"/>
        <xdr:cNvSpPr/>
      </xdr:nvSpPr>
      <xdr:spPr>
        <a:xfrm>
          <a:off x="7810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106443</xdr:rowOff>
    </xdr:from>
    <xdr:ext cx="469744" cy="259045"/>
    <xdr:sp macro="" textlink="">
      <xdr:nvSpPr>
        <xdr:cNvPr id="290" name="テキスト ボックス 289"/>
        <xdr:cNvSpPr txBox="1"/>
      </xdr:nvSpPr>
      <xdr:spPr>
        <a:xfrm>
          <a:off x="7626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147574</xdr:rowOff>
    </xdr:from>
    <xdr:to>
      <xdr:col>36</xdr:col>
      <xdr:colOff>165100</xdr:colOff>
      <xdr:row>32</xdr:row>
      <xdr:rowOff>77724</xdr:rowOff>
    </xdr:to>
    <xdr:sp macro="" textlink="">
      <xdr:nvSpPr>
        <xdr:cNvPr id="291" name="フローチャート: 判断 290"/>
        <xdr:cNvSpPr/>
      </xdr:nvSpPr>
      <xdr:spPr>
        <a:xfrm>
          <a:off x="6921500" y="54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94251</xdr:rowOff>
    </xdr:from>
    <xdr:ext cx="469744" cy="259045"/>
    <xdr:sp macro="" textlink="">
      <xdr:nvSpPr>
        <xdr:cNvPr id="292" name="テキスト ボックス 291"/>
        <xdr:cNvSpPr txBox="1"/>
      </xdr:nvSpPr>
      <xdr:spPr>
        <a:xfrm>
          <a:off x="6737428" y="52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108712</xdr:rowOff>
    </xdr:from>
    <xdr:to>
      <xdr:col>55</xdr:col>
      <xdr:colOff>50800</xdr:colOff>
      <xdr:row>38</xdr:row>
      <xdr:rowOff>38862</xdr:rowOff>
    </xdr:to>
    <xdr:sp macro="" textlink="">
      <xdr:nvSpPr>
        <xdr:cNvPr id="298" name="楕円 297"/>
        <xdr:cNvSpPr/>
      </xdr:nvSpPr>
      <xdr:spPr>
        <a:xfrm>
          <a:off x="104267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87139</xdr:rowOff>
    </xdr:from>
    <xdr:ext cx="378565" cy="259045"/>
    <xdr:sp macro="" textlink="">
      <xdr:nvSpPr>
        <xdr:cNvPr id="299" name="労働費該当値テキスト"/>
        <xdr:cNvSpPr txBox="1"/>
      </xdr:nvSpPr>
      <xdr:spPr>
        <a:xfrm>
          <a:off x="10528300" y="6430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143764</xdr:rowOff>
    </xdr:from>
    <xdr:to>
      <xdr:col>50</xdr:col>
      <xdr:colOff>165100</xdr:colOff>
      <xdr:row>38</xdr:row>
      <xdr:rowOff>73914</xdr:rowOff>
    </xdr:to>
    <xdr:sp macro="" textlink="">
      <xdr:nvSpPr>
        <xdr:cNvPr id="300" name="楕円 299"/>
        <xdr:cNvSpPr/>
      </xdr:nvSpPr>
      <xdr:spPr>
        <a:xfrm>
          <a:off x="9588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65041</xdr:rowOff>
    </xdr:from>
    <xdr:ext cx="378565" cy="259045"/>
    <xdr:sp macro="" textlink="">
      <xdr:nvSpPr>
        <xdr:cNvPr id="301" name="テキスト ボックス 300"/>
        <xdr:cNvSpPr txBox="1"/>
      </xdr:nvSpPr>
      <xdr:spPr>
        <a:xfrm>
          <a:off x="94373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168148</xdr:rowOff>
    </xdr:from>
    <xdr:to>
      <xdr:col>46</xdr:col>
      <xdr:colOff>38100</xdr:colOff>
      <xdr:row>37</xdr:row>
      <xdr:rowOff>98298</xdr:rowOff>
    </xdr:to>
    <xdr:sp macro="" textlink="">
      <xdr:nvSpPr>
        <xdr:cNvPr id="302" name="楕円 301"/>
        <xdr:cNvSpPr/>
      </xdr:nvSpPr>
      <xdr:spPr>
        <a:xfrm>
          <a:off x="8699500" y="63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89425</xdr:rowOff>
    </xdr:from>
    <xdr:ext cx="378565" cy="259045"/>
    <xdr:sp macro="" textlink="">
      <xdr:nvSpPr>
        <xdr:cNvPr id="303" name="テキスト ボックス 302"/>
        <xdr:cNvSpPr txBox="1"/>
      </xdr:nvSpPr>
      <xdr:spPr>
        <a:xfrm>
          <a:off x="8561017" y="6433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8890</xdr:rowOff>
    </xdr:from>
    <xdr:to>
      <xdr:col>41</xdr:col>
      <xdr:colOff>101600</xdr:colOff>
      <xdr:row>36</xdr:row>
      <xdr:rowOff>110490</xdr:rowOff>
    </xdr:to>
    <xdr:sp macro="" textlink="">
      <xdr:nvSpPr>
        <xdr:cNvPr id="304" name="楕円 303"/>
        <xdr:cNvSpPr/>
      </xdr:nvSpPr>
      <xdr:spPr>
        <a:xfrm>
          <a:off x="7810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101617</xdr:rowOff>
    </xdr:from>
    <xdr:ext cx="469744" cy="259045"/>
    <xdr:sp macro="" textlink="">
      <xdr:nvSpPr>
        <xdr:cNvPr id="305" name="テキスト ボックス 304"/>
        <xdr:cNvSpPr txBox="1"/>
      </xdr:nvSpPr>
      <xdr:spPr>
        <a:xfrm>
          <a:off x="7626428"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87376</xdr:rowOff>
    </xdr:from>
    <xdr:to>
      <xdr:col>36</xdr:col>
      <xdr:colOff>165100</xdr:colOff>
      <xdr:row>35</xdr:row>
      <xdr:rowOff>17526</xdr:rowOff>
    </xdr:to>
    <xdr:sp macro="" textlink="">
      <xdr:nvSpPr>
        <xdr:cNvPr id="306" name="楕円 305"/>
        <xdr:cNvSpPr/>
      </xdr:nvSpPr>
      <xdr:spPr>
        <a:xfrm>
          <a:off x="69215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8653</xdr:rowOff>
    </xdr:from>
    <xdr:ext cx="469744" cy="259045"/>
    <xdr:sp macro="" textlink="">
      <xdr:nvSpPr>
        <xdr:cNvPr id="307" name="テキスト ボックス 306"/>
        <xdr:cNvSpPr txBox="1"/>
      </xdr:nvSpPr>
      <xdr:spPr>
        <a:xfrm>
          <a:off x="6737428"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6" name="直線コネクタ 31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7" name="テキスト ボックス 31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8" name="直線コネクタ 31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9" name="テキスト ボックス 31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0" name="直線コネクタ 31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1" name="テキスト ボックス 32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2" name="直線コネクタ 32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3" name="テキスト ボックス 32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4" name="直線コネクタ 32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5" name="テキスト ボックス 32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27" name="直線コネクタ 326"/>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28"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29" name="直線コネクタ 328"/>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0"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1" name="直線コネクタ 330"/>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103832</xdr:rowOff>
    </xdr:from>
    <xdr:to>
      <xdr:col>55</xdr:col>
      <xdr:colOff>0</xdr:colOff>
      <xdr:row>58</xdr:row>
      <xdr:rowOff>107170</xdr:rowOff>
    </xdr:to>
    <xdr:cxnSp macro="">
      <xdr:nvCxnSpPr>
        <xdr:cNvPr id="332" name="直線コネクタ 331"/>
        <xdr:cNvCxnSpPr/>
      </xdr:nvCxnSpPr>
      <xdr:spPr>
        <a:xfrm>
          <a:off x="9639300" y="10047932"/>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3146</xdr:rowOff>
    </xdr:from>
    <xdr:ext cx="534377" cy="259045"/>
    <xdr:sp macro="" textlink="">
      <xdr:nvSpPr>
        <xdr:cNvPr id="333" name="農林水産業費平均値テキスト"/>
        <xdr:cNvSpPr txBox="1"/>
      </xdr:nvSpPr>
      <xdr:spPr>
        <a:xfrm>
          <a:off x="10528300" y="960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4" name="フローチャート: 判断 333"/>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101753</xdr:rowOff>
    </xdr:from>
    <xdr:to>
      <xdr:col>50</xdr:col>
      <xdr:colOff>114300</xdr:colOff>
      <xdr:row>58</xdr:row>
      <xdr:rowOff>103832</xdr:rowOff>
    </xdr:to>
    <xdr:cxnSp macro="">
      <xdr:nvCxnSpPr>
        <xdr:cNvPr id="335" name="直線コネクタ 334"/>
        <xdr:cNvCxnSpPr/>
      </xdr:nvCxnSpPr>
      <xdr:spPr>
        <a:xfrm>
          <a:off x="8750300" y="10045853"/>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36" name="フローチャート: 判断 335"/>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100820</xdr:rowOff>
    </xdr:from>
    <xdr:ext cx="534377" cy="259045"/>
    <xdr:sp macro="" textlink="">
      <xdr:nvSpPr>
        <xdr:cNvPr id="337" name="テキスト ボックス 336"/>
        <xdr:cNvSpPr txBox="1"/>
      </xdr:nvSpPr>
      <xdr:spPr>
        <a:xfrm>
          <a:off x="9359411" y="95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101753</xdr:rowOff>
    </xdr:from>
    <xdr:to>
      <xdr:col>45</xdr:col>
      <xdr:colOff>177800</xdr:colOff>
      <xdr:row>58</xdr:row>
      <xdr:rowOff>110851</xdr:rowOff>
    </xdr:to>
    <xdr:cxnSp macro="">
      <xdr:nvCxnSpPr>
        <xdr:cNvPr id="338" name="直線コネクタ 337"/>
        <xdr:cNvCxnSpPr/>
      </xdr:nvCxnSpPr>
      <xdr:spPr>
        <a:xfrm flipV="1">
          <a:off x="7861300" y="10045853"/>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39" name="フローチャート: 判断 338"/>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113735</xdr:rowOff>
    </xdr:from>
    <xdr:ext cx="534377" cy="259045"/>
    <xdr:sp macro="" textlink="">
      <xdr:nvSpPr>
        <xdr:cNvPr id="340" name="テキスト ボックス 339"/>
        <xdr:cNvSpPr txBox="1"/>
      </xdr:nvSpPr>
      <xdr:spPr>
        <a:xfrm>
          <a:off x="8483111" y="95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110828</xdr:rowOff>
    </xdr:from>
    <xdr:to>
      <xdr:col>41</xdr:col>
      <xdr:colOff>50800</xdr:colOff>
      <xdr:row>58</xdr:row>
      <xdr:rowOff>110851</xdr:rowOff>
    </xdr:to>
    <xdr:cxnSp macro="">
      <xdr:nvCxnSpPr>
        <xdr:cNvPr id="341" name="直線コネクタ 340"/>
        <xdr:cNvCxnSpPr/>
      </xdr:nvCxnSpPr>
      <xdr:spPr>
        <a:xfrm>
          <a:off x="6972300" y="10054928"/>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2" name="フローチャート: 判断 341"/>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103471</xdr:rowOff>
    </xdr:from>
    <xdr:ext cx="534377" cy="259045"/>
    <xdr:sp macro="" textlink="">
      <xdr:nvSpPr>
        <xdr:cNvPr id="343" name="テキスト ボックス 342"/>
        <xdr:cNvSpPr txBox="1"/>
      </xdr:nvSpPr>
      <xdr:spPr>
        <a:xfrm>
          <a:off x="75941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4" name="フローチャート: 判断 343"/>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136115</xdr:rowOff>
    </xdr:from>
    <xdr:ext cx="534377" cy="259045"/>
    <xdr:sp macro="" textlink="">
      <xdr:nvSpPr>
        <xdr:cNvPr id="345" name="テキスト ボックス 344"/>
        <xdr:cNvSpPr txBox="1"/>
      </xdr:nvSpPr>
      <xdr:spPr>
        <a:xfrm>
          <a:off x="6705111" y="95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6" name="テキスト ボックス 34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7" name="テキスト ボックス 34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8" name="テキスト ボックス 34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9" name="テキスト ボックス 34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0" name="テキスト ボックス 34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56370</xdr:rowOff>
    </xdr:from>
    <xdr:to>
      <xdr:col>55</xdr:col>
      <xdr:colOff>50800</xdr:colOff>
      <xdr:row>58</xdr:row>
      <xdr:rowOff>157970</xdr:rowOff>
    </xdr:to>
    <xdr:sp macro="" textlink="">
      <xdr:nvSpPr>
        <xdr:cNvPr id="351" name="楕円 350"/>
        <xdr:cNvSpPr/>
      </xdr:nvSpPr>
      <xdr:spPr>
        <a:xfrm>
          <a:off x="10426700" y="100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142747</xdr:rowOff>
    </xdr:from>
    <xdr:ext cx="469744" cy="259045"/>
    <xdr:sp macro="" textlink="">
      <xdr:nvSpPr>
        <xdr:cNvPr id="352" name="農林水産業費該当値テキスト"/>
        <xdr:cNvSpPr txBox="1"/>
      </xdr:nvSpPr>
      <xdr:spPr>
        <a:xfrm>
          <a:off x="10528300" y="991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53032</xdr:rowOff>
    </xdr:from>
    <xdr:to>
      <xdr:col>50</xdr:col>
      <xdr:colOff>165100</xdr:colOff>
      <xdr:row>58</xdr:row>
      <xdr:rowOff>154632</xdr:rowOff>
    </xdr:to>
    <xdr:sp macro="" textlink="">
      <xdr:nvSpPr>
        <xdr:cNvPr id="353" name="楕円 352"/>
        <xdr:cNvSpPr/>
      </xdr:nvSpPr>
      <xdr:spPr>
        <a:xfrm>
          <a:off x="9588500" y="99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58</xdr:row>
      <xdr:rowOff>145759</xdr:rowOff>
    </xdr:from>
    <xdr:ext cx="469744" cy="259045"/>
    <xdr:sp macro="" textlink="">
      <xdr:nvSpPr>
        <xdr:cNvPr id="354" name="テキスト ボックス 353"/>
        <xdr:cNvSpPr txBox="1"/>
      </xdr:nvSpPr>
      <xdr:spPr>
        <a:xfrm>
          <a:off x="9391728" y="1008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50953</xdr:rowOff>
    </xdr:from>
    <xdr:to>
      <xdr:col>46</xdr:col>
      <xdr:colOff>38100</xdr:colOff>
      <xdr:row>58</xdr:row>
      <xdr:rowOff>152553</xdr:rowOff>
    </xdr:to>
    <xdr:sp macro="" textlink="">
      <xdr:nvSpPr>
        <xdr:cNvPr id="355" name="楕円 354"/>
        <xdr:cNvSpPr/>
      </xdr:nvSpPr>
      <xdr:spPr>
        <a:xfrm>
          <a:off x="8699500" y="99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143680</xdr:rowOff>
    </xdr:from>
    <xdr:ext cx="469744" cy="259045"/>
    <xdr:sp macro="" textlink="">
      <xdr:nvSpPr>
        <xdr:cNvPr id="356" name="テキスト ボックス 355"/>
        <xdr:cNvSpPr txBox="1"/>
      </xdr:nvSpPr>
      <xdr:spPr>
        <a:xfrm>
          <a:off x="8515428" y="1008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60051</xdr:rowOff>
    </xdr:from>
    <xdr:to>
      <xdr:col>41</xdr:col>
      <xdr:colOff>101600</xdr:colOff>
      <xdr:row>58</xdr:row>
      <xdr:rowOff>161651</xdr:rowOff>
    </xdr:to>
    <xdr:sp macro="" textlink="">
      <xdr:nvSpPr>
        <xdr:cNvPr id="357" name="楕円 356"/>
        <xdr:cNvSpPr/>
      </xdr:nvSpPr>
      <xdr:spPr>
        <a:xfrm>
          <a:off x="7810500" y="100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152778</xdr:rowOff>
    </xdr:from>
    <xdr:ext cx="469744" cy="259045"/>
    <xdr:sp macro="" textlink="">
      <xdr:nvSpPr>
        <xdr:cNvPr id="358" name="テキスト ボックス 357"/>
        <xdr:cNvSpPr txBox="1"/>
      </xdr:nvSpPr>
      <xdr:spPr>
        <a:xfrm>
          <a:off x="7626428" y="1009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60028</xdr:rowOff>
    </xdr:from>
    <xdr:to>
      <xdr:col>36</xdr:col>
      <xdr:colOff>165100</xdr:colOff>
      <xdr:row>58</xdr:row>
      <xdr:rowOff>161628</xdr:rowOff>
    </xdr:to>
    <xdr:sp macro="" textlink="">
      <xdr:nvSpPr>
        <xdr:cNvPr id="359" name="楕円 358"/>
        <xdr:cNvSpPr/>
      </xdr:nvSpPr>
      <xdr:spPr>
        <a:xfrm>
          <a:off x="6921500" y="100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152755</xdr:rowOff>
    </xdr:from>
    <xdr:ext cx="469744" cy="259045"/>
    <xdr:sp macro="" textlink="">
      <xdr:nvSpPr>
        <xdr:cNvPr id="360" name="テキスト ボックス 359"/>
        <xdr:cNvSpPr txBox="1"/>
      </xdr:nvSpPr>
      <xdr:spPr>
        <a:xfrm>
          <a:off x="6737428" y="100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1" name="正方形/長方形 36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2" name="正方形/長方形 36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3" name="正方形/長方形 36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4" name="正方形/長方形 36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5" name="正方形/長方形 36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6" name="正方形/長方形 36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7" name="テキスト ボックス 36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8" name="直線コネクタ 36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9" name="直線コネクタ 36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0" name="テキスト ボックス 36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1" name="直線コネクタ 37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2" name="テキスト ボックス 37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3" name="直線コネクタ 37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4" name="テキスト ボックス 37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5" name="直線コネクタ 37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6" name="テキスト ボックス 37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7" name="直線コネクタ 37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8" name="テキスト ボックス 37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0" name="直線コネクタ 379"/>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1"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2" name="直線コネクタ 381"/>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3"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4" name="直線コネクタ 383"/>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114646</xdr:rowOff>
    </xdr:from>
    <xdr:to>
      <xdr:col>55</xdr:col>
      <xdr:colOff>0</xdr:colOff>
      <xdr:row>74</xdr:row>
      <xdr:rowOff>155450</xdr:rowOff>
    </xdr:to>
    <xdr:cxnSp macro="">
      <xdr:nvCxnSpPr>
        <xdr:cNvPr id="385" name="直線コネクタ 384"/>
        <xdr:cNvCxnSpPr/>
      </xdr:nvCxnSpPr>
      <xdr:spPr>
        <a:xfrm>
          <a:off x="9639300" y="12801946"/>
          <a:ext cx="838200" cy="4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119059</xdr:rowOff>
    </xdr:from>
    <xdr:ext cx="534377" cy="259045"/>
    <xdr:sp macro="" textlink="">
      <xdr:nvSpPr>
        <xdr:cNvPr id="386" name="商工費平均値テキスト"/>
        <xdr:cNvSpPr txBox="1"/>
      </xdr:nvSpPr>
      <xdr:spPr>
        <a:xfrm>
          <a:off x="10528300" y="129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87" name="フローチャート: 判断 386"/>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78024</xdr:rowOff>
    </xdr:from>
    <xdr:to>
      <xdr:col>50</xdr:col>
      <xdr:colOff>114300</xdr:colOff>
      <xdr:row>74</xdr:row>
      <xdr:rowOff>114646</xdr:rowOff>
    </xdr:to>
    <xdr:cxnSp macro="">
      <xdr:nvCxnSpPr>
        <xdr:cNvPr id="388" name="直線コネクタ 387"/>
        <xdr:cNvCxnSpPr/>
      </xdr:nvCxnSpPr>
      <xdr:spPr>
        <a:xfrm>
          <a:off x="8750300" y="12765324"/>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89" name="フローチャート: 判断 388"/>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40947</xdr:rowOff>
    </xdr:from>
    <xdr:ext cx="534377" cy="259045"/>
    <xdr:sp macro="" textlink="">
      <xdr:nvSpPr>
        <xdr:cNvPr id="390" name="テキスト ボックス 389"/>
        <xdr:cNvSpPr txBox="1"/>
      </xdr:nvSpPr>
      <xdr:spPr>
        <a:xfrm>
          <a:off x="93594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94986</xdr:rowOff>
    </xdr:from>
    <xdr:to>
      <xdr:col>45</xdr:col>
      <xdr:colOff>177800</xdr:colOff>
      <xdr:row>74</xdr:row>
      <xdr:rowOff>78024</xdr:rowOff>
    </xdr:to>
    <xdr:cxnSp macro="">
      <xdr:nvCxnSpPr>
        <xdr:cNvPr id="391" name="直線コネクタ 390"/>
        <xdr:cNvCxnSpPr/>
      </xdr:nvCxnSpPr>
      <xdr:spPr>
        <a:xfrm>
          <a:off x="7861300" y="12610836"/>
          <a:ext cx="889000" cy="1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2" name="フローチャート: 判断 391"/>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8896</xdr:rowOff>
    </xdr:from>
    <xdr:ext cx="534377" cy="259045"/>
    <xdr:sp macro="" textlink="">
      <xdr:nvSpPr>
        <xdr:cNvPr id="393" name="テキスト ボックス 392"/>
        <xdr:cNvSpPr txBox="1"/>
      </xdr:nvSpPr>
      <xdr:spPr>
        <a:xfrm>
          <a:off x="8483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46957</xdr:rowOff>
    </xdr:from>
    <xdr:to>
      <xdr:col>41</xdr:col>
      <xdr:colOff>50800</xdr:colOff>
      <xdr:row>73</xdr:row>
      <xdr:rowOff>94986</xdr:rowOff>
    </xdr:to>
    <xdr:cxnSp macro="">
      <xdr:nvCxnSpPr>
        <xdr:cNvPr id="394" name="直線コネクタ 393"/>
        <xdr:cNvCxnSpPr/>
      </xdr:nvCxnSpPr>
      <xdr:spPr>
        <a:xfrm>
          <a:off x="6972300" y="12562807"/>
          <a:ext cx="889000" cy="4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395" name="フローチャート: 判断 394"/>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119037</xdr:rowOff>
    </xdr:from>
    <xdr:ext cx="534377" cy="259045"/>
    <xdr:sp macro="" textlink="">
      <xdr:nvSpPr>
        <xdr:cNvPr id="396" name="テキスト ボックス 395"/>
        <xdr:cNvSpPr txBox="1"/>
      </xdr:nvSpPr>
      <xdr:spPr>
        <a:xfrm>
          <a:off x="7594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397" name="フローチャート: 判断 396"/>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125506</xdr:rowOff>
    </xdr:from>
    <xdr:ext cx="534377" cy="259045"/>
    <xdr:sp macro="" textlink="">
      <xdr:nvSpPr>
        <xdr:cNvPr id="398" name="テキスト ボックス 397"/>
        <xdr:cNvSpPr txBox="1"/>
      </xdr:nvSpPr>
      <xdr:spPr>
        <a:xfrm>
          <a:off x="6705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104650</xdr:rowOff>
    </xdr:from>
    <xdr:to>
      <xdr:col>55</xdr:col>
      <xdr:colOff>50800</xdr:colOff>
      <xdr:row>75</xdr:row>
      <xdr:rowOff>34800</xdr:rowOff>
    </xdr:to>
    <xdr:sp macro="" textlink="">
      <xdr:nvSpPr>
        <xdr:cNvPr id="404" name="楕円 403"/>
        <xdr:cNvSpPr/>
      </xdr:nvSpPr>
      <xdr:spPr>
        <a:xfrm>
          <a:off x="10426700" y="127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127527</xdr:rowOff>
    </xdr:from>
    <xdr:ext cx="534377" cy="259045"/>
    <xdr:sp macro="" textlink="">
      <xdr:nvSpPr>
        <xdr:cNvPr id="405" name="商工費該当値テキスト"/>
        <xdr:cNvSpPr txBox="1"/>
      </xdr:nvSpPr>
      <xdr:spPr>
        <a:xfrm>
          <a:off x="10528300" y="126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63846</xdr:rowOff>
    </xdr:from>
    <xdr:to>
      <xdr:col>50</xdr:col>
      <xdr:colOff>165100</xdr:colOff>
      <xdr:row>74</xdr:row>
      <xdr:rowOff>165446</xdr:rowOff>
    </xdr:to>
    <xdr:sp macro="" textlink="">
      <xdr:nvSpPr>
        <xdr:cNvPr id="406" name="楕円 405"/>
        <xdr:cNvSpPr/>
      </xdr:nvSpPr>
      <xdr:spPr>
        <a:xfrm>
          <a:off x="9588500" y="1275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10523</xdr:rowOff>
    </xdr:from>
    <xdr:ext cx="534377" cy="259045"/>
    <xdr:sp macro="" textlink="">
      <xdr:nvSpPr>
        <xdr:cNvPr id="407" name="テキスト ボックス 406"/>
        <xdr:cNvSpPr txBox="1"/>
      </xdr:nvSpPr>
      <xdr:spPr>
        <a:xfrm>
          <a:off x="9359411" y="1252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27224</xdr:rowOff>
    </xdr:from>
    <xdr:to>
      <xdr:col>46</xdr:col>
      <xdr:colOff>38100</xdr:colOff>
      <xdr:row>74</xdr:row>
      <xdr:rowOff>128824</xdr:rowOff>
    </xdr:to>
    <xdr:sp macro="" textlink="">
      <xdr:nvSpPr>
        <xdr:cNvPr id="408" name="楕円 407"/>
        <xdr:cNvSpPr/>
      </xdr:nvSpPr>
      <xdr:spPr>
        <a:xfrm>
          <a:off x="8699500" y="127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145351</xdr:rowOff>
    </xdr:from>
    <xdr:ext cx="534377" cy="259045"/>
    <xdr:sp macro="" textlink="">
      <xdr:nvSpPr>
        <xdr:cNvPr id="409" name="テキスト ボックス 408"/>
        <xdr:cNvSpPr txBox="1"/>
      </xdr:nvSpPr>
      <xdr:spPr>
        <a:xfrm>
          <a:off x="8483111" y="124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44186</xdr:rowOff>
    </xdr:from>
    <xdr:to>
      <xdr:col>41</xdr:col>
      <xdr:colOff>101600</xdr:colOff>
      <xdr:row>73</xdr:row>
      <xdr:rowOff>145786</xdr:rowOff>
    </xdr:to>
    <xdr:sp macro="" textlink="">
      <xdr:nvSpPr>
        <xdr:cNvPr id="410" name="楕円 409"/>
        <xdr:cNvSpPr/>
      </xdr:nvSpPr>
      <xdr:spPr>
        <a:xfrm>
          <a:off x="7810500" y="125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162313</xdr:rowOff>
    </xdr:from>
    <xdr:ext cx="534377" cy="259045"/>
    <xdr:sp macro="" textlink="">
      <xdr:nvSpPr>
        <xdr:cNvPr id="411" name="テキスト ボックス 410"/>
        <xdr:cNvSpPr txBox="1"/>
      </xdr:nvSpPr>
      <xdr:spPr>
        <a:xfrm>
          <a:off x="7594111" y="1233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167607</xdr:rowOff>
    </xdr:from>
    <xdr:to>
      <xdr:col>36</xdr:col>
      <xdr:colOff>165100</xdr:colOff>
      <xdr:row>73</xdr:row>
      <xdr:rowOff>97757</xdr:rowOff>
    </xdr:to>
    <xdr:sp macro="" textlink="">
      <xdr:nvSpPr>
        <xdr:cNvPr id="412" name="楕円 411"/>
        <xdr:cNvSpPr/>
      </xdr:nvSpPr>
      <xdr:spPr>
        <a:xfrm>
          <a:off x="6921500" y="1251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114284</xdr:rowOff>
    </xdr:from>
    <xdr:ext cx="534377" cy="259045"/>
    <xdr:sp macro="" textlink="">
      <xdr:nvSpPr>
        <xdr:cNvPr id="413" name="テキスト ボックス 412"/>
        <xdr:cNvSpPr txBox="1"/>
      </xdr:nvSpPr>
      <xdr:spPr>
        <a:xfrm>
          <a:off x="6705111" y="1228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5" name="正方形/長方形 41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6" name="正方形/長方形 41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7" name="正方形/長方形 41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8" name="正方形/長方形 41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9" name="正方形/長方形 41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0" name="テキスト ボックス 41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1" name="直線コネクタ 42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2" name="直線コネクタ 42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3" name="テキスト ボックス 42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4" name="直線コネクタ 42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25" name="テキスト ボックス 42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26" name="直線コネクタ 42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27" name="テキスト ボックス 42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28" name="直線コネクタ 42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29" name="テキスト ボックス 42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0" name="直線コネクタ 42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1" name="テキスト ボックス 43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2" name="直線コネクタ 43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3" name="テキスト ボックス 43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37" name="直線コネクタ 436"/>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38"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39" name="直線コネクタ 438"/>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0"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1" name="直線コネクタ 440"/>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31114</xdr:rowOff>
    </xdr:from>
    <xdr:to>
      <xdr:col>55</xdr:col>
      <xdr:colOff>0</xdr:colOff>
      <xdr:row>97</xdr:row>
      <xdr:rowOff>56407</xdr:rowOff>
    </xdr:to>
    <xdr:cxnSp macro="">
      <xdr:nvCxnSpPr>
        <xdr:cNvPr id="442" name="直線コネクタ 441"/>
        <xdr:cNvCxnSpPr/>
      </xdr:nvCxnSpPr>
      <xdr:spPr>
        <a:xfrm flipV="1">
          <a:off x="9639300" y="16661764"/>
          <a:ext cx="8382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89391</xdr:rowOff>
    </xdr:from>
    <xdr:ext cx="534377" cy="259045"/>
    <xdr:sp macro="" textlink="">
      <xdr:nvSpPr>
        <xdr:cNvPr id="443" name="土木費平均値テキスト"/>
        <xdr:cNvSpPr txBox="1"/>
      </xdr:nvSpPr>
      <xdr:spPr>
        <a:xfrm>
          <a:off x="10528300" y="16377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4" name="フローチャート: 判断 443"/>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35654</xdr:rowOff>
    </xdr:from>
    <xdr:to>
      <xdr:col>50</xdr:col>
      <xdr:colOff>114300</xdr:colOff>
      <xdr:row>97</xdr:row>
      <xdr:rowOff>56407</xdr:rowOff>
    </xdr:to>
    <xdr:cxnSp macro="">
      <xdr:nvCxnSpPr>
        <xdr:cNvPr id="445" name="直線コネクタ 444"/>
        <xdr:cNvCxnSpPr/>
      </xdr:nvCxnSpPr>
      <xdr:spPr>
        <a:xfrm>
          <a:off x="8750300" y="16666304"/>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46" name="フローチャート: 判断 445"/>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15526</xdr:rowOff>
    </xdr:from>
    <xdr:ext cx="534377" cy="259045"/>
    <xdr:sp macro="" textlink="">
      <xdr:nvSpPr>
        <xdr:cNvPr id="447" name="テキスト ボックス 446"/>
        <xdr:cNvSpPr txBox="1"/>
      </xdr:nvSpPr>
      <xdr:spPr>
        <a:xfrm>
          <a:off x="9359411" y="163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35654</xdr:rowOff>
    </xdr:from>
    <xdr:to>
      <xdr:col>45</xdr:col>
      <xdr:colOff>177800</xdr:colOff>
      <xdr:row>97</xdr:row>
      <xdr:rowOff>52260</xdr:rowOff>
    </xdr:to>
    <xdr:cxnSp macro="">
      <xdr:nvCxnSpPr>
        <xdr:cNvPr id="448" name="直線コネクタ 447"/>
        <xdr:cNvCxnSpPr/>
      </xdr:nvCxnSpPr>
      <xdr:spPr>
        <a:xfrm flipV="1">
          <a:off x="7861300" y="16666304"/>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49" name="フローチャート: 判断 448"/>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24032</xdr:rowOff>
    </xdr:from>
    <xdr:ext cx="534377" cy="259045"/>
    <xdr:sp macro="" textlink="">
      <xdr:nvSpPr>
        <xdr:cNvPr id="450" name="テキスト ボックス 449"/>
        <xdr:cNvSpPr txBox="1"/>
      </xdr:nvSpPr>
      <xdr:spPr>
        <a:xfrm>
          <a:off x="8483111" y="163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50318</xdr:rowOff>
    </xdr:from>
    <xdr:to>
      <xdr:col>41</xdr:col>
      <xdr:colOff>50800</xdr:colOff>
      <xdr:row>97</xdr:row>
      <xdr:rowOff>52260</xdr:rowOff>
    </xdr:to>
    <xdr:cxnSp macro="">
      <xdr:nvCxnSpPr>
        <xdr:cNvPr id="451" name="直線コネクタ 450"/>
        <xdr:cNvCxnSpPr/>
      </xdr:nvCxnSpPr>
      <xdr:spPr>
        <a:xfrm>
          <a:off x="6972300" y="16680968"/>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2" name="フローチャート: 判断 451"/>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52509</xdr:rowOff>
    </xdr:from>
    <xdr:ext cx="534377" cy="259045"/>
    <xdr:sp macro="" textlink="">
      <xdr:nvSpPr>
        <xdr:cNvPr id="453" name="テキスト ボックス 452"/>
        <xdr:cNvSpPr txBox="1"/>
      </xdr:nvSpPr>
      <xdr:spPr>
        <a:xfrm>
          <a:off x="7594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4" name="フローチャート: 判断 453"/>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39904</xdr:rowOff>
    </xdr:from>
    <xdr:ext cx="534377" cy="259045"/>
    <xdr:sp macro="" textlink="">
      <xdr:nvSpPr>
        <xdr:cNvPr id="455" name="テキスト ボックス 454"/>
        <xdr:cNvSpPr txBox="1"/>
      </xdr:nvSpPr>
      <xdr:spPr>
        <a:xfrm>
          <a:off x="6705111" y="163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151764</xdr:rowOff>
    </xdr:from>
    <xdr:to>
      <xdr:col>55</xdr:col>
      <xdr:colOff>50800</xdr:colOff>
      <xdr:row>97</xdr:row>
      <xdr:rowOff>81914</xdr:rowOff>
    </xdr:to>
    <xdr:sp macro="" textlink="">
      <xdr:nvSpPr>
        <xdr:cNvPr id="461" name="楕円 460"/>
        <xdr:cNvSpPr/>
      </xdr:nvSpPr>
      <xdr:spPr>
        <a:xfrm>
          <a:off x="10426700" y="166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130191</xdr:rowOff>
    </xdr:from>
    <xdr:ext cx="534377" cy="259045"/>
    <xdr:sp macro="" textlink="">
      <xdr:nvSpPr>
        <xdr:cNvPr id="462" name="土木費該当値テキスト"/>
        <xdr:cNvSpPr txBox="1"/>
      </xdr:nvSpPr>
      <xdr:spPr>
        <a:xfrm>
          <a:off x="10528300" y="1658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5607</xdr:rowOff>
    </xdr:from>
    <xdr:to>
      <xdr:col>50</xdr:col>
      <xdr:colOff>165100</xdr:colOff>
      <xdr:row>97</xdr:row>
      <xdr:rowOff>107207</xdr:rowOff>
    </xdr:to>
    <xdr:sp macro="" textlink="">
      <xdr:nvSpPr>
        <xdr:cNvPr id="463" name="楕円 462"/>
        <xdr:cNvSpPr/>
      </xdr:nvSpPr>
      <xdr:spPr>
        <a:xfrm>
          <a:off x="9588500" y="166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98334</xdr:rowOff>
    </xdr:from>
    <xdr:ext cx="534377" cy="259045"/>
    <xdr:sp macro="" textlink="">
      <xdr:nvSpPr>
        <xdr:cNvPr id="464" name="テキスト ボックス 463"/>
        <xdr:cNvSpPr txBox="1"/>
      </xdr:nvSpPr>
      <xdr:spPr>
        <a:xfrm>
          <a:off x="9359411" y="167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156304</xdr:rowOff>
    </xdr:from>
    <xdr:to>
      <xdr:col>46</xdr:col>
      <xdr:colOff>38100</xdr:colOff>
      <xdr:row>97</xdr:row>
      <xdr:rowOff>86454</xdr:rowOff>
    </xdr:to>
    <xdr:sp macro="" textlink="">
      <xdr:nvSpPr>
        <xdr:cNvPr id="465" name="楕円 464"/>
        <xdr:cNvSpPr/>
      </xdr:nvSpPr>
      <xdr:spPr>
        <a:xfrm>
          <a:off x="8699500" y="166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77581</xdr:rowOff>
    </xdr:from>
    <xdr:ext cx="534377" cy="259045"/>
    <xdr:sp macro="" textlink="">
      <xdr:nvSpPr>
        <xdr:cNvPr id="466" name="テキスト ボックス 465"/>
        <xdr:cNvSpPr txBox="1"/>
      </xdr:nvSpPr>
      <xdr:spPr>
        <a:xfrm>
          <a:off x="8483111" y="167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1460</xdr:rowOff>
    </xdr:from>
    <xdr:to>
      <xdr:col>41</xdr:col>
      <xdr:colOff>101600</xdr:colOff>
      <xdr:row>97</xdr:row>
      <xdr:rowOff>103060</xdr:rowOff>
    </xdr:to>
    <xdr:sp macro="" textlink="">
      <xdr:nvSpPr>
        <xdr:cNvPr id="467" name="楕円 466"/>
        <xdr:cNvSpPr/>
      </xdr:nvSpPr>
      <xdr:spPr>
        <a:xfrm>
          <a:off x="7810500" y="166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94187</xdr:rowOff>
    </xdr:from>
    <xdr:ext cx="534377" cy="259045"/>
    <xdr:sp macro="" textlink="">
      <xdr:nvSpPr>
        <xdr:cNvPr id="468" name="テキスト ボックス 467"/>
        <xdr:cNvSpPr txBox="1"/>
      </xdr:nvSpPr>
      <xdr:spPr>
        <a:xfrm>
          <a:off x="7594111" y="167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170968</xdr:rowOff>
    </xdr:from>
    <xdr:to>
      <xdr:col>36</xdr:col>
      <xdr:colOff>165100</xdr:colOff>
      <xdr:row>97</xdr:row>
      <xdr:rowOff>101118</xdr:rowOff>
    </xdr:to>
    <xdr:sp macro="" textlink="">
      <xdr:nvSpPr>
        <xdr:cNvPr id="469" name="楕円 468"/>
        <xdr:cNvSpPr/>
      </xdr:nvSpPr>
      <xdr:spPr>
        <a:xfrm>
          <a:off x="6921500" y="166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92245</xdr:rowOff>
    </xdr:from>
    <xdr:ext cx="534377" cy="259045"/>
    <xdr:sp macro="" textlink="">
      <xdr:nvSpPr>
        <xdr:cNvPr id="470" name="テキスト ボックス 469"/>
        <xdr:cNvSpPr txBox="1"/>
      </xdr:nvSpPr>
      <xdr:spPr>
        <a:xfrm>
          <a:off x="6705111" y="167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2" name="正方形/長方形 47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3" name="正方形/長方形 47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4" name="正方形/長方形 47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5" name="正方形/長方形 47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9" name="テキスト ボックス 47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0" name="直線コネクタ 47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1" name="テキスト ボックス 48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2" name="直線コネクタ 48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3" name="テキスト ボックス 48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4" name="直線コネクタ 48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5" name="テキスト ボックス 48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6" name="直線コネクタ 48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87" name="テキスト ボックス 48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88" name="直線コネクタ 48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89" name="テキスト ボックス 48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0" name="直線コネクタ 48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1" name="テキスト ボックス 49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495" name="直線コネクタ 494"/>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496"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497" name="直線コネクタ 496"/>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498"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499" name="直線コネクタ 498"/>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21263</xdr:rowOff>
    </xdr:from>
    <xdr:to>
      <xdr:col>85</xdr:col>
      <xdr:colOff>127000</xdr:colOff>
      <xdr:row>32</xdr:row>
      <xdr:rowOff>26053</xdr:rowOff>
    </xdr:to>
    <xdr:cxnSp macro="">
      <xdr:nvCxnSpPr>
        <xdr:cNvPr id="500" name="直線コネクタ 499"/>
        <xdr:cNvCxnSpPr/>
      </xdr:nvCxnSpPr>
      <xdr:spPr>
        <a:xfrm flipV="1">
          <a:off x="15481300" y="5507663"/>
          <a:ext cx="8382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150494</xdr:rowOff>
    </xdr:from>
    <xdr:ext cx="534377" cy="259045"/>
    <xdr:sp macro="" textlink="">
      <xdr:nvSpPr>
        <xdr:cNvPr id="501" name="警察費平均値テキスト"/>
        <xdr:cNvSpPr txBox="1"/>
      </xdr:nvSpPr>
      <xdr:spPr>
        <a:xfrm>
          <a:off x="16370300" y="6151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2" name="フローチャート: 判断 501"/>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26053</xdr:rowOff>
    </xdr:from>
    <xdr:to>
      <xdr:col>81</xdr:col>
      <xdr:colOff>50800</xdr:colOff>
      <xdr:row>32</xdr:row>
      <xdr:rowOff>43906</xdr:rowOff>
    </xdr:to>
    <xdr:cxnSp macro="">
      <xdr:nvCxnSpPr>
        <xdr:cNvPr id="503" name="直線コネクタ 502"/>
        <xdr:cNvCxnSpPr/>
      </xdr:nvCxnSpPr>
      <xdr:spPr>
        <a:xfrm flipV="1">
          <a:off x="14592300" y="5512453"/>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4" name="フローチャート: 判断 503"/>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131879</xdr:rowOff>
    </xdr:from>
    <xdr:ext cx="534377" cy="259045"/>
    <xdr:sp macro="" textlink="">
      <xdr:nvSpPr>
        <xdr:cNvPr id="505" name="テキスト ボックス 504"/>
        <xdr:cNvSpPr txBox="1"/>
      </xdr:nvSpPr>
      <xdr:spPr>
        <a:xfrm>
          <a:off x="15201411" y="6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14514</xdr:rowOff>
    </xdr:from>
    <xdr:to>
      <xdr:col>76</xdr:col>
      <xdr:colOff>114300</xdr:colOff>
      <xdr:row>32</xdr:row>
      <xdr:rowOff>43906</xdr:rowOff>
    </xdr:to>
    <xdr:cxnSp macro="">
      <xdr:nvCxnSpPr>
        <xdr:cNvPr id="506" name="直線コネクタ 505"/>
        <xdr:cNvCxnSpPr/>
      </xdr:nvCxnSpPr>
      <xdr:spPr>
        <a:xfrm>
          <a:off x="13703300" y="55009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07" name="フローチャート: 判断 506"/>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133077</xdr:rowOff>
    </xdr:from>
    <xdr:ext cx="534377" cy="259045"/>
    <xdr:sp macro="" textlink="">
      <xdr:nvSpPr>
        <xdr:cNvPr id="508" name="テキスト ボックス 507"/>
        <xdr:cNvSpPr txBox="1"/>
      </xdr:nvSpPr>
      <xdr:spPr>
        <a:xfrm>
          <a:off x="14325111" y="63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14514</xdr:rowOff>
    </xdr:from>
    <xdr:to>
      <xdr:col>71</xdr:col>
      <xdr:colOff>177800</xdr:colOff>
      <xdr:row>32</xdr:row>
      <xdr:rowOff>73624</xdr:rowOff>
    </xdr:to>
    <xdr:cxnSp macro="">
      <xdr:nvCxnSpPr>
        <xdr:cNvPr id="509" name="直線コネクタ 508"/>
        <xdr:cNvCxnSpPr/>
      </xdr:nvCxnSpPr>
      <xdr:spPr>
        <a:xfrm flipV="1">
          <a:off x="12814300" y="5500914"/>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0" name="フローチャート: 判断 509"/>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145595</xdr:rowOff>
    </xdr:from>
    <xdr:ext cx="534377" cy="259045"/>
    <xdr:sp macro="" textlink="">
      <xdr:nvSpPr>
        <xdr:cNvPr id="511" name="テキスト ボックス 510"/>
        <xdr:cNvSpPr txBox="1"/>
      </xdr:nvSpPr>
      <xdr:spPr>
        <a:xfrm>
          <a:off x="13436111" y="63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2" name="フローチャート: 判断 511"/>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8435</xdr:rowOff>
    </xdr:from>
    <xdr:ext cx="534377" cy="259045"/>
    <xdr:sp macro="" textlink="">
      <xdr:nvSpPr>
        <xdr:cNvPr id="513" name="テキスト ボックス 512"/>
        <xdr:cNvSpPr txBox="1"/>
      </xdr:nvSpPr>
      <xdr:spPr>
        <a:xfrm>
          <a:off x="12547111" y="635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141913</xdr:rowOff>
    </xdr:from>
    <xdr:to>
      <xdr:col>85</xdr:col>
      <xdr:colOff>177800</xdr:colOff>
      <xdr:row>32</xdr:row>
      <xdr:rowOff>72063</xdr:rowOff>
    </xdr:to>
    <xdr:sp macro="" textlink="">
      <xdr:nvSpPr>
        <xdr:cNvPr id="519" name="楕円 518"/>
        <xdr:cNvSpPr/>
      </xdr:nvSpPr>
      <xdr:spPr>
        <a:xfrm>
          <a:off x="16268700" y="54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164790</xdr:rowOff>
    </xdr:from>
    <xdr:ext cx="534377" cy="259045"/>
    <xdr:sp macro="" textlink="">
      <xdr:nvSpPr>
        <xdr:cNvPr id="520" name="警察費該当値テキスト"/>
        <xdr:cNvSpPr txBox="1"/>
      </xdr:nvSpPr>
      <xdr:spPr>
        <a:xfrm>
          <a:off x="16370300" y="530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146703</xdr:rowOff>
    </xdr:from>
    <xdr:to>
      <xdr:col>81</xdr:col>
      <xdr:colOff>101600</xdr:colOff>
      <xdr:row>32</xdr:row>
      <xdr:rowOff>76853</xdr:rowOff>
    </xdr:to>
    <xdr:sp macro="" textlink="">
      <xdr:nvSpPr>
        <xdr:cNvPr id="521" name="楕円 520"/>
        <xdr:cNvSpPr/>
      </xdr:nvSpPr>
      <xdr:spPr>
        <a:xfrm>
          <a:off x="15430500" y="54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93380</xdr:rowOff>
    </xdr:from>
    <xdr:ext cx="534377" cy="259045"/>
    <xdr:sp macro="" textlink="">
      <xdr:nvSpPr>
        <xdr:cNvPr id="522" name="テキスト ボックス 521"/>
        <xdr:cNvSpPr txBox="1"/>
      </xdr:nvSpPr>
      <xdr:spPr>
        <a:xfrm>
          <a:off x="15201411" y="523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164556</xdr:rowOff>
    </xdr:from>
    <xdr:to>
      <xdr:col>76</xdr:col>
      <xdr:colOff>165100</xdr:colOff>
      <xdr:row>32</xdr:row>
      <xdr:rowOff>94706</xdr:rowOff>
    </xdr:to>
    <xdr:sp macro="" textlink="">
      <xdr:nvSpPr>
        <xdr:cNvPr id="523" name="楕円 522"/>
        <xdr:cNvSpPr/>
      </xdr:nvSpPr>
      <xdr:spPr>
        <a:xfrm>
          <a:off x="14541500" y="54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111233</xdr:rowOff>
    </xdr:from>
    <xdr:ext cx="534377" cy="259045"/>
    <xdr:sp macro="" textlink="">
      <xdr:nvSpPr>
        <xdr:cNvPr id="524" name="テキスト ボックス 523"/>
        <xdr:cNvSpPr txBox="1"/>
      </xdr:nvSpPr>
      <xdr:spPr>
        <a:xfrm>
          <a:off x="14325111" y="525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135164</xdr:rowOff>
    </xdr:from>
    <xdr:to>
      <xdr:col>72</xdr:col>
      <xdr:colOff>38100</xdr:colOff>
      <xdr:row>32</xdr:row>
      <xdr:rowOff>65314</xdr:rowOff>
    </xdr:to>
    <xdr:sp macro="" textlink="">
      <xdr:nvSpPr>
        <xdr:cNvPr id="525" name="楕円 524"/>
        <xdr:cNvSpPr/>
      </xdr:nvSpPr>
      <xdr:spPr>
        <a:xfrm>
          <a:off x="13652500" y="54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81841</xdr:rowOff>
    </xdr:from>
    <xdr:ext cx="534377" cy="259045"/>
    <xdr:sp macro="" textlink="">
      <xdr:nvSpPr>
        <xdr:cNvPr id="526" name="テキスト ボックス 525"/>
        <xdr:cNvSpPr txBox="1"/>
      </xdr:nvSpPr>
      <xdr:spPr>
        <a:xfrm>
          <a:off x="13436111" y="5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22824</xdr:rowOff>
    </xdr:from>
    <xdr:to>
      <xdr:col>67</xdr:col>
      <xdr:colOff>101600</xdr:colOff>
      <xdr:row>32</xdr:row>
      <xdr:rowOff>124424</xdr:rowOff>
    </xdr:to>
    <xdr:sp macro="" textlink="">
      <xdr:nvSpPr>
        <xdr:cNvPr id="527" name="楕円 526"/>
        <xdr:cNvSpPr/>
      </xdr:nvSpPr>
      <xdr:spPr>
        <a:xfrm>
          <a:off x="12763500" y="55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140951</xdr:rowOff>
    </xdr:from>
    <xdr:ext cx="534377" cy="259045"/>
    <xdr:sp macro="" textlink="">
      <xdr:nvSpPr>
        <xdr:cNvPr id="528" name="テキスト ボックス 527"/>
        <xdr:cNvSpPr txBox="1"/>
      </xdr:nvSpPr>
      <xdr:spPr>
        <a:xfrm>
          <a:off x="12547111" y="52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0" name="正方形/長方形 52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1" name="正方形/長方形 53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2" name="正方形/長方形 53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3" name="正方形/長方形 53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7" name="テキスト ボックス 53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8" name="直線コネクタ 53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9" name="テキスト ボックス 53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0" name="直線コネクタ 53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1" name="テキスト ボックス 54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3" name="テキスト ボックス 54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4" name="直線コネクタ 54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5" name="テキスト ボックス 54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6" name="直線コネクタ 54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7" name="テキスト ボックス 54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9" name="テキスト ボックス 54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1" name="直線コネクタ 550"/>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2"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3" name="直線コネクタ 552"/>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4"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55" name="直線コネクタ 554"/>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4673</xdr:rowOff>
    </xdr:from>
    <xdr:to>
      <xdr:col>85</xdr:col>
      <xdr:colOff>127000</xdr:colOff>
      <xdr:row>57</xdr:row>
      <xdr:rowOff>7093</xdr:rowOff>
    </xdr:to>
    <xdr:cxnSp macro="">
      <xdr:nvCxnSpPr>
        <xdr:cNvPr id="556" name="直線コネクタ 555"/>
        <xdr:cNvCxnSpPr/>
      </xdr:nvCxnSpPr>
      <xdr:spPr>
        <a:xfrm flipV="1">
          <a:off x="15481300" y="9777323"/>
          <a:ext cx="8382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143400</xdr:rowOff>
    </xdr:from>
    <xdr:ext cx="534377" cy="259045"/>
    <xdr:sp macro="" textlink="">
      <xdr:nvSpPr>
        <xdr:cNvPr id="557" name="教育費平均値テキスト"/>
        <xdr:cNvSpPr txBox="1"/>
      </xdr:nvSpPr>
      <xdr:spPr>
        <a:xfrm>
          <a:off x="16370300" y="940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58" name="フローチャート: 判断 557"/>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34220</xdr:rowOff>
    </xdr:from>
    <xdr:to>
      <xdr:col>81</xdr:col>
      <xdr:colOff>50800</xdr:colOff>
      <xdr:row>57</xdr:row>
      <xdr:rowOff>7093</xdr:rowOff>
    </xdr:to>
    <xdr:cxnSp macro="">
      <xdr:nvCxnSpPr>
        <xdr:cNvPr id="559" name="直線コネクタ 558"/>
        <xdr:cNvCxnSpPr/>
      </xdr:nvCxnSpPr>
      <xdr:spPr>
        <a:xfrm>
          <a:off x="14592300" y="9463970"/>
          <a:ext cx="889000" cy="3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0" name="フローチャート: 判断 559"/>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68819</xdr:rowOff>
    </xdr:from>
    <xdr:ext cx="534377" cy="259045"/>
    <xdr:sp macro="" textlink="">
      <xdr:nvSpPr>
        <xdr:cNvPr id="561" name="テキスト ボックス 560"/>
        <xdr:cNvSpPr txBox="1"/>
      </xdr:nvSpPr>
      <xdr:spPr>
        <a:xfrm>
          <a:off x="152014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34220</xdr:rowOff>
    </xdr:from>
    <xdr:to>
      <xdr:col>76</xdr:col>
      <xdr:colOff>114300</xdr:colOff>
      <xdr:row>55</xdr:row>
      <xdr:rowOff>40449</xdr:rowOff>
    </xdr:to>
    <xdr:cxnSp macro="">
      <xdr:nvCxnSpPr>
        <xdr:cNvPr id="562" name="直線コネクタ 561"/>
        <xdr:cNvCxnSpPr/>
      </xdr:nvCxnSpPr>
      <xdr:spPr>
        <a:xfrm flipV="1">
          <a:off x="13703300" y="9463970"/>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3" name="フローチャート: 判断 562"/>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29653</xdr:rowOff>
    </xdr:from>
    <xdr:ext cx="534377" cy="259045"/>
    <xdr:sp macro="" textlink="">
      <xdr:nvSpPr>
        <xdr:cNvPr id="564" name="テキスト ボックス 563"/>
        <xdr:cNvSpPr txBox="1"/>
      </xdr:nvSpPr>
      <xdr:spPr>
        <a:xfrm>
          <a:off x="143251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18485</xdr:rowOff>
    </xdr:from>
    <xdr:to>
      <xdr:col>71</xdr:col>
      <xdr:colOff>177800</xdr:colOff>
      <xdr:row>55</xdr:row>
      <xdr:rowOff>40449</xdr:rowOff>
    </xdr:to>
    <xdr:cxnSp macro="">
      <xdr:nvCxnSpPr>
        <xdr:cNvPr id="565" name="直線コネクタ 564"/>
        <xdr:cNvCxnSpPr/>
      </xdr:nvCxnSpPr>
      <xdr:spPr>
        <a:xfrm>
          <a:off x="12814300" y="9448235"/>
          <a:ext cx="889000" cy="2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66" name="フローチャート: 判断 565"/>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31329</xdr:rowOff>
    </xdr:from>
    <xdr:ext cx="534377" cy="259045"/>
    <xdr:sp macro="" textlink="">
      <xdr:nvSpPr>
        <xdr:cNvPr id="567" name="テキスト ボックス 566"/>
        <xdr:cNvSpPr txBox="1"/>
      </xdr:nvSpPr>
      <xdr:spPr>
        <a:xfrm>
          <a:off x="13436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68" name="フローチャート: 判断 567"/>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66095</xdr:rowOff>
    </xdr:from>
    <xdr:ext cx="534377" cy="259045"/>
    <xdr:sp macro="" textlink="">
      <xdr:nvSpPr>
        <xdr:cNvPr id="569" name="テキスト ボックス 568"/>
        <xdr:cNvSpPr txBox="1"/>
      </xdr:nvSpPr>
      <xdr:spPr>
        <a:xfrm>
          <a:off x="12547111" y="91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125323</xdr:rowOff>
    </xdr:from>
    <xdr:to>
      <xdr:col>85</xdr:col>
      <xdr:colOff>177800</xdr:colOff>
      <xdr:row>57</xdr:row>
      <xdr:rowOff>55473</xdr:rowOff>
    </xdr:to>
    <xdr:sp macro="" textlink="">
      <xdr:nvSpPr>
        <xdr:cNvPr id="575" name="楕円 574"/>
        <xdr:cNvSpPr/>
      </xdr:nvSpPr>
      <xdr:spPr>
        <a:xfrm>
          <a:off x="16268700" y="97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103750</xdr:rowOff>
    </xdr:from>
    <xdr:ext cx="534377" cy="259045"/>
    <xdr:sp macro="" textlink="">
      <xdr:nvSpPr>
        <xdr:cNvPr id="576" name="教育費該当値テキスト"/>
        <xdr:cNvSpPr txBox="1"/>
      </xdr:nvSpPr>
      <xdr:spPr>
        <a:xfrm>
          <a:off x="16370300" y="97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127743</xdr:rowOff>
    </xdr:from>
    <xdr:to>
      <xdr:col>81</xdr:col>
      <xdr:colOff>101600</xdr:colOff>
      <xdr:row>57</xdr:row>
      <xdr:rowOff>57893</xdr:rowOff>
    </xdr:to>
    <xdr:sp macro="" textlink="">
      <xdr:nvSpPr>
        <xdr:cNvPr id="577" name="楕円 576"/>
        <xdr:cNvSpPr/>
      </xdr:nvSpPr>
      <xdr:spPr>
        <a:xfrm>
          <a:off x="15430500" y="97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49020</xdr:rowOff>
    </xdr:from>
    <xdr:ext cx="534377" cy="259045"/>
    <xdr:sp macro="" textlink="">
      <xdr:nvSpPr>
        <xdr:cNvPr id="578" name="テキスト ボックス 577"/>
        <xdr:cNvSpPr txBox="1"/>
      </xdr:nvSpPr>
      <xdr:spPr>
        <a:xfrm>
          <a:off x="15201411" y="982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154870</xdr:rowOff>
    </xdr:from>
    <xdr:to>
      <xdr:col>76</xdr:col>
      <xdr:colOff>165100</xdr:colOff>
      <xdr:row>55</xdr:row>
      <xdr:rowOff>85020</xdr:rowOff>
    </xdr:to>
    <xdr:sp macro="" textlink="">
      <xdr:nvSpPr>
        <xdr:cNvPr id="579" name="楕円 578"/>
        <xdr:cNvSpPr/>
      </xdr:nvSpPr>
      <xdr:spPr>
        <a:xfrm>
          <a:off x="14541500" y="94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76147</xdr:rowOff>
    </xdr:from>
    <xdr:ext cx="534377" cy="259045"/>
    <xdr:sp macro="" textlink="">
      <xdr:nvSpPr>
        <xdr:cNvPr id="580" name="テキスト ボックス 579"/>
        <xdr:cNvSpPr txBox="1"/>
      </xdr:nvSpPr>
      <xdr:spPr>
        <a:xfrm>
          <a:off x="14325111" y="95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161099</xdr:rowOff>
    </xdr:from>
    <xdr:to>
      <xdr:col>72</xdr:col>
      <xdr:colOff>38100</xdr:colOff>
      <xdr:row>55</xdr:row>
      <xdr:rowOff>91249</xdr:rowOff>
    </xdr:to>
    <xdr:sp macro="" textlink="">
      <xdr:nvSpPr>
        <xdr:cNvPr id="581" name="楕円 580"/>
        <xdr:cNvSpPr/>
      </xdr:nvSpPr>
      <xdr:spPr>
        <a:xfrm>
          <a:off x="13652500" y="94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82376</xdr:rowOff>
    </xdr:from>
    <xdr:ext cx="534377" cy="259045"/>
    <xdr:sp macro="" textlink="">
      <xdr:nvSpPr>
        <xdr:cNvPr id="582" name="テキスト ボックス 581"/>
        <xdr:cNvSpPr txBox="1"/>
      </xdr:nvSpPr>
      <xdr:spPr>
        <a:xfrm>
          <a:off x="13436111" y="951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139135</xdr:rowOff>
    </xdr:from>
    <xdr:to>
      <xdr:col>67</xdr:col>
      <xdr:colOff>101600</xdr:colOff>
      <xdr:row>55</xdr:row>
      <xdr:rowOff>69285</xdr:rowOff>
    </xdr:to>
    <xdr:sp macro="" textlink="">
      <xdr:nvSpPr>
        <xdr:cNvPr id="583" name="楕円 582"/>
        <xdr:cNvSpPr/>
      </xdr:nvSpPr>
      <xdr:spPr>
        <a:xfrm>
          <a:off x="12763500" y="93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60412</xdr:rowOff>
    </xdr:from>
    <xdr:ext cx="534377" cy="259045"/>
    <xdr:sp macro="" textlink="">
      <xdr:nvSpPr>
        <xdr:cNvPr id="584" name="テキスト ボックス 583"/>
        <xdr:cNvSpPr txBox="1"/>
      </xdr:nvSpPr>
      <xdr:spPr>
        <a:xfrm>
          <a:off x="12547111" y="949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6" name="正方形/長方形 58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7" name="正方形/長方形 58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8" name="正方形/長方形 58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9" name="正方形/長方形 58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6" name="テキスト ボックス 59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8" name="テキスト ボックス 59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0" name="テキスト ボックス 59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4" name="直線コネクタ 603"/>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05"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06" name="直線コネクタ 605"/>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07"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08" name="直線コネクタ 607"/>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131265</xdr:rowOff>
    </xdr:from>
    <xdr:to>
      <xdr:col>85</xdr:col>
      <xdr:colOff>127000</xdr:colOff>
      <xdr:row>78</xdr:row>
      <xdr:rowOff>136134</xdr:rowOff>
    </xdr:to>
    <xdr:cxnSp macro="">
      <xdr:nvCxnSpPr>
        <xdr:cNvPr id="609" name="直線コネクタ 608"/>
        <xdr:cNvCxnSpPr/>
      </xdr:nvCxnSpPr>
      <xdr:spPr>
        <a:xfrm flipV="1">
          <a:off x="15481300" y="13504365"/>
          <a:ext cx="8382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29390</xdr:rowOff>
    </xdr:from>
    <xdr:ext cx="469744" cy="259045"/>
    <xdr:sp macro="" textlink="">
      <xdr:nvSpPr>
        <xdr:cNvPr id="610" name="災害復旧費平均値テキスト"/>
        <xdr:cNvSpPr txBox="1"/>
      </xdr:nvSpPr>
      <xdr:spPr>
        <a:xfrm>
          <a:off x="16370300" y="13231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1" name="フローチャート: 判断 610"/>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136134</xdr:rowOff>
    </xdr:from>
    <xdr:to>
      <xdr:col>81</xdr:col>
      <xdr:colOff>50800</xdr:colOff>
      <xdr:row>78</xdr:row>
      <xdr:rowOff>139357</xdr:rowOff>
    </xdr:to>
    <xdr:cxnSp macro="">
      <xdr:nvCxnSpPr>
        <xdr:cNvPr id="612" name="直線コネクタ 611"/>
        <xdr:cNvCxnSpPr/>
      </xdr:nvCxnSpPr>
      <xdr:spPr>
        <a:xfrm flipV="1">
          <a:off x="14592300" y="13509234"/>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3" name="フローチャート: 判断 612"/>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4" name="テキスト ボックス 613"/>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138809</xdr:rowOff>
    </xdr:from>
    <xdr:to>
      <xdr:col>76</xdr:col>
      <xdr:colOff>114300</xdr:colOff>
      <xdr:row>78</xdr:row>
      <xdr:rowOff>139357</xdr:rowOff>
    </xdr:to>
    <xdr:cxnSp macro="">
      <xdr:nvCxnSpPr>
        <xdr:cNvPr id="615" name="直線コネクタ 614"/>
        <xdr:cNvCxnSpPr/>
      </xdr:nvCxnSpPr>
      <xdr:spPr>
        <a:xfrm>
          <a:off x="13703300" y="1351190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16" name="フローチャート: 判断 615"/>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17" name="テキスト ボックス 616"/>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138032</xdr:rowOff>
    </xdr:from>
    <xdr:to>
      <xdr:col>71</xdr:col>
      <xdr:colOff>177800</xdr:colOff>
      <xdr:row>78</xdr:row>
      <xdr:rowOff>138809</xdr:rowOff>
    </xdr:to>
    <xdr:cxnSp macro="">
      <xdr:nvCxnSpPr>
        <xdr:cNvPr id="618" name="直線コネクタ 617"/>
        <xdr:cNvCxnSpPr/>
      </xdr:nvCxnSpPr>
      <xdr:spPr>
        <a:xfrm>
          <a:off x="12814300" y="1351113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19" name="フローチャート: 判断 618"/>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0" name="テキスト ボックス 619"/>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1" name="フローチャート: 判断 620"/>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149305</xdr:rowOff>
    </xdr:from>
    <xdr:ext cx="469744" cy="259045"/>
    <xdr:sp macro="" textlink="">
      <xdr:nvSpPr>
        <xdr:cNvPr id="622" name="テキスト ボックス 621"/>
        <xdr:cNvSpPr txBox="1"/>
      </xdr:nvSpPr>
      <xdr:spPr>
        <a:xfrm>
          <a:off x="12579428"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80465</xdr:rowOff>
    </xdr:from>
    <xdr:to>
      <xdr:col>85</xdr:col>
      <xdr:colOff>177800</xdr:colOff>
      <xdr:row>79</xdr:row>
      <xdr:rowOff>10615</xdr:rowOff>
    </xdr:to>
    <xdr:sp macro="" textlink="">
      <xdr:nvSpPr>
        <xdr:cNvPr id="628" name="楕円 627"/>
        <xdr:cNvSpPr/>
      </xdr:nvSpPr>
      <xdr:spPr>
        <a:xfrm>
          <a:off x="16268700" y="1345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166842</xdr:rowOff>
    </xdr:from>
    <xdr:ext cx="378565" cy="259045"/>
    <xdr:sp macro="" textlink="">
      <xdr:nvSpPr>
        <xdr:cNvPr id="629" name="災害復旧費該当値テキスト"/>
        <xdr:cNvSpPr txBox="1"/>
      </xdr:nvSpPr>
      <xdr:spPr>
        <a:xfrm>
          <a:off x="16370300" y="13368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85334</xdr:rowOff>
    </xdr:from>
    <xdr:to>
      <xdr:col>81</xdr:col>
      <xdr:colOff>101600</xdr:colOff>
      <xdr:row>79</xdr:row>
      <xdr:rowOff>15484</xdr:rowOff>
    </xdr:to>
    <xdr:sp macro="" textlink="">
      <xdr:nvSpPr>
        <xdr:cNvPr id="630" name="楕円 629"/>
        <xdr:cNvSpPr/>
      </xdr:nvSpPr>
      <xdr:spPr>
        <a:xfrm>
          <a:off x="15430500" y="134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6611</xdr:rowOff>
    </xdr:from>
    <xdr:ext cx="378565" cy="259045"/>
    <xdr:sp macro="" textlink="">
      <xdr:nvSpPr>
        <xdr:cNvPr id="631" name="テキスト ボックス 630"/>
        <xdr:cNvSpPr txBox="1"/>
      </xdr:nvSpPr>
      <xdr:spPr>
        <a:xfrm>
          <a:off x="15279317" y="13551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88557</xdr:rowOff>
    </xdr:from>
    <xdr:to>
      <xdr:col>76</xdr:col>
      <xdr:colOff>165100</xdr:colOff>
      <xdr:row>79</xdr:row>
      <xdr:rowOff>18707</xdr:rowOff>
    </xdr:to>
    <xdr:sp macro="" textlink="">
      <xdr:nvSpPr>
        <xdr:cNvPr id="632" name="楕円 631"/>
        <xdr:cNvSpPr/>
      </xdr:nvSpPr>
      <xdr:spPr>
        <a:xfrm>
          <a:off x="14541500" y="134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9834</xdr:rowOff>
    </xdr:from>
    <xdr:ext cx="313932" cy="259045"/>
    <xdr:sp macro="" textlink="">
      <xdr:nvSpPr>
        <xdr:cNvPr id="633" name="テキスト ボックス 632"/>
        <xdr:cNvSpPr txBox="1"/>
      </xdr:nvSpPr>
      <xdr:spPr>
        <a:xfrm>
          <a:off x="14435333" y="13554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88009</xdr:rowOff>
    </xdr:from>
    <xdr:to>
      <xdr:col>72</xdr:col>
      <xdr:colOff>38100</xdr:colOff>
      <xdr:row>79</xdr:row>
      <xdr:rowOff>18159</xdr:rowOff>
    </xdr:to>
    <xdr:sp macro="" textlink="">
      <xdr:nvSpPr>
        <xdr:cNvPr id="634" name="楕円 633"/>
        <xdr:cNvSpPr/>
      </xdr:nvSpPr>
      <xdr:spPr>
        <a:xfrm>
          <a:off x="13652500" y="1346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9286</xdr:rowOff>
    </xdr:from>
    <xdr:ext cx="313932" cy="259045"/>
    <xdr:sp macro="" textlink="">
      <xdr:nvSpPr>
        <xdr:cNvPr id="635" name="テキスト ボックス 634"/>
        <xdr:cNvSpPr txBox="1"/>
      </xdr:nvSpPr>
      <xdr:spPr>
        <a:xfrm>
          <a:off x="13546333" y="13553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87232</xdr:rowOff>
    </xdr:from>
    <xdr:to>
      <xdr:col>67</xdr:col>
      <xdr:colOff>101600</xdr:colOff>
      <xdr:row>79</xdr:row>
      <xdr:rowOff>17382</xdr:rowOff>
    </xdr:to>
    <xdr:sp macro="" textlink="">
      <xdr:nvSpPr>
        <xdr:cNvPr id="636" name="楕円 635"/>
        <xdr:cNvSpPr/>
      </xdr:nvSpPr>
      <xdr:spPr>
        <a:xfrm>
          <a:off x="12763500" y="134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8509</xdr:rowOff>
    </xdr:from>
    <xdr:ext cx="313932" cy="259045"/>
    <xdr:sp macro="" textlink="">
      <xdr:nvSpPr>
        <xdr:cNvPr id="637" name="テキスト ボックス 636"/>
        <xdr:cNvSpPr txBox="1"/>
      </xdr:nvSpPr>
      <xdr:spPr>
        <a:xfrm>
          <a:off x="12657333" y="13553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6" name="テキスト ボックス 64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48" name="テキスト ボックス 64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0" name="テキスト ボックス 64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2" name="テキスト ボックス 65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4" name="テキスト ボックス 65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2" name="直線コネクタ 661"/>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3"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4" name="直線コネクタ 663"/>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65"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66" name="直線コネクタ 665"/>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93360</xdr:rowOff>
    </xdr:from>
    <xdr:to>
      <xdr:col>85</xdr:col>
      <xdr:colOff>127000</xdr:colOff>
      <xdr:row>97</xdr:row>
      <xdr:rowOff>4009</xdr:rowOff>
    </xdr:to>
    <xdr:cxnSp macro="">
      <xdr:nvCxnSpPr>
        <xdr:cNvPr id="667" name="直線コネクタ 666"/>
        <xdr:cNvCxnSpPr/>
      </xdr:nvCxnSpPr>
      <xdr:spPr>
        <a:xfrm>
          <a:off x="15481300" y="16552560"/>
          <a:ext cx="838200" cy="8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42739</xdr:rowOff>
    </xdr:from>
    <xdr:ext cx="534377" cy="259045"/>
    <xdr:sp macro="" textlink="">
      <xdr:nvSpPr>
        <xdr:cNvPr id="668" name="公債費平均値テキスト"/>
        <xdr:cNvSpPr txBox="1"/>
      </xdr:nvSpPr>
      <xdr:spPr>
        <a:xfrm>
          <a:off x="16370300" y="16330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69" name="フローチャート: 判断 668"/>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93360</xdr:rowOff>
    </xdr:from>
    <xdr:to>
      <xdr:col>81</xdr:col>
      <xdr:colOff>50800</xdr:colOff>
      <xdr:row>96</xdr:row>
      <xdr:rowOff>145741</xdr:rowOff>
    </xdr:to>
    <xdr:cxnSp macro="">
      <xdr:nvCxnSpPr>
        <xdr:cNvPr id="670" name="直線コネクタ 669"/>
        <xdr:cNvCxnSpPr/>
      </xdr:nvCxnSpPr>
      <xdr:spPr>
        <a:xfrm flipV="1">
          <a:off x="14592300" y="16552560"/>
          <a:ext cx="889000" cy="5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1" name="フローチャート: 判断 670"/>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106997</xdr:rowOff>
    </xdr:from>
    <xdr:ext cx="534377" cy="259045"/>
    <xdr:sp macro="" textlink="">
      <xdr:nvSpPr>
        <xdr:cNvPr id="672" name="テキスト ボックス 671"/>
        <xdr:cNvSpPr txBox="1"/>
      </xdr:nvSpPr>
      <xdr:spPr>
        <a:xfrm>
          <a:off x="15201411" y="162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109982</xdr:rowOff>
    </xdr:from>
    <xdr:to>
      <xdr:col>76</xdr:col>
      <xdr:colOff>114300</xdr:colOff>
      <xdr:row>96</xdr:row>
      <xdr:rowOff>145741</xdr:rowOff>
    </xdr:to>
    <xdr:cxnSp macro="">
      <xdr:nvCxnSpPr>
        <xdr:cNvPr id="673" name="直線コネクタ 672"/>
        <xdr:cNvCxnSpPr/>
      </xdr:nvCxnSpPr>
      <xdr:spPr>
        <a:xfrm>
          <a:off x="13703300" y="16569182"/>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4" name="フローチャート: 判断 673"/>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4977</xdr:rowOff>
    </xdr:from>
    <xdr:ext cx="534377" cy="259045"/>
    <xdr:sp macro="" textlink="">
      <xdr:nvSpPr>
        <xdr:cNvPr id="675" name="テキスト ボックス 674"/>
        <xdr:cNvSpPr txBox="1"/>
      </xdr:nvSpPr>
      <xdr:spPr>
        <a:xfrm>
          <a:off x="14325111" y="162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53453</xdr:rowOff>
    </xdr:from>
    <xdr:to>
      <xdr:col>71</xdr:col>
      <xdr:colOff>177800</xdr:colOff>
      <xdr:row>96</xdr:row>
      <xdr:rowOff>109982</xdr:rowOff>
    </xdr:to>
    <xdr:cxnSp macro="">
      <xdr:nvCxnSpPr>
        <xdr:cNvPr id="676" name="直線コネクタ 675"/>
        <xdr:cNvCxnSpPr/>
      </xdr:nvCxnSpPr>
      <xdr:spPr>
        <a:xfrm>
          <a:off x="12814300" y="16512653"/>
          <a:ext cx="889000" cy="5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77" name="フローチャート: 判断 676"/>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156148</xdr:rowOff>
    </xdr:from>
    <xdr:ext cx="534377" cy="259045"/>
    <xdr:sp macro="" textlink="">
      <xdr:nvSpPr>
        <xdr:cNvPr id="678" name="テキスト ボックス 677"/>
        <xdr:cNvSpPr txBox="1"/>
      </xdr:nvSpPr>
      <xdr:spPr>
        <a:xfrm>
          <a:off x="13436111" y="162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79" name="フローチャート: 判断 678"/>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146390</xdr:rowOff>
    </xdr:from>
    <xdr:ext cx="534377" cy="259045"/>
    <xdr:sp macro="" textlink="">
      <xdr:nvSpPr>
        <xdr:cNvPr id="680" name="テキスト ボックス 679"/>
        <xdr:cNvSpPr txBox="1"/>
      </xdr:nvSpPr>
      <xdr:spPr>
        <a:xfrm>
          <a:off x="12547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124659</xdr:rowOff>
    </xdr:from>
    <xdr:to>
      <xdr:col>85</xdr:col>
      <xdr:colOff>177800</xdr:colOff>
      <xdr:row>97</xdr:row>
      <xdr:rowOff>54809</xdr:rowOff>
    </xdr:to>
    <xdr:sp macro="" textlink="">
      <xdr:nvSpPr>
        <xdr:cNvPr id="686" name="楕円 685"/>
        <xdr:cNvSpPr/>
      </xdr:nvSpPr>
      <xdr:spPr>
        <a:xfrm>
          <a:off x="16268700" y="165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103086</xdr:rowOff>
    </xdr:from>
    <xdr:ext cx="534377" cy="259045"/>
    <xdr:sp macro="" textlink="">
      <xdr:nvSpPr>
        <xdr:cNvPr id="687" name="公債費該当値テキスト"/>
        <xdr:cNvSpPr txBox="1"/>
      </xdr:nvSpPr>
      <xdr:spPr>
        <a:xfrm>
          <a:off x="16370300" y="1656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42560</xdr:rowOff>
    </xdr:from>
    <xdr:to>
      <xdr:col>81</xdr:col>
      <xdr:colOff>101600</xdr:colOff>
      <xdr:row>96</xdr:row>
      <xdr:rowOff>144160</xdr:rowOff>
    </xdr:to>
    <xdr:sp macro="" textlink="">
      <xdr:nvSpPr>
        <xdr:cNvPr id="688" name="楕円 687"/>
        <xdr:cNvSpPr/>
      </xdr:nvSpPr>
      <xdr:spPr>
        <a:xfrm>
          <a:off x="15430500" y="165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135287</xdr:rowOff>
    </xdr:from>
    <xdr:ext cx="534377" cy="259045"/>
    <xdr:sp macro="" textlink="">
      <xdr:nvSpPr>
        <xdr:cNvPr id="689" name="テキスト ボックス 688"/>
        <xdr:cNvSpPr txBox="1"/>
      </xdr:nvSpPr>
      <xdr:spPr>
        <a:xfrm>
          <a:off x="15201411" y="1659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94941</xdr:rowOff>
    </xdr:from>
    <xdr:to>
      <xdr:col>76</xdr:col>
      <xdr:colOff>165100</xdr:colOff>
      <xdr:row>97</xdr:row>
      <xdr:rowOff>25091</xdr:rowOff>
    </xdr:to>
    <xdr:sp macro="" textlink="">
      <xdr:nvSpPr>
        <xdr:cNvPr id="690" name="楕円 689"/>
        <xdr:cNvSpPr/>
      </xdr:nvSpPr>
      <xdr:spPr>
        <a:xfrm>
          <a:off x="14541500" y="1655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16218</xdr:rowOff>
    </xdr:from>
    <xdr:ext cx="534377" cy="259045"/>
    <xdr:sp macro="" textlink="">
      <xdr:nvSpPr>
        <xdr:cNvPr id="691" name="テキスト ボックス 690"/>
        <xdr:cNvSpPr txBox="1"/>
      </xdr:nvSpPr>
      <xdr:spPr>
        <a:xfrm>
          <a:off x="14325111" y="1664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59182</xdr:rowOff>
    </xdr:from>
    <xdr:to>
      <xdr:col>72</xdr:col>
      <xdr:colOff>38100</xdr:colOff>
      <xdr:row>96</xdr:row>
      <xdr:rowOff>160782</xdr:rowOff>
    </xdr:to>
    <xdr:sp macro="" textlink="">
      <xdr:nvSpPr>
        <xdr:cNvPr id="692" name="楕円 691"/>
        <xdr:cNvSpPr/>
      </xdr:nvSpPr>
      <xdr:spPr>
        <a:xfrm>
          <a:off x="13652500" y="165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151909</xdr:rowOff>
    </xdr:from>
    <xdr:ext cx="534377" cy="259045"/>
    <xdr:sp macro="" textlink="">
      <xdr:nvSpPr>
        <xdr:cNvPr id="693" name="テキスト ボックス 692"/>
        <xdr:cNvSpPr txBox="1"/>
      </xdr:nvSpPr>
      <xdr:spPr>
        <a:xfrm>
          <a:off x="13436111" y="1661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2653</xdr:rowOff>
    </xdr:from>
    <xdr:to>
      <xdr:col>67</xdr:col>
      <xdr:colOff>101600</xdr:colOff>
      <xdr:row>96</xdr:row>
      <xdr:rowOff>104253</xdr:rowOff>
    </xdr:to>
    <xdr:sp macro="" textlink="">
      <xdr:nvSpPr>
        <xdr:cNvPr id="694" name="楕円 693"/>
        <xdr:cNvSpPr/>
      </xdr:nvSpPr>
      <xdr:spPr>
        <a:xfrm>
          <a:off x="12763500" y="1646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120780</xdr:rowOff>
    </xdr:from>
    <xdr:ext cx="534377" cy="259045"/>
    <xdr:sp macro="" textlink="">
      <xdr:nvSpPr>
        <xdr:cNvPr id="695" name="テキスト ボックス 694"/>
        <xdr:cNvSpPr txBox="1"/>
      </xdr:nvSpPr>
      <xdr:spPr>
        <a:xfrm>
          <a:off x="12547111" y="1623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7" name="正方形/長方形 69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8" name="正方形/長方形 69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9" name="正方形/長方形 69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0" name="正方形/長方形 69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4" name="直線コネクタ 70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05" name="テキスト ボックス 70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6" name="直線コネクタ 70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07" name="テキスト ボックス 706"/>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08" name="直線コネクタ 70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09" name="テキスト ボックス 708"/>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1" name="テキスト ボックス 71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3" name="直線コネクタ 712"/>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4"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15" name="直線コネクタ 71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16"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17" name="直線コネクタ 716"/>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18" name="直線コネクタ 71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19"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0" name="フローチャート: 判断 719"/>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1" name="直線コネクタ 72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2" name="フローチャート: 判断 721"/>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3" name="テキスト ボックス 722"/>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4" name="直線コネクタ 72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25" name="フローチャート: 判断 72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26" name="テキスト ボックス 72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27" name="直線コネクタ 72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28" name="フローチャート: 判断 727"/>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29" name="テキスト ボックス 728"/>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0" name="フローチャート: 判断 729"/>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1" name="テキスト ボックス 730"/>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楕円 73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38"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39" name="楕円 73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0" name="テキスト ボックス 739"/>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1" name="楕円 74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2" name="テキスト ボックス 741"/>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3" name="楕円 74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4" name="テキスト ボックス 743"/>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5" name="楕円 74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46" name="テキスト ボックス 745"/>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8" name="正方形/長方形 74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9" name="正方形/長方形 74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0" name="正方形/長方形 74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1" name="正方形/長方形 75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6" name="テキスト ボックス 75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8" name="テキスト ボックス 75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0" name="直線コネクタ 75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2" name="直線コネクタ 76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5" name="直線コネクタ 76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7" name="フローチャート: 判断 76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8" name="直線コネクタ 76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9" name="フローチャート: 判断 76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0" name="テキスト ボックス 76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1" name="直線コネクタ 77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2" name="フローチャート: 判断 77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3" name="テキスト ボックス 77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4" name="直線コネクタ 77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5" name="フローチャート: 判断 77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6" name="テキスト ボックス 77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7" name="フローチャート: 判断 77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8" name="テキスト ボックス 77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楕円 78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6" name="楕円 78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7" name="テキスト ボックス 78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8" name="楕円 78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9" name="テキスト ボックス 78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0" name="楕円 78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1" name="テキスト ボックス 79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2" name="楕円 79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3" name="テキスト ボックス 79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4" name="正方形/長方形 7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5" name="正方形/長方形 7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6" name="テキスト ボックス 7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・「民生費」は、グループ内平均の前後を推移している。平成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年度は、国民健康保険財政安定化基金積立金の減などにより、前年度に比べ減少した。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・「商工費」は、中小企業向け制度融資の規模が大きいなどの要因によりグループ内平均を上回っていると推測される。平成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年度は、制度融資預託金の減などにより、前年度に比べ減少した。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・「警察費」は、警察官定員規模が大きいことなどの要因によりグループ内平均を上回っていると推測される。平成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年度は、警察署建替整備等事業費の増などにより、前年度に比べ増加した。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20</a:t>
          </a:r>
          <a:r>
            <a:rPr kumimoji="1" lang="ja-JP" altLang="en-US" sz="900">
              <a:latin typeface="ＭＳ ゴシック" pitchFamily="49" charset="-128"/>
              <a:ea typeface="ＭＳ ゴシック" pitchFamily="49" charset="-128"/>
            </a:rPr>
            <a:t>年度から黒字に転換したことにより、財政調整基金の積み立てを行っている。</a:t>
          </a:r>
        </a:p>
        <a:p>
          <a:r>
            <a:rPr kumimoji="1" lang="ja-JP" altLang="en-US" sz="900">
              <a:latin typeface="ＭＳ ゴシック" pitchFamily="49" charset="-128"/>
              <a:ea typeface="ＭＳ ゴシック" pitchFamily="49" charset="-128"/>
            </a:rPr>
            <a:t>　また、平成</a:t>
          </a:r>
          <a:r>
            <a:rPr kumimoji="1" lang="en-US" altLang="ja-JP" sz="900">
              <a:latin typeface="ＭＳ ゴシック" pitchFamily="49" charset="-128"/>
              <a:ea typeface="ＭＳ ゴシック" pitchFamily="49" charset="-128"/>
            </a:rPr>
            <a:t>22</a:t>
          </a:r>
          <a:r>
            <a:rPr kumimoji="1" lang="ja-JP" altLang="en-US" sz="900">
              <a:latin typeface="ＭＳ ゴシック" pitchFamily="49" charset="-128"/>
              <a:ea typeface="ＭＳ ゴシック" pitchFamily="49" charset="-128"/>
            </a:rPr>
            <a:t>年度から決算剰余金を大阪府財政運営基本条例に基づき、当該基金への積み立てをを義務付けている。</a:t>
          </a:r>
        </a:p>
        <a:p>
          <a:r>
            <a:rPr kumimoji="1" lang="ja-JP" altLang="en-US" sz="900" b="1">
              <a:latin typeface="ＭＳ ゴシック" pitchFamily="49" charset="-128"/>
              <a:ea typeface="ＭＳ ゴシック" pitchFamily="49" charset="-128"/>
            </a:rPr>
            <a:t>○実質収支額・実質単年度収支</a:t>
          </a:r>
        </a:p>
        <a:p>
          <a:r>
            <a:rPr kumimoji="1" lang="ja-JP" altLang="en-US" sz="900">
              <a:latin typeface="ＭＳ ゴシック" pitchFamily="49" charset="-128"/>
              <a:ea typeface="ＭＳ ゴシック" pitchFamily="49" charset="-128"/>
            </a:rPr>
            <a:t>　実質収支額は、平成</a:t>
          </a:r>
          <a:r>
            <a:rPr kumimoji="1" lang="en-US" altLang="ja-JP" sz="900">
              <a:latin typeface="ＭＳ ゴシック" pitchFamily="49" charset="-128"/>
              <a:ea typeface="ＭＳ ゴシック" pitchFamily="49" charset="-128"/>
            </a:rPr>
            <a:t>20</a:t>
          </a:r>
          <a:r>
            <a:rPr kumimoji="1" lang="ja-JP" altLang="en-US" sz="900">
              <a:latin typeface="ＭＳ ゴシック" pitchFamily="49" charset="-128"/>
              <a:ea typeface="ＭＳ ゴシック" pitchFamily="49" charset="-128"/>
            </a:rPr>
            <a:t>年度から黒字に転換し、以降も黒字を維持しているものの、標準財政規模比では</a:t>
          </a:r>
          <a:r>
            <a:rPr kumimoji="1" lang="en-US" altLang="ja-JP" sz="900">
              <a:latin typeface="ＭＳ ゴシック" pitchFamily="49" charset="-128"/>
              <a:ea typeface="ＭＳ ゴシック" pitchFamily="49" charset="-128"/>
            </a:rPr>
            <a:t>0.37</a:t>
          </a:r>
          <a:r>
            <a:rPr kumimoji="1" lang="ja-JP" altLang="en-US" sz="900">
              <a:latin typeface="ＭＳ ゴシック" pitchFamily="49" charset="-128"/>
              <a:ea typeface="ＭＳ ゴシック" pitchFamily="49" charset="-128"/>
            </a:rPr>
            <a:t>％程度にとどまっており、実質単年度収支については▲</a:t>
          </a:r>
          <a:r>
            <a:rPr kumimoji="1" lang="en-US" altLang="ja-JP" sz="900">
              <a:latin typeface="ＭＳ ゴシック" pitchFamily="49" charset="-128"/>
              <a:ea typeface="ＭＳ ゴシック" pitchFamily="49" charset="-128"/>
            </a:rPr>
            <a:t>0.14</a:t>
          </a:r>
          <a:r>
            <a:rPr kumimoji="1" lang="ja-JP" altLang="en-US" sz="900">
              <a:latin typeface="ＭＳ ゴシック" pitchFamily="49" charset="-128"/>
              <a:ea typeface="ＭＳ ゴシック" pitchFamily="49" charset="-128"/>
            </a:rPr>
            <a:t>％となった。</a:t>
          </a:r>
        </a:p>
        <a:p>
          <a:r>
            <a:rPr kumimoji="1" lang="ja-JP" altLang="en-US" sz="900" b="1">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年度に策定した「行財政改革推進プラン（案）」や平成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年度に策定した「当面の財政運営の取組み（案）」に則り、さらなる歳入歳出改革の推進や減産基金の計画的な復元などに取り組む。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大阪府</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大阪府流域下水道事業が法適用企業となったことに伴い、法令等に基づき同事業に係る算定方法が変更されたことなどにより、全体で黒字額が減少したものの、一般会計及びすべての特別会計で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今後も、各会計で適正な財政運営や企業経営を行っていく。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12304;&#36001;&#25919;&#29366;&#27841;&#36039;&#26009;&#38598;&#12305;_270008_&#22823;&#38442;&#2422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189</v>
          </cell>
          <cell r="CF51">
            <v>183.4</v>
          </cell>
          <cell r="CN51">
            <v>183.1</v>
          </cell>
          <cell r="CV51">
            <v>173.8</v>
          </cell>
        </row>
        <row r="53">
          <cell r="BX53">
            <v>53.5</v>
          </cell>
          <cell r="CF53">
            <v>54.7</v>
          </cell>
          <cell r="CN53">
            <v>56</v>
          </cell>
          <cell r="CV53">
            <v>57.2</v>
          </cell>
        </row>
        <row r="55">
          <cell r="AN55" t="str">
            <v>グループ内平均値</v>
          </cell>
          <cell r="BX55">
            <v>196.3</v>
          </cell>
          <cell r="CF55">
            <v>196.2</v>
          </cell>
          <cell r="CN55">
            <v>198</v>
          </cell>
          <cell r="CV55">
            <v>195.2</v>
          </cell>
        </row>
        <row r="57">
          <cell r="BX57">
            <v>56.1</v>
          </cell>
          <cell r="CF57">
            <v>57.3</v>
          </cell>
          <cell r="CN57">
            <v>60.1</v>
          </cell>
          <cell r="CV57">
            <v>60.7</v>
          </cell>
        </row>
        <row r="72">
          <cell r="BP72" t="str">
            <v>H26</v>
          </cell>
          <cell r="BX72" t="str">
            <v>H27</v>
          </cell>
          <cell r="CF72" t="str">
            <v>H28</v>
          </cell>
          <cell r="CN72" t="str">
            <v>H29</v>
          </cell>
          <cell r="CV72" t="str">
            <v>H30</v>
          </cell>
        </row>
        <row r="73">
          <cell r="AN73" t="str">
            <v>当該団体値</v>
          </cell>
          <cell r="BP73">
            <v>208.4</v>
          </cell>
          <cell r="BX73">
            <v>189</v>
          </cell>
          <cell r="CF73">
            <v>183.4</v>
          </cell>
          <cell r="CN73">
            <v>183.1</v>
          </cell>
          <cell r="CV73">
            <v>173.8</v>
          </cell>
        </row>
        <row r="75">
          <cell r="BP75">
            <v>19</v>
          </cell>
          <cell r="BX75">
            <v>19.399999999999999</v>
          </cell>
          <cell r="CF75">
            <v>18.399999999999999</v>
          </cell>
          <cell r="CN75">
            <v>17.899999999999999</v>
          </cell>
          <cell r="CV75">
            <v>16.8</v>
          </cell>
        </row>
        <row r="77">
          <cell r="AN77" t="str">
            <v>グループ内平均値</v>
          </cell>
          <cell r="BP77">
            <v>209.6</v>
          </cell>
          <cell r="BX77">
            <v>196.3</v>
          </cell>
          <cell r="CF77">
            <v>196.2</v>
          </cell>
          <cell r="CN77">
            <v>198</v>
          </cell>
          <cell r="CV77">
            <v>195.2</v>
          </cell>
        </row>
        <row r="79">
          <cell r="BP79">
            <v>14.3</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395" t="s">
        <v>78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6" t="s">
        <v>80</v>
      </c>
      <c r="C3" s="397"/>
      <c r="D3" s="398"/>
      <c r="E3" s="398"/>
      <c r="F3" s="398"/>
      <c r="G3" s="398"/>
      <c r="H3" s="398"/>
      <c r="I3" s="398"/>
      <c r="J3" s="398"/>
      <c r="K3" s="398"/>
      <c r="L3" s="398" t="s">
        <v>81</v>
      </c>
      <c r="M3" s="398"/>
      <c r="N3" s="398"/>
      <c r="O3" s="398"/>
      <c r="P3" s="398"/>
      <c r="Q3" s="398"/>
      <c r="R3" s="402"/>
      <c r="S3" s="402"/>
      <c r="T3" s="402"/>
      <c r="U3" s="402"/>
      <c r="V3" s="403"/>
      <c r="W3" s="409" t="s">
        <v>82</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83</v>
      </c>
      <c r="BO3" s="416"/>
      <c r="BP3" s="416"/>
      <c r="BQ3" s="416"/>
      <c r="BR3" s="416"/>
      <c r="BS3" s="416"/>
      <c r="BT3" s="416"/>
      <c r="BU3" s="417"/>
      <c r="BV3" s="415" t="s">
        <v>84</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85</v>
      </c>
      <c r="CU3" s="416"/>
      <c r="CV3" s="416"/>
      <c r="CW3" s="416"/>
      <c r="CX3" s="416"/>
      <c r="CY3" s="416"/>
      <c r="CZ3" s="416"/>
      <c r="DA3" s="417"/>
      <c r="DB3" s="415" t="s">
        <v>86</v>
      </c>
      <c r="DC3" s="416"/>
      <c r="DD3" s="416"/>
      <c r="DE3" s="416"/>
      <c r="DF3" s="416"/>
      <c r="DG3" s="416"/>
      <c r="DH3" s="416"/>
      <c r="DI3" s="417"/>
      <c r="DJ3" s="157"/>
      <c r="DK3" s="157"/>
      <c r="DL3" s="157"/>
      <c r="DM3" s="157"/>
      <c r="DN3" s="157"/>
      <c r="DO3" s="157"/>
    </row>
    <row r="4" spans="1:119" ht="18.75" customHeight="1" x14ac:dyDescent="0.2">
      <c r="A4" s="158"/>
      <c r="B4" s="399"/>
      <c r="C4" s="400"/>
      <c r="D4" s="401"/>
      <c r="E4" s="401"/>
      <c r="F4" s="401"/>
      <c r="G4" s="401"/>
      <c r="H4" s="401"/>
      <c r="I4" s="401"/>
      <c r="J4" s="401"/>
      <c r="K4" s="401"/>
      <c r="L4" s="401"/>
      <c r="M4" s="401"/>
      <c r="N4" s="401"/>
      <c r="O4" s="401"/>
      <c r="P4" s="401"/>
      <c r="Q4" s="401"/>
      <c r="R4" s="404"/>
      <c r="S4" s="404"/>
      <c r="T4" s="404"/>
      <c r="U4" s="404"/>
      <c r="V4" s="405"/>
      <c r="W4" s="469" t="s">
        <v>87</v>
      </c>
      <c r="X4" s="470"/>
      <c r="Y4" s="471"/>
      <c r="Z4" s="478" t="s">
        <v>1</v>
      </c>
      <c r="AA4" s="456"/>
      <c r="AB4" s="456"/>
      <c r="AC4" s="456"/>
      <c r="AD4" s="456"/>
      <c r="AE4" s="456"/>
      <c r="AF4" s="456"/>
      <c r="AG4" s="456"/>
      <c r="AH4" s="457"/>
      <c r="AI4" s="478" t="s">
        <v>88</v>
      </c>
      <c r="AJ4" s="481"/>
      <c r="AK4" s="481"/>
      <c r="AL4" s="481"/>
      <c r="AM4" s="481"/>
      <c r="AN4" s="481"/>
      <c r="AO4" s="481"/>
      <c r="AP4" s="482"/>
      <c r="AQ4" s="486" t="s">
        <v>89</v>
      </c>
      <c r="AR4" s="487"/>
      <c r="AS4" s="481"/>
      <c r="AT4" s="481"/>
      <c r="AU4" s="481"/>
      <c r="AV4" s="481"/>
      <c r="AW4" s="481"/>
      <c r="AX4" s="481"/>
      <c r="AY4" s="488"/>
      <c r="AZ4" s="439" t="s">
        <v>90</v>
      </c>
      <c r="BA4" s="440"/>
      <c r="BB4" s="440"/>
      <c r="BC4" s="440"/>
      <c r="BD4" s="440"/>
      <c r="BE4" s="440"/>
      <c r="BF4" s="440"/>
      <c r="BG4" s="440"/>
      <c r="BH4" s="440"/>
      <c r="BI4" s="440"/>
      <c r="BJ4" s="440"/>
      <c r="BK4" s="440"/>
      <c r="BL4" s="440"/>
      <c r="BM4" s="441"/>
      <c r="BN4" s="418">
        <v>2580017088</v>
      </c>
      <c r="BO4" s="419"/>
      <c r="BP4" s="419"/>
      <c r="BQ4" s="419"/>
      <c r="BR4" s="419"/>
      <c r="BS4" s="419"/>
      <c r="BT4" s="419"/>
      <c r="BU4" s="420"/>
      <c r="BV4" s="418">
        <v>2670045873</v>
      </c>
      <c r="BW4" s="419"/>
      <c r="BX4" s="419"/>
      <c r="BY4" s="419"/>
      <c r="BZ4" s="419"/>
      <c r="CA4" s="419"/>
      <c r="CB4" s="419"/>
      <c r="CC4" s="420"/>
      <c r="CD4" s="421" t="s">
        <v>91</v>
      </c>
      <c r="CE4" s="422"/>
      <c r="CF4" s="422"/>
      <c r="CG4" s="422"/>
      <c r="CH4" s="422"/>
      <c r="CI4" s="422"/>
      <c r="CJ4" s="422"/>
      <c r="CK4" s="422"/>
      <c r="CL4" s="422"/>
      <c r="CM4" s="422"/>
      <c r="CN4" s="422"/>
      <c r="CO4" s="422"/>
      <c r="CP4" s="422"/>
      <c r="CQ4" s="422"/>
      <c r="CR4" s="422"/>
      <c r="CS4" s="423"/>
      <c r="CT4" s="424">
        <v>0.4</v>
      </c>
      <c r="CU4" s="425"/>
      <c r="CV4" s="425"/>
      <c r="CW4" s="425"/>
      <c r="CX4" s="425"/>
      <c r="CY4" s="425"/>
      <c r="CZ4" s="425"/>
      <c r="DA4" s="426"/>
      <c r="DB4" s="424">
        <v>0.5</v>
      </c>
      <c r="DC4" s="425"/>
      <c r="DD4" s="425"/>
      <c r="DE4" s="425"/>
      <c r="DF4" s="425"/>
      <c r="DG4" s="425"/>
      <c r="DH4" s="425"/>
      <c r="DI4" s="426"/>
      <c r="DJ4" s="157"/>
      <c r="DK4" s="157"/>
      <c r="DL4" s="157"/>
      <c r="DM4" s="157"/>
      <c r="DN4" s="157"/>
      <c r="DO4" s="157"/>
    </row>
    <row r="5" spans="1:119" ht="18.75" customHeight="1" thickBot="1" x14ac:dyDescent="0.25">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92</v>
      </c>
      <c r="BA5" s="428"/>
      <c r="BB5" s="428"/>
      <c r="BC5" s="428"/>
      <c r="BD5" s="428"/>
      <c r="BE5" s="428"/>
      <c r="BF5" s="428"/>
      <c r="BG5" s="428"/>
      <c r="BH5" s="428"/>
      <c r="BI5" s="428"/>
      <c r="BJ5" s="428"/>
      <c r="BK5" s="428"/>
      <c r="BL5" s="428"/>
      <c r="BM5" s="429"/>
      <c r="BN5" s="430">
        <v>2554843191</v>
      </c>
      <c r="BO5" s="431"/>
      <c r="BP5" s="431"/>
      <c r="BQ5" s="431"/>
      <c r="BR5" s="431"/>
      <c r="BS5" s="431"/>
      <c r="BT5" s="431"/>
      <c r="BU5" s="432"/>
      <c r="BV5" s="430">
        <v>2647594211</v>
      </c>
      <c r="BW5" s="431"/>
      <c r="BX5" s="431"/>
      <c r="BY5" s="431"/>
      <c r="BZ5" s="431"/>
      <c r="CA5" s="431"/>
      <c r="CB5" s="431"/>
      <c r="CC5" s="432"/>
      <c r="CD5" s="433" t="s">
        <v>93</v>
      </c>
      <c r="CE5" s="434"/>
      <c r="CF5" s="434"/>
      <c r="CG5" s="434"/>
      <c r="CH5" s="434"/>
      <c r="CI5" s="434"/>
      <c r="CJ5" s="434"/>
      <c r="CK5" s="434"/>
      <c r="CL5" s="434"/>
      <c r="CM5" s="434"/>
      <c r="CN5" s="434"/>
      <c r="CO5" s="434"/>
      <c r="CP5" s="434"/>
      <c r="CQ5" s="434"/>
      <c r="CR5" s="434"/>
      <c r="CS5" s="435"/>
      <c r="CT5" s="436">
        <v>100.1</v>
      </c>
      <c r="CU5" s="437"/>
      <c r="CV5" s="437"/>
      <c r="CW5" s="437"/>
      <c r="CX5" s="437"/>
      <c r="CY5" s="437"/>
      <c r="CZ5" s="437"/>
      <c r="DA5" s="438"/>
      <c r="DB5" s="436">
        <v>100.5</v>
      </c>
      <c r="DC5" s="437"/>
      <c r="DD5" s="437"/>
      <c r="DE5" s="437"/>
      <c r="DF5" s="437"/>
      <c r="DG5" s="437"/>
      <c r="DH5" s="437"/>
      <c r="DI5" s="438"/>
      <c r="DJ5" s="157"/>
      <c r="DK5" s="157"/>
      <c r="DL5" s="157"/>
      <c r="DM5" s="157"/>
      <c r="DN5" s="157"/>
      <c r="DO5" s="157"/>
    </row>
    <row r="6" spans="1:119" ht="18.75" customHeight="1" x14ac:dyDescent="0.2">
      <c r="A6" s="158"/>
      <c r="B6" s="415" t="s">
        <v>94</v>
      </c>
      <c r="C6" s="416"/>
      <c r="D6" s="416"/>
      <c r="E6" s="416"/>
      <c r="F6" s="416"/>
      <c r="G6" s="416"/>
      <c r="H6" s="416"/>
      <c r="I6" s="416"/>
      <c r="J6" s="416"/>
      <c r="K6" s="397"/>
      <c r="L6" s="398" t="s">
        <v>95</v>
      </c>
      <c r="M6" s="398"/>
      <c r="N6" s="398"/>
      <c r="O6" s="398"/>
      <c r="P6" s="398"/>
      <c r="Q6" s="398"/>
      <c r="R6" s="402"/>
      <c r="S6" s="402"/>
      <c r="T6" s="402"/>
      <c r="U6" s="402"/>
      <c r="V6" s="403"/>
      <c r="W6" s="472"/>
      <c r="X6" s="473"/>
      <c r="Y6" s="474"/>
      <c r="Z6" s="442" t="s">
        <v>96</v>
      </c>
      <c r="AA6" s="443"/>
      <c r="AB6" s="443"/>
      <c r="AC6" s="443"/>
      <c r="AD6" s="443"/>
      <c r="AE6" s="443"/>
      <c r="AF6" s="443"/>
      <c r="AG6" s="443"/>
      <c r="AH6" s="444"/>
      <c r="AI6" s="445">
        <v>1</v>
      </c>
      <c r="AJ6" s="446"/>
      <c r="AK6" s="446"/>
      <c r="AL6" s="446"/>
      <c r="AM6" s="446"/>
      <c r="AN6" s="446"/>
      <c r="AO6" s="446"/>
      <c r="AP6" s="447"/>
      <c r="AQ6" s="445">
        <v>10640</v>
      </c>
      <c r="AR6" s="446"/>
      <c r="AS6" s="446"/>
      <c r="AT6" s="446"/>
      <c r="AU6" s="446"/>
      <c r="AV6" s="446"/>
      <c r="AW6" s="446"/>
      <c r="AX6" s="446"/>
      <c r="AY6" s="448"/>
      <c r="AZ6" s="427" t="s">
        <v>97</v>
      </c>
      <c r="BA6" s="428"/>
      <c r="BB6" s="428"/>
      <c r="BC6" s="428"/>
      <c r="BD6" s="428"/>
      <c r="BE6" s="428"/>
      <c r="BF6" s="428"/>
      <c r="BG6" s="428"/>
      <c r="BH6" s="428"/>
      <c r="BI6" s="428"/>
      <c r="BJ6" s="428"/>
      <c r="BK6" s="428"/>
      <c r="BL6" s="428"/>
      <c r="BM6" s="429"/>
      <c r="BN6" s="430">
        <v>25173897</v>
      </c>
      <c r="BO6" s="431"/>
      <c r="BP6" s="431"/>
      <c r="BQ6" s="431"/>
      <c r="BR6" s="431"/>
      <c r="BS6" s="431"/>
      <c r="BT6" s="431"/>
      <c r="BU6" s="432"/>
      <c r="BV6" s="430">
        <v>22451662</v>
      </c>
      <c r="BW6" s="431"/>
      <c r="BX6" s="431"/>
      <c r="BY6" s="431"/>
      <c r="BZ6" s="431"/>
      <c r="CA6" s="431"/>
      <c r="CB6" s="431"/>
      <c r="CC6" s="432"/>
      <c r="CD6" s="433" t="s">
        <v>98</v>
      </c>
      <c r="CE6" s="434"/>
      <c r="CF6" s="434"/>
      <c r="CG6" s="434"/>
      <c r="CH6" s="434"/>
      <c r="CI6" s="434"/>
      <c r="CJ6" s="434"/>
      <c r="CK6" s="434"/>
      <c r="CL6" s="434"/>
      <c r="CM6" s="434"/>
      <c r="CN6" s="434"/>
      <c r="CO6" s="434"/>
      <c r="CP6" s="434"/>
      <c r="CQ6" s="434"/>
      <c r="CR6" s="434"/>
      <c r="CS6" s="435"/>
      <c r="CT6" s="452">
        <v>111.5</v>
      </c>
      <c r="CU6" s="453"/>
      <c r="CV6" s="453"/>
      <c r="CW6" s="453"/>
      <c r="CX6" s="453"/>
      <c r="CY6" s="453"/>
      <c r="CZ6" s="453"/>
      <c r="DA6" s="454"/>
      <c r="DB6" s="452">
        <v>111.7</v>
      </c>
      <c r="DC6" s="453"/>
      <c r="DD6" s="453"/>
      <c r="DE6" s="453"/>
      <c r="DF6" s="453"/>
      <c r="DG6" s="453"/>
      <c r="DH6" s="453"/>
      <c r="DI6" s="454"/>
      <c r="DJ6" s="157"/>
      <c r="DK6" s="157"/>
      <c r="DL6" s="157"/>
      <c r="DM6" s="157"/>
      <c r="DN6" s="157"/>
      <c r="DO6" s="157"/>
    </row>
    <row r="7" spans="1:119" ht="18.75" customHeight="1" x14ac:dyDescent="0.2">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99</v>
      </c>
      <c r="AA7" s="443"/>
      <c r="AB7" s="443"/>
      <c r="AC7" s="443"/>
      <c r="AD7" s="443"/>
      <c r="AE7" s="443"/>
      <c r="AF7" s="443"/>
      <c r="AG7" s="443"/>
      <c r="AH7" s="444"/>
      <c r="AI7" s="445">
        <v>3</v>
      </c>
      <c r="AJ7" s="446"/>
      <c r="AK7" s="446"/>
      <c r="AL7" s="446"/>
      <c r="AM7" s="446"/>
      <c r="AN7" s="446"/>
      <c r="AO7" s="446"/>
      <c r="AP7" s="447"/>
      <c r="AQ7" s="445">
        <v>9030</v>
      </c>
      <c r="AR7" s="446"/>
      <c r="AS7" s="446"/>
      <c r="AT7" s="446"/>
      <c r="AU7" s="446"/>
      <c r="AV7" s="446"/>
      <c r="AW7" s="446"/>
      <c r="AX7" s="446"/>
      <c r="AY7" s="448"/>
      <c r="AZ7" s="427" t="s">
        <v>100</v>
      </c>
      <c r="BA7" s="428"/>
      <c r="BB7" s="428"/>
      <c r="BC7" s="428"/>
      <c r="BD7" s="428"/>
      <c r="BE7" s="428"/>
      <c r="BF7" s="428"/>
      <c r="BG7" s="428"/>
      <c r="BH7" s="428"/>
      <c r="BI7" s="428"/>
      <c r="BJ7" s="428"/>
      <c r="BK7" s="428"/>
      <c r="BL7" s="428"/>
      <c r="BM7" s="429"/>
      <c r="BN7" s="430">
        <v>19308368</v>
      </c>
      <c r="BO7" s="431"/>
      <c r="BP7" s="431"/>
      <c r="BQ7" s="431"/>
      <c r="BR7" s="431"/>
      <c r="BS7" s="431"/>
      <c r="BT7" s="431"/>
      <c r="BU7" s="432"/>
      <c r="BV7" s="430">
        <v>14367627</v>
      </c>
      <c r="BW7" s="431"/>
      <c r="BX7" s="431"/>
      <c r="BY7" s="431"/>
      <c r="BZ7" s="431"/>
      <c r="CA7" s="431"/>
      <c r="CB7" s="431"/>
      <c r="CC7" s="432"/>
      <c r="CD7" s="433" t="s">
        <v>101</v>
      </c>
      <c r="CE7" s="434"/>
      <c r="CF7" s="434"/>
      <c r="CG7" s="434"/>
      <c r="CH7" s="434"/>
      <c r="CI7" s="434"/>
      <c r="CJ7" s="434"/>
      <c r="CK7" s="434"/>
      <c r="CL7" s="434"/>
      <c r="CM7" s="434"/>
      <c r="CN7" s="434"/>
      <c r="CO7" s="434"/>
      <c r="CP7" s="434"/>
      <c r="CQ7" s="434"/>
      <c r="CR7" s="434"/>
      <c r="CS7" s="435"/>
      <c r="CT7" s="430">
        <v>1569476480</v>
      </c>
      <c r="CU7" s="431"/>
      <c r="CV7" s="431"/>
      <c r="CW7" s="431"/>
      <c r="CX7" s="431"/>
      <c r="CY7" s="431"/>
      <c r="CZ7" s="431"/>
      <c r="DA7" s="432"/>
      <c r="DB7" s="430">
        <v>1555791412</v>
      </c>
      <c r="DC7" s="431"/>
      <c r="DD7" s="431"/>
      <c r="DE7" s="431"/>
      <c r="DF7" s="431"/>
      <c r="DG7" s="431"/>
      <c r="DH7" s="431"/>
      <c r="DI7" s="432"/>
      <c r="DJ7" s="157"/>
      <c r="DK7" s="157"/>
      <c r="DL7" s="157"/>
      <c r="DM7" s="157"/>
      <c r="DN7" s="157"/>
      <c r="DO7" s="157"/>
    </row>
    <row r="8" spans="1:119" ht="18.75" customHeight="1" thickBot="1" x14ac:dyDescent="0.25">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102</v>
      </c>
      <c r="AA8" s="443"/>
      <c r="AB8" s="443"/>
      <c r="AC8" s="443"/>
      <c r="AD8" s="443"/>
      <c r="AE8" s="443"/>
      <c r="AF8" s="443"/>
      <c r="AG8" s="443"/>
      <c r="AH8" s="444"/>
      <c r="AI8" s="445">
        <v>1</v>
      </c>
      <c r="AJ8" s="446"/>
      <c r="AK8" s="446"/>
      <c r="AL8" s="446"/>
      <c r="AM8" s="446"/>
      <c r="AN8" s="446"/>
      <c r="AO8" s="446"/>
      <c r="AP8" s="447"/>
      <c r="AQ8" s="445">
        <v>8448</v>
      </c>
      <c r="AR8" s="446"/>
      <c r="AS8" s="446"/>
      <c r="AT8" s="446"/>
      <c r="AU8" s="446"/>
      <c r="AV8" s="446"/>
      <c r="AW8" s="446"/>
      <c r="AX8" s="446"/>
      <c r="AY8" s="448"/>
      <c r="AZ8" s="427" t="s">
        <v>103</v>
      </c>
      <c r="BA8" s="428"/>
      <c r="BB8" s="428"/>
      <c r="BC8" s="428"/>
      <c r="BD8" s="428"/>
      <c r="BE8" s="428"/>
      <c r="BF8" s="428"/>
      <c r="BG8" s="428"/>
      <c r="BH8" s="428"/>
      <c r="BI8" s="428"/>
      <c r="BJ8" s="428"/>
      <c r="BK8" s="428"/>
      <c r="BL8" s="428"/>
      <c r="BM8" s="429"/>
      <c r="BN8" s="430">
        <v>5865529</v>
      </c>
      <c r="BO8" s="431"/>
      <c r="BP8" s="431"/>
      <c r="BQ8" s="431"/>
      <c r="BR8" s="431"/>
      <c r="BS8" s="431"/>
      <c r="BT8" s="431"/>
      <c r="BU8" s="432"/>
      <c r="BV8" s="430">
        <v>8084035</v>
      </c>
      <c r="BW8" s="431"/>
      <c r="BX8" s="431"/>
      <c r="BY8" s="431"/>
      <c r="BZ8" s="431"/>
      <c r="CA8" s="431"/>
      <c r="CB8" s="431"/>
      <c r="CC8" s="432"/>
      <c r="CD8" s="433" t="s">
        <v>104</v>
      </c>
      <c r="CE8" s="434"/>
      <c r="CF8" s="434"/>
      <c r="CG8" s="434"/>
      <c r="CH8" s="434"/>
      <c r="CI8" s="434"/>
      <c r="CJ8" s="434"/>
      <c r="CK8" s="434"/>
      <c r="CL8" s="434"/>
      <c r="CM8" s="434"/>
      <c r="CN8" s="434"/>
      <c r="CO8" s="434"/>
      <c r="CP8" s="434"/>
      <c r="CQ8" s="434"/>
      <c r="CR8" s="434"/>
      <c r="CS8" s="435"/>
      <c r="CT8" s="449">
        <v>0.78763000000000005</v>
      </c>
      <c r="CU8" s="450"/>
      <c r="CV8" s="450"/>
      <c r="CW8" s="450"/>
      <c r="CX8" s="450"/>
      <c r="CY8" s="450"/>
      <c r="CZ8" s="450"/>
      <c r="DA8" s="451"/>
      <c r="DB8" s="449">
        <v>0.77759999999999996</v>
      </c>
      <c r="DC8" s="450"/>
      <c r="DD8" s="450"/>
      <c r="DE8" s="450"/>
      <c r="DF8" s="450"/>
      <c r="DG8" s="450"/>
      <c r="DH8" s="450"/>
      <c r="DI8" s="451"/>
      <c r="DJ8" s="157"/>
      <c r="DK8" s="157"/>
      <c r="DL8" s="157"/>
      <c r="DM8" s="157"/>
      <c r="DN8" s="157"/>
      <c r="DO8" s="157"/>
    </row>
    <row r="9" spans="1:119" ht="18.75" customHeight="1" thickBot="1" x14ac:dyDescent="0.25">
      <c r="A9" s="158"/>
      <c r="B9" s="455" t="s">
        <v>105</v>
      </c>
      <c r="C9" s="456"/>
      <c r="D9" s="456"/>
      <c r="E9" s="456"/>
      <c r="F9" s="456"/>
      <c r="G9" s="456"/>
      <c r="H9" s="456"/>
      <c r="I9" s="456"/>
      <c r="J9" s="456"/>
      <c r="K9" s="457"/>
      <c r="L9" s="463" t="s">
        <v>106</v>
      </c>
      <c r="M9" s="464"/>
      <c r="N9" s="464"/>
      <c r="O9" s="464"/>
      <c r="P9" s="464"/>
      <c r="Q9" s="465"/>
      <c r="R9" s="466">
        <v>8839469</v>
      </c>
      <c r="S9" s="467"/>
      <c r="T9" s="467"/>
      <c r="U9" s="467"/>
      <c r="V9" s="468"/>
      <c r="W9" s="472"/>
      <c r="X9" s="473"/>
      <c r="Y9" s="474"/>
      <c r="Z9" s="442" t="s">
        <v>107</v>
      </c>
      <c r="AA9" s="443"/>
      <c r="AB9" s="443"/>
      <c r="AC9" s="443"/>
      <c r="AD9" s="443"/>
      <c r="AE9" s="443"/>
      <c r="AF9" s="443"/>
      <c r="AG9" s="443"/>
      <c r="AH9" s="444"/>
      <c r="AI9" s="445">
        <v>1</v>
      </c>
      <c r="AJ9" s="446"/>
      <c r="AK9" s="446"/>
      <c r="AL9" s="446"/>
      <c r="AM9" s="446"/>
      <c r="AN9" s="446"/>
      <c r="AO9" s="446"/>
      <c r="AP9" s="447"/>
      <c r="AQ9" s="445">
        <v>8190</v>
      </c>
      <c r="AR9" s="446"/>
      <c r="AS9" s="446"/>
      <c r="AT9" s="446"/>
      <c r="AU9" s="446"/>
      <c r="AV9" s="446"/>
      <c r="AW9" s="446"/>
      <c r="AX9" s="446"/>
      <c r="AY9" s="448"/>
      <c r="AZ9" s="427" t="s">
        <v>108</v>
      </c>
      <c r="BA9" s="428"/>
      <c r="BB9" s="428"/>
      <c r="BC9" s="428"/>
      <c r="BD9" s="428"/>
      <c r="BE9" s="428"/>
      <c r="BF9" s="428"/>
      <c r="BG9" s="428"/>
      <c r="BH9" s="428"/>
      <c r="BI9" s="428"/>
      <c r="BJ9" s="428"/>
      <c r="BK9" s="428"/>
      <c r="BL9" s="428"/>
      <c r="BM9" s="429"/>
      <c r="BN9" s="430">
        <v>-2218506</v>
      </c>
      <c r="BO9" s="431"/>
      <c r="BP9" s="431"/>
      <c r="BQ9" s="431"/>
      <c r="BR9" s="431"/>
      <c r="BS9" s="431"/>
      <c r="BT9" s="431"/>
      <c r="BU9" s="432"/>
      <c r="BV9" s="430">
        <v>4318928</v>
      </c>
      <c r="BW9" s="431"/>
      <c r="BX9" s="431"/>
      <c r="BY9" s="431"/>
      <c r="BZ9" s="431"/>
      <c r="CA9" s="431"/>
      <c r="CB9" s="431"/>
      <c r="CC9" s="432"/>
      <c r="CD9" s="496" t="s">
        <v>109</v>
      </c>
      <c r="CE9" s="497"/>
      <c r="CF9" s="497"/>
      <c r="CG9" s="497"/>
      <c r="CH9" s="497"/>
      <c r="CI9" s="497"/>
      <c r="CJ9" s="497"/>
      <c r="CK9" s="497"/>
      <c r="CL9" s="497"/>
      <c r="CM9" s="497"/>
      <c r="CN9" s="497"/>
      <c r="CO9" s="497"/>
      <c r="CP9" s="497"/>
      <c r="CQ9" s="497"/>
      <c r="CR9" s="497"/>
      <c r="CS9" s="498"/>
      <c r="CT9" s="436">
        <v>18.2</v>
      </c>
      <c r="CU9" s="437"/>
      <c r="CV9" s="437"/>
      <c r="CW9" s="437"/>
      <c r="CX9" s="437"/>
      <c r="CY9" s="437"/>
      <c r="CZ9" s="437"/>
      <c r="DA9" s="438"/>
      <c r="DB9" s="436">
        <v>17.7</v>
      </c>
      <c r="DC9" s="437"/>
      <c r="DD9" s="437"/>
      <c r="DE9" s="437"/>
      <c r="DF9" s="437"/>
      <c r="DG9" s="437"/>
      <c r="DH9" s="437"/>
      <c r="DI9" s="438"/>
      <c r="DJ9" s="157"/>
      <c r="DK9" s="157"/>
      <c r="DL9" s="157"/>
      <c r="DM9" s="157"/>
      <c r="DN9" s="157"/>
      <c r="DO9" s="157"/>
    </row>
    <row r="10" spans="1:119" ht="18.75" customHeight="1" x14ac:dyDescent="0.2">
      <c r="A10" s="158"/>
      <c r="B10" s="458"/>
      <c r="C10" s="459"/>
      <c r="D10" s="459"/>
      <c r="E10" s="459"/>
      <c r="F10" s="459"/>
      <c r="G10" s="459"/>
      <c r="H10" s="459"/>
      <c r="I10" s="459"/>
      <c r="J10" s="459"/>
      <c r="K10" s="400"/>
      <c r="L10" s="499" t="s">
        <v>110</v>
      </c>
      <c r="M10" s="500"/>
      <c r="N10" s="500"/>
      <c r="O10" s="500"/>
      <c r="P10" s="500"/>
      <c r="Q10" s="501"/>
      <c r="R10" s="445">
        <v>8865245</v>
      </c>
      <c r="S10" s="446"/>
      <c r="T10" s="446"/>
      <c r="U10" s="446"/>
      <c r="V10" s="448"/>
      <c r="W10" s="472"/>
      <c r="X10" s="473"/>
      <c r="Y10" s="474"/>
      <c r="Z10" s="442" t="s">
        <v>111</v>
      </c>
      <c r="AA10" s="443"/>
      <c r="AB10" s="443"/>
      <c r="AC10" s="443"/>
      <c r="AD10" s="443"/>
      <c r="AE10" s="443"/>
      <c r="AF10" s="443"/>
      <c r="AG10" s="443"/>
      <c r="AH10" s="444"/>
      <c r="AI10" s="445">
        <v>1</v>
      </c>
      <c r="AJ10" s="446"/>
      <c r="AK10" s="446"/>
      <c r="AL10" s="446"/>
      <c r="AM10" s="446"/>
      <c r="AN10" s="446"/>
      <c r="AO10" s="446"/>
      <c r="AP10" s="447"/>
      <c r="AQ10" s="445">
        <v>7210</v>
      </c>
      <c r="AR10" s="446"/>
      <c r="AS10" s="446"/>
      <c r="AT10" s="446"/>
      <c r="AU10" s="446"/>
      <c r="AV10" s="446"/>
      <c r="AW10" s="446"/>
      <c r="AX10" s="446"/>
      <c r="AY10" s="448"/>
      <c r="AZ10" s="427" t="s">
        <v>112</v>
      </c>
      <c r="BA10" s="428"/>
      <c r="BB10" s="428"/>
      <c r="BC10" s="428"/>
      <c r="BD10" s="428"/>
      <c r="BE10" s="428"/>
      <c r="BF10" s="428"/>
      <c r="BG10" s="428"/>
      <c r="BH10" s="428"/>
      <c r="BI10" s="428"/>
      <c r="BJ10" s="428"/>
      <c r="BK10" s="428"/>
      <c r="BL10" s="428"/>
      <c r="BM10" s="429"/>
      <c r="BN10" s="430">
        <v>975</v>
      </c>
      <c r="BO10" s="431"/>
      <c r="BP10" s="431"/>
      <c r="BQ10" s="431"/>
      <c r="BR10" s="431"/>
      <c r="BS10" s="431"/>
      <c r="BT10" s="431"/>
      <c r="BU10" s="432"/>
      <c r="BV10" s="430">
        <v>1725</v>
      </c>
      <c r="BW10" s="431"/>
      <c r="BX10" s="431"/>
      <c r="BY10" s="431"/>
      <c r="BZ10" s="431"/>
      <c r="CA10" s="431"/>
      <c r="CB10" s="431"/>
      <c r="CC10" s="432"/>
      <c r="CD10" s="421" t="s">
        <v>113</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0"/>
      <c r="C11" s="461"/>
      <c r="D11" s="461"/>
      <c r="E11" s="461"/>
      <c r="F11" s="461"/>
      <c r="G11" s="461"/>
      <c r="H11" s="461"/>
      <c r="I11" s="461"/>
      <c r="J11" s="461"/>
      <c r="K11" s="462"/>
      <c r="L11" s="490" t="s">
        <v>114</v>
      </c>
      <c r="M11" s="491"/>
      <c r="N11" s="491"/>
      <c r="O11" s="491"/>
      <c r="P11" s="491"/>
      <c r="Q11" s="492"/>
      <c r="R11" s="493" t="s">
        <v>115</v>
      </c>
      <c r="S11" s="494"/>
      <c r="T11" s="494"/>
      <c r="U11" s="494"/>
      <c r="V11" s="495"/>
      <c r="W11" s="475"/>
      <c r="X11" s="476"/>
      <c r="Y11" s="477"/>
      <c r="Z11" s="442" t="s">
        <v>116</v>
      </c>
      <c r="AA11" s="443"/>
      <c r="AB11" s="443"/>
      <c r="AC11" s="443"/>
      <c r="AD11" s="443"/>
      <c r="AE11" s="443"/>
      <c r="AF11" s="443"/>
      <c r="AG11" s="443"/>
      <c r="AH11" s="444"/>
      <c r="AI11" s="445">
        <v>86</v>
      </c>
      <c r="AJ11" s="446"/>
      <c r="AK11" s="446"/>
      <c r="AL11" s="446"/>
      <c r="AM11" s="446"/>
      <c r="AN11" s="446"/>
      <c r="AO11" s="446"/>
      <c r="AP11" s="447"/>
      <c r="AQ11" s="445">
        <v>6510</v>
      </c>
      <c r="AR11" s="446"/>
      <c r="AS11" s="446"/>
      <c r="AT11" s="446"/>
      <c r="AU11" s="446"/>
      <c r="AV11" s="446"/>
      <c r="AW11" s="446"/>
      <c r="AX11" s="446"/>
      <c r="AY11" s="44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118</v>
      </c>
      <c r="CE11" s="434"/>
      <c r="CF11" s="434"/>
      <c r="CG11" s="434"/>
      <c r="CH11" s="434"/>
      <c r="CI11" s="434"/>
      <c r="CJ11" s="434"/>
      <c r="CK11" s="434"/>
      <c r="CL11" s="434"/>
      <c r="CM11" s="434"/>
      <c r="CN11" s="434"/>
      <c r="CO11" s="434"/>
      <c r="CP11" s="434"/>
      <c r="CQ11" s="434"/>
      <c r="CR11" s="434"/>
      <c r="CS11" s="435"/>
      <c r="CT11" s="502" t="s">
        <v>119</v>
      </c>
      <c r="CU11" s="503"/>
      <c r="CV11" s="503"/>
      <c r="CW11" s="503"/>
      <c r="CX11" s="503"/>
      <c r="CY11" s="503"/>
      <c r="CZ11" s="503"/>
      <c r="DA11" s="504"/>
      <c r="DB11" s="502" t="s">
        <v>120</v>
      </c>
      <c r="DC11" s="503"/>
      <c r="DD11" s="503"/>
      <c r="DE11" s="503"/>
      <c r="DF11" s="503"/>
      <c r="DG11" s="503"/>
      <c r="DH11" s="503"/>
      <c r="DI11" s="504"/>
      <c r="DJ11" s="157"/>
      <c r="DK11" s="157"/>
      <c r="DL11" s="157"/>
      <c r="DM11" s="157"/>
      <c r="DN11" s="157"/>
      <c r="DO11" s="157"/>
    </row>
    <row r="12" spans="1:119" ht="18.75" customHeight="1" x14ac:dyDescent="0.2">
      <c r="A12" s="158"/>
      <c r="B12" s="505" t="s">
        <v>121</v>
      </c>
      <c r="C12" s="506"/>
      <c r="D12" s="506"/>
      <c r="E12" s="506"/>
      <c r="F12" s="506"/>
      <c r="G12" s="506"/>
      <c r="H12" s="506"/>
      <c r="I12" s="506"/>
      <c r="J12" s="506"/>
      <c r="K12" s="507"/>
      <c r="L12" s="514" t="s">
        <v>122</v>
      </c>
      <c r="M12" s="515"/>
      <c r="N12" s="515"/>
      <c r="O12" s="515"/>
      <c r="P12" s="515"/>
      <c r="Q12" s="516"/>
      <c r="R12" s="517">
        <v>8848998</v>
      </c>
      <c r="S12" s="518"/>
      <c r="T12" s="518"/>
      <c r="U12" s="518"/>
      <c r="V12" s="519"/>
      <c r="W12" s="469" t="s">
        <v>123</v>
      </c>
      <c r="X12" s="470"/>
      <c r="Y12" s="471"/>
      <c r="Z12" s="478" t="s">
        <v>1</v>
      </c>
      <c r="AA12" s="456"/>
      <c r="AB12" s="456"/>
      <c r="AC12" s="456"/>
      <c r="AD12" s="456"/>
      <c r="AE12" s="456"/>
      <c r="AF12" s="456"/>
      <c r="AG12" s="456"/>
      <c r="AH12" s="457"/>
      <c r="AI12" s="486" t="s">
        <v>124</v>
      </c>
      <c r="AJ12" s="456"/>
      <c r="AK12" s="456"/>
      <c r="AL12" s="456"/>
      <c r="AM12" s="457"/>
      <c r="AN12" s="486" t="s">
        <v>125</v>
      </c>
      <c r="AO12" s="487"/>
      <c r="AP12" s="487"/>
      <c r="AQ12" s="487"/>
      <c r="AR12" s="487"/>
      <c r="AS12" s="520"/>
      <c r="AT12" s="533" t="s">
        <v>126</v>
      </c>
      <c r="AU12" s="534"/>
      <c r="AV12" s="534"/>
      <c r="AW12" s="534"/>
      <c r="AX12" s="534"/>
      <c r="AY12" s="535"/>
      <c r="AZ12" s="427" t="s">
        <v>127</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1500000</v>
      </c>
      <c r="BW12" s="431"/>
      <c r="BX12" s="431"/>
      <c r="BY12" s="431"/>
      <c r="BZ12" s="431"/>
      <c r="CA12" s="431"/>
      <c r="CB12" s="431"/>
      <c r="CC12" s="432"/>
      <c r="CD12" s="433" t="s">
        <v>128</v>
      </c>
      <c r="CE12" s="434"/>
      <c r="CF12" s="434"/>
      <c r="CG12" s="434"/>
      <c r="CH12" s="434"/>
      <c r="CI12" s="434"/>
      <c r="CJ12" s="434"/>
      <c r="CK12" s="434"/>
      <c r="CL12" s="434"/>
      <c r="CM12" s="434"/>
      <c r="CN12" s="434"/>
      <c r="CO12" s="434"/>
      <c r="CP12" s="434"/>
      <c r="CQ12" s="434"/>
      <c r="CR12" s="434"/>
      <c r="CS12" s="435"/>
      <c r="CT12" s="502" t="s">
        <v>129</v>
      </c>
      <c r="CU12" s="503"/>
      <c r="CV12" s="503"/>
      <c r="CW12" s="503"/>
      <c r="CX12" s="503"/>
      <c r="CY12" s="503"/>
      <c r="CZ12" s="503"/>
      <c r="DA12" s="504"/>
      <c r="DB12" s="502" t="s">
        <v>129</v>
      </c>
      <c r="DC12" s="503"/>
      <c r="DD12" s="503"/>
      <c r="DE12" s="503"/>
      <c r="DF12" s="503"/>
      <c r="DG12" s="503"/>
      <c r="DH12" s="503"/>
      <c r="DI12" s="504"/>
      <c r="DJ12" s="157"/>
      <c r="DK12" s="157"/>
      <c r="DL12" s="157"/>
      <c r="DM12" s="157"/>
      <c r="DN12" s="157"/>
      <c r="DO12" s="157"/>
    </row>
    <row r="13" spans="1:119" ht="18.75" customHeight="1" thickBot="1" x14ac:dyDescent="0.25">
      <c r="A13" s="158"/>
      <c r="B13" s="508"/>
      <c r="C13" s="509"/>
      <c r="D13" s="509"/>
      <c r="E13" s="509"/>
      <c r="F13" s="509"/>
      <c r="G13" s="509"/>
      <c r="H13" s="509"/>
      <c r="I13" s="509"/>
      <c r="J13" s="509"/>
      <c r="K13" s="510"/>
      <c r="L13" s="165"/>
      <c r="M13" s="524" t="s">
        <v>130</v>
      </c>
      <c r="N13" s="525"/>
      <c r="O13" s="525"/>
      <c r="P13" s="525"/>
      <c r="Q13" s="526"/>
      <c r="R13" s="527">
        <v>8613021</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131</v>
      </c>
      <c r="BA13" s="531"/>
      <c r="BB13" s="531"/>
      <c r="BC13" s="531"/>
      <c r="BD13" s="531"/>
      <c r="BE13" s="531"/>
      <c r="BF13" s="531"/>
      <c r="BG13" s="531"/>
      <c r="BH13" s="531"/>
      <c r="BI13" s="531"/>
      <c r="BJ13" s="531"/>
      <c r="BK13" s="531"/>
      <c r="BL13" s="531"/>
      <c r="BM13" s="532"/>
      <c r="BN13" s="430">
        <v>-2217531</v>
      </c>
      <c r="BO13" s="431"/>
      <c r="BP13" s="431"/>
      <c r="BQ13" s="431"/>
      <c r="BR13" s="431"/>
      <c r="BS13" s="431"/>
      <c r="BT13" s="431"/>
      <c r="BU13" s="432"/>
      <c r="BV13" s="430">
        <v>2820653</v>
      </c>
      <c r="BW13" s="431"/>
      <c r="BX13" s="431"/>
      <c r="BY13" s="431"/>
      <c r="BZ13" s="431"/>
      <c r="CA13" s="431"/>
      <c r="CB13" s="431"/>
      <c r="CC13" s="432"/>
      <c r="CD13" s="433" t="s">
        <v>132</v>
      </c>
      <c r="CE13" s="434"/>
      <c r="CF13" s="434"/>
      <c r="CG13" s="434"/>
      <c r="CH13" s="434"/>
      <c r="CI13" s="434"/>
      <c r="CJ13" s="434"/>
      <c r="CK13" s="434"/>
      <c r="CL13" s="434"/>
      <c r="CM13" s="434"/>
      <c r="CN13" s="434"/>
      <c r="CO13" s="434"/>
      <c r="CP13" s="434"/>
      <c r="CQ13" s="434"/>
      <c r="CR13" s="434"/>
      <c r="CS13" s="435"/>
      <c r="CT13" s="436">
        <v>16.8</v>
      </c>
      <c r="CU13" s="437"/>
      <c r="CV13" s="437"/>
      <c r="CW13" s="437"/>
      <c r="CX13" s="437"/>
      <c r="CY13" s="437"/>
      <c r="CZ13" s="437"/>
      <c r="DA13" s="438"/>
      <c r="DB13" s="436">
        <v>17.899999999999999</v>
      </c>
      <c r="DC13" s="437"/>
      <c r="DD13" s="437"/>
      <c r="DE13" s="437"/>
      <c r="DF13" s="437"/>
      <c r="DG13" s="437"/>
      <c r="DH13" s="437"/>
      <c r="DI13" s="438"/>
      <c r="DJ13" s="157"/>
      <c r="DK13" s="157"/>
      <c r="DL13" s="157"/>
      <c r="DM13" s="157"/>
      <c r="DN13" s="157"/>
      <c r="DO13" s="157"/>
    </row>
    <row r="14" spans="1:119" ht="18.75" customHeight="1" thickBot="1" x14ac:dyDescent="0.25">
      <c r="A14" s="158"/>
      <c r="B14" s="508"/>
      <c r="C14" s="509"/>
      <c r="D14" s="509"/>
      <c r="E14" s="509"/>
      <c r="F14" s="509"/>
      <c r="G14" s="509"/>
      <c r="H14" s="509"/>
      <c r="I14" s="509"/>
      <c r="J14" s="509"/>
      <c r="K14" s="510"/>
      <c r="L14" s="542" t="s">
        <v>133</v>
      </c>
      <c r="M14" s="543"/>
      <c r="N14" s="543"/>
      <c r="O14" s="543"/>
      <c r="P14" s="543"/>
      <c r="Q14" s="544"/>
      <c r="R14" s="545">
        <v>8856444</v>
      </c>
      <c r="S14" s="546"/>
      <c r="T14" s="546"/>
      <c r="U14" s="546"/>
      <c r="V14" s="547"/>
      <c r="W14" s="472"/>
      <c r="X14" s="473"/>
      <c r="Y14" s="474"/>
      <c r="Z14" s="499" t="s">
        <v>134</v>
      </c>
      <c r="AA14" s="500"/>
      <c r="AB14" s="500"/>
      <c r="AC14" s="500"/>
      <c r="AD14" s="500"/>
      <c r="AE14" s="500"/>
      <c r="AF14" s="500"/>
      <c r="AG14" s="500"/>
      <c r="AH14" s="501"/>
      <c r="AI14" s="445">
        <v>11481</v>
      </c>
      <c r="AJ14" s="446"/>
      <c r="AK14" s="446"/>
      <c r="AL14" s="446"/>
      <c r="AM14" s="447"/>
      <c r="AN14" s="445">
        <v>36727719</v>
      </c>
      <c r="AO14" s="446"/>
      <c r="AP14" s="446"/>
      <c r="AQ14" s="446"/>
      <c r="AR14" s="446"/>
      <c r="AS14" s="447"/>
      <c r="AT14" s="445">
        <v>3199</v>
      </c>
      <c r="AU14" s="446"/>
      <c r="AV14" s="446"/>
      <c r="AW14" s="446"/>
      <c r="AX14" s="446"/>
      <c r="AY14" s="448"/>
      <c r="AZ14" s="439" t="s">
        <v>135</v>
      </c>
      <c r="BA14" s="440"/>
      <c r="BB14" s="440"/>
      <c r="BC14" s="440"/>
      <c r="BD14" s="440"/>
      <c r="BE14" s="440"/>
      <c r="BF14" s="440"/>
      <c r="BG14" s="440"/>
      <c r="BH14" s="440"/>
      <c r="BI14" s="440"/>
      <c r="BJ14" s="440"/>
      <c r="BK14" s="440"/>
      <c r="BL14" s="440"/>
      <c r="BM14" s="441"/>
      <c r="BN14" s="418">
        <v>926604093</v>
      </c>
      <c r="BO14" s="419"/>
      <c r="BP14" s="419"/>
      <c r="BQ14" s="419"/>
      <c r="BR14" s="419"/>
      <c r="BS14" s="419"/>
      <c r="BT14" s="419"/>
      <c r="BU14" s="420"/>
      <c r="BV14" s="418">
        <v>910458216</v>
      </c>
      <c r="BW14" s="419"/>
      <c r="BX14" s="419"/>
      <c r="BY14" s="419"/>
      <c r="BZ14" s="419"/>
      <c r="CA14" s="419"/>
      <c r="CB14" s="419"/>
      <c r="CC14" s="420"/>
      <c r="CD14" s="496" t="s">
        <v>136</v>
      </c>
      <c r="CE14" s="497"/>
      <c r="CF14" s="497"/>
      <c r="CG14" s="497"/>
      <c r="CH14" s="497"/>
      <c r="CI14" s="497"/>
      <c r="CJ14" s="497"/>
      <c r="CK14" s="497"/>
      <c r="CL14" s="497"/>
      <c r="CM14" s="497"/>
      <c r="CN14" s="497"/>
      <c r="CO14" s="497"/>
      <c r="CP14" s="497"/>
      <c r="CQ14" s="497"/>
      <c r="CR14" s="497"/>
      <c r="CS14" s="498"/>
      <c r="CT14" s="539">
        <v>173.8</v>
      </c>
      <c r="CU14" s="540"/>
      <c r="CV14" s="540"/>
      <c r="CW14" s="540"/>
      <c r="CX14" s="540"/>
      <c r="CY14" s="540"/>
      <c r="CZ14" s="540"/>
      <c r="DA14" s="541"/>
      <c r="DB14" s="539">
        <v>183.1</v>
      </c>
      <c r="DC14" s="540"/>
      <c r="DD14" s="540"/>
      <c r="DE14" s="540"/>
      <c r="DF14" s="540"/>
      <c r="DG14" s="540"/>
      <c r="DH14" s="540"/>
      <c r="DI14" s="541"/>
      <c r="DJ14" s="157"/>
      <c r="DK14" s="157"/>
      <c r="DL14" s="157"/>
      <c r="DM14" s="157"/>
      <c r="DN14" s="157"/>
      <c r="DO14" s="157"/>
    </row>
    <row r="15" spans="1:119" ht="18.75" customHeight="1" x14ac:dyDescent="0.2">
      <c r="A15" s="158"/>
      <c r="B15" s="508"/>
      <c r="C15" s="509"/>
      <c r="D15" s="509"/>
      <c r="E15" s="509"/>
      <c r="F15" s="509"/>
      <c r="G15" s="509"/>
      <c r="H15" s="509"/>
      <c r="I15" s="509"/>
      <c r="J15" s="509"/>
      <c r="K15" s="510"/>
      <c r="L15" s="165"/>
      <c r="M15" s="524" t="s">
        <v>130</v>
      </c>
      <c r="N15" s="525"/>
      <c r="O15" s="525"/>
      <c r="P15" s="525"/>
      <c r="Q15" s="526"/>
      <c r="R15" s="545">
        <v>8631175</v>
      </c>
      <c r="S15" s="546"/>
      <c r="T15" s="546"/>
      <c r="U15" s="546"/>
      <c r="V15" s="547"/>
      <c r="W15" s="472"/>
      <c r="X15" s="473"/>
      <c r="Y15" s="474"/>
      <c r="Z15" s="499" t="s">
        <v>137</v>
      </c>
      <c r="AA15" s="500"/>
      <c r="AB15" s="500"/>
      <c r="AC15" s="500"/>
      <c r="AD15" s="500"/>
      <c r="AE15" s="500"/>
      <c r="AF15" s="500"/>
      <c r="AG15" s="500"/>
      <c r="AH15" s="501"/>
      <c r="AI15" s="445" t="s">
        <v>129</v>
      </c>
      <c r="AJ15" s="446"/>
      <c r="AK15" s="446"/>
      <c r="AL15" s="446"/>
      <c r="AM15" s="447"/>
      <c r="AN15" s="445" t="s">
        <v>129</v>
      </c>
      <c r="AO15" s="446"/>
      <c r="AP15" s="446"/>
      <c r="AQ15" s="446"/>
      <c r="AR15" s="446"/>
      <c r="AS15" s="447"/>
      <c r="AT15" s="445" t="s">
        <v>129</v>
      </c>
      <c r="AU15" s="446"/>
      <c r="AV15" s="446"/>
      <c r="AW15" s="446"/>
      <c r="AX15" s="446"/>
      <c r="AY15" s="448"/>
      <c r="AZ15" s="427" t="s">
        <v>138</v>
      </c>
      <c r="BA15" s="428"/>
      <c r="BB15" s="428"/>
      <c r="BC15" s="428"/>
      <c r="BD15" s="428"/>
      <c r="BE15" s="428"/>
      <c r="BF15" s="428"/>
      <c r="BG15" s="428"/>
      <c r="BH15" s="428"/>
      <c r="BI15" s="428"/>
      <c r="BJ15" s="428"/>
      <c r="BK15" s="428"/>
      <c r="BL15" s="428"/>
      <c r="BM15" s="429"/>
      <c r="BN15" s="430">
        <v>1160438682</v>
      </c>
      <c r="BO15" s="431"/>
      <c r="BP15" s="431"/>
      <c r="BQ15" s="431"/>
      <c r="BR15" s="431"/>
      <c r="BS15" s="431"/>
      <c r="BT15" s="431"/>
      <c r="BU15" s="432"/>
      <c r="BV15" s="430">
        <v>1157123640</v>
      </c>
      <c r="BW15" s="431"/>
      <c r="BX15" s="431"/>
      <c r="BY15" s="431"/>
      <c r="BZ15" s="431"/>
      <c r="CA15" s="431"/>
      <c r="CB15" s="431"/>
      <c r="CC15" s="432"/>
      <c r="CD15" s="550" t="s">
        <v>139</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8"/>
      <c r="C16" s="509"/>
      <c r="D16" s="509"/>
      <c r="E16" s="509"/>
      <c r="F16" s="509"/>
      <c r="G16" s="509"/>
      <c r="H16" s="509"/>
      <c r="I16" s="509"/>
      <c r="J16" s="509"/>
      <c r="K16" s="510"/>
      <c r="L16" s="542" t="s">
        <v>140</v>
      </c>
      <c r="M16" s="559"/>
      <c r="N16" s="559"/>
      <c r="O16" s="559"/>
      <c r="P16" s="559"/>
      <c r="Q16" s="560"/>
      <c r="R16" s="556" t="s">
        <v>141</v>
      </c>
      <c r="S16" s="557"/>
      <c r="T16" s="557"/>
      <c r="U16" s="557"/>
      <c r="V16" s="558"/>
      <c r="W16" s="472"/>
      <c r="X16" s="473"/>
      <c r="Y16" s="474"/>
      <c r="Z16" s="499" t="s">
        <v>142</v>
      </c>
      <c r="AA16" s="500"/>
      <c r="AB16" s="500"/>
      <c r="AC16" s="500"/>
      <c r="AD16" s="500"/>
      <c r="AE16" s="500"/>
      <c r="AF16" s="500"/>
      <c r="AG16" s="500"/>
      <c r="AH16" s="501"/>
      <c r="AI16" s="445">
        <v>471</v>
      </c>
      <c r="AJ16" s="446"/>
      <c r="AK16" s="446"/>
      <c r="AL16" s="446"/>
      <c r="AM16" s="447"/>
      <c r="AN16" s="445">
        <v>1487889</v>
      </c>
      <c r="AO16" s="446"/>
      <c r="AP16" s="446"/>
      <c r="AQ16" s="446"/>
      <c r="AR16" s="446"/>
      <c r="AS16" s="447"/>
      <c r="AT16" s="445">
        <v>3159</v>
      </c>
      <c r="AU16" s="446"/>
      <c r="AV16" s="446"/>
      <c r="AW16" s="446"/>
      <c r="AX16" s="446"/>
      <c r="AY16" s="448"/>
      <c r="AZ16" s="427" t="s">
        <v>143</v>
      </c>
      <c r="BA16" s="428"/>
      <c r="BB16" s="428"/>
      <c r="BC16" s="428"/>
      <c r="BD16" s="428"/>
      <c r="BE16" s="428"/>
      <c r="BF16" s="428"/>
      <c r="BG16" s="428"/>
      <c r="BH16" s="428"/>
      <c r="BI16" s="428"/>
      <c r="BJ16" s="428"/>
      <c r="BK16" s="428"/>
      <c r="BL16" s="428"/>
      <c r="BM16" s="429"/>
      <c r="BN16" s="430">
        <v>1182481315</v>
      </c>
      <c r="BO16" s="431"/>
      <c r="BP16" s="431"/>
      <c r="BQ16" s="431"/>
      <c r="BR16" s="431"/>
      <c r="BS16" s="431"/>
      <c r="BT16" s="431"/>
      <c r="BU16" s="432"/>
      <c r="BV16" s="430">
        <v>1160541922</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5">
      <c r="A17" s="158"/>
      <c r="B17" s="511"/>
      <c r="C17" s="512"/>
      <c r="D17" s="512"/>
      <c r="E17" s="512"/>
      <c r="F17" s="512"/>
      <c r="G17" s="512"/>
      <c r="H17" s="512"/>
      <c r="I17" s="512"/>
      <c r="J17" s="512"/>
      <c r="K17" s="513"/>
      <c r="L17" s="170"/>
      <c r="M17" s="553" t="s">
        <v>144</v>
      </c>
      <c r="N17" s="554"/>
      <c r="O17" s="554"/>
      <c r="P17" s="554"/>
      <c r="Q17" s="555"/>
      <c r="R17" s="556" t="s">
        <v>145</v>
      </c>
      <c r="S17" s="557"/>
      <c r="T17" s="557"/>
      <c r="U17" s="557"/>
      <c r="V17" s="558"/>
      <c r="W17" s="472"/>
      <c r="X17" s="473"/>
      <c r="Y17" s="474"/>
      <c r="Z17" s="499" t="s">
        <v>146</v>
      </c>
      <c r="AA17" s="500"/>
      <c r="AB17" s="500"/>
      <c r="AC17" s="500"/>
      <c r="AD17" s="500"/>
      <c r="AE17" s="500"/>
      <c r="AF17" s="500"/>
      <c r="AG17" s="500"/>
      <c r="AH17" s="501"/>
      <c r="AI17" s="445">
        <v>21712</v>
      </c>
      <c r="AJ17" s="446"/>
      <c r="AK17" s="446"/>
      <c r="AL17" s="446"/>
      <c r="AM17" s="447"/>
      <c r="AN17" s="445">
        <v>70802832</v>
      </c>
      <c r="AO17" s="446"/>
      <c r="AP17" s="446"/>
      <c r="AQ17" s="446"/>
      <c r="AR17" s="446"/>
      <c r="AS17" s="447"/>
      <c r="AT17" s="445">
        <v>3261</v>
      </c>
      <c r="AU17" s="446"/>
      <c r="AV17" s="446"/>
      <c r="AW17" s="446"/>
      <c r="AX17" s="446"/>
      <c r="AY17" s="448"/>
      <c r="AZ17" s="427" t="s">
        <v>147</v>
      </c>
      <c r="BA17" s="428"/>
      <c r="BB17" s="428"/>
      <c r="BC17" s="428"/>
      <c r="BD17" s="428"/>
      <c r="BE17" s="428"/>
      <c r="BF17" s="428"/>
      <c r="BG17" s="428"/>
      <c r="BH17" s="428"/>
      <c r="BI17" s="428"/>
      <c r="BJ17" s="428"/>
      <c r="BK17" s="428"/>
      <c r="BL17" s="428"/>
      <c r="BM17" s="429"/>
      <c r="BN17" s="430">
        <v>1589972060</v>
      </c>
      <c r="BO17" s="431"/>
      <c r="BP17" s="431"/>
      <c r="BQ17" s="431"/>
      <c r="BR17" s="431"/>
      <c r="BS17" s="431"/>
      <c r="BT17" s="431"/>
      <c r="BU17" s="432"/>
      <c r="BV17" s="430">
        <v>1578409242</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5">
      <c r="A18" s="158"/>
      <c r="B18" s="412" t="s">
        <v>148</v>
      </c>
      <c r="C18" s="413"/>
      <c r="D18" s="413"/>
      <c r="E18" s="413"/>
      <c r="F18" s="413"/>
      <c r="G18" s="413"/>
      <c r="H18" s="413"/>
      <c r="I18" s="413"/>
      <c r="J18" s="413"/>
      <c r="K18" s="561"/>
      <c r="L18" s="562">
        <v>1905</v>
      </c>
      <c r="M18" s="563"/>
      <c r="N18" s="563"/>
      <c r="O18" s="563"/>
      <c r="P18" s="563"/>
      <c r="Q18" s="563"/>
      <c r="R18" s="563"/>
      <c r="S18" s="563"/>
      <c r="T18" s="563"/>
      <c r="U18" s="563"/>
      <c r="V18" s="563"/>
      <c r="W18" s="472"/>
      <c r="X18" s="473"/>
      <c r="Y18" s="474"/>
      <c r="Z18" s="499" t="s">
        <v>149</v>
      </c>
      <c r="AA18" s="500"/>
      <c r="AB18" s="500"/>
      <c r="AC18" s="500"/>
      <c r="AD18" s="500"/>
      <c r="AE18" s="500"/>
      <c r="AF18" s="500"/>
      <c r="AG18" s="500"/>
      <c r="AH18" s="501"/>
      <c r="AI18" s="445">
        <v>35357</v>
      </c>
      <c r="AJ18" s="446"/>
      <c r="AK18" s="446"/>
      <c r="AL18" s="446"/>
      <c r="AM18" s="447"/>
      <c r="AN18" s="445">
        <v>120872401</v>
      </c>
      <c r="AO18" s="446"/>
      <c r="AP18" s="446"/>
      <c r="AQ18" s="446"/>
      <c r="AR18" s="446"/>
      <c r="AS18" s="447"/>
      <c r="AT18" s="445">
        <v>3419</v>
      </c>
      <c r="AU18" s="446"/>
      <c r="AV18" s="446"/>
      <c r="AW18" s="446"/>
      <c r="AX18" s="446"/>
      <c r="AY18" s="448"/>
      <c r="AZ18" s="530" t="s">
        <v>150</v>
      </c>
      <c r="BA18" s="531"/>
      <c r="BB18" s="531"/>
      <c r="BC18" s="531"/>
      <c r="BD18" s="531"/>
      <c r="BE18" s="531"/>
      <c r="BF18" s="531"/>
      <c r="BG18" s="531"/>
      <c r="BH18" s="531"/>
      <c r="BI18" s="531"/>
      <c r="BJ18" s="531"/>
      <c r="BK18" s="531"/>
      <c r="BL18" s="531"/>
      <c r="BM18" s="532"/>
      <c r="BN18" s="564">
        <v>1890450487</v>
      </c>
      <c r="BO18" s="565"/>
      <c r="BP18" s="565"/>
      <c r="BQ18" s="565"/>
      <c r="BR18" s="565"/>
      <c r="BS18" s="565"/>
      <c r="BT18" s="565"/>
      <c r="BU18" s="566"/>
      <c r="BV18" s="564">
        <v>1934833292</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5">
      <c r="A19" s="158"/>
      <c r="B19" s="412" t="s">
        <v>151</v>
      </c>
      <c r="C19" s="413"/>
      <c r="D19" s="413"/>
      <c r="E19" s="413"/>
      <c r="F19" s="413"/>
      <c r="G19" s="413"/>
      <c r="H19" s="413"/>
      <c r="I19" s="413"/>
      <c r="J19" s="413"/>
      <c r="K19" s="561"/>
      <c r="L19" s="562">
        <v>4644</v>
      </c>
      <c r="M19" s="563"/>
      <c r="N19" s="563"/>
      <c r="O19" s="563"/>
      <c r="P19" s="563"/>
      <c r="Q19" s="563"/>
      <c r="R19" s="563"/>
      <c r="S19" s="563"/>
      <c r="T19" s="563"/>
      <c r="U19" s="563"/>
      <c r="V19" s="563"/>
      <c r="W19" s="472"/>
      <c r="X19" s="473"/>
      <c r="Y19" s="474"/>
      <c r="Z19" s="499" t="s">
        <v>152</v>
      </c>
      <c r="AA19" s="500"/>
      <c r="AB19" s="500"/>
      <c r="AC19" s="500"/>
      <c r="AD19" s="500"/>
      <c r="AE19" s="500"/>
      <c r="AF19" s="500"/>
      <c r="AG19" s="500"/>
      <c r="AH19" s="501"/>
      <c r="AI19" s="445" t="s">
        <v>120</v>
      </c>
      <c r="AJ19" s="446"/>
      <c r="AK19" s="446"/>
      <c r="AL19" s="446"/>
      <c r="AM19" s="447"/>
      <c r="AN19" s="445" t="s">
        <v>120</v>
      </c>
      <c r="AO19" s="446"/>
      <c r="AP19" s="446"/>
      <c r="AQ19" s="446"/>
      <c r="AR19" s="446"/>
      <c r="AS19" s="447"/>
      <c r="AT19" s="445" t="s">
        <v>120</v>
      </c>
      <c r="AU19" s="446"/>
      <c r="AV19" s="446"/>
      <c r="AW19" s="446"/>
      <c r="AX19" s="446"/>
      <c r="AY19" s="448"/>
      <c r="AZ19" s="439" t="s">
        <v>153</v>
      </c>
      <c r="BA19" s="440"/>
      <c r="BB19" s="440"/>
      <c r="BC19" s="440"/>
      <c r="BD19" s="440"/>
      <c r="BE19" s="440"/>
      <c r="BF19" s="440"/>
      <c r="BG19" s="440"/>
      <c r="BH19" s="440"/>
      <c r="BI19" s="440"/>
      <c r="BJ19" s="440"/>
      <c r="BK19" s="440"/>
      <c r="BL19" s="440"/>
      <c r="BM19" s="441"/>
      <c r="BN19" s="418">
        <v>5328515770</v>
      </c>
      <c r="BO19" s="419"/>
      <c r="BP19" s="419"/>
      <c r="BQ19" s="419"/>
      <c r="BR19" s="419"/>
      <c r="BS19" s="419"/>
      <c r="BT19" s="419"/>
      <c r="BU19" s="420"/>
      <c r="BV19" s="418">
        <v>5410018091</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5">
      <c r="A20" s="158"/>
      <c r="B20" s="412" t="s">
        <v>154</v>
      </c>
      <c r="C20" s="413"/>
      <c r="D20" s="413"/>
      <c r="E20" s="413"/>
      <c r="F20" s="413"/>
      <c r="G20" s="413"/>
      <c r="H20" s="413"/>
      <c r="I20" s="413"/>
      <c r="J20" s="413"/>
      <c r="K20" s="561"/>
      <c r="L20" s="562">
        <v>3923887</v>
      </c>
      <c r="M20" s="563"/>
      <c r="N20" s="563"/>
      <c r="O20" s="563"/>
      <c r="P20" s="563"/>
      <c r="Q20" s="563"/>
      <c r="R20" s="563"/>
      <c r="S20" s="563"/>
      <c r="T20" s="563"/>
      <c r="U20" s="563"/>
      <c r="V20" s="563"/>
      <c r="W20" s="475"/>
      <c r="X20" s="476"/>
      <c r="Y20" s="477"/>
      <c r="Z20" s="499" t="s">
        <v>155</v>
      </c>
      <c r="AA20" s="500"/>
      <c r="AB20" s="500"/>
      <c r="AC20" s="500"/>
      <c r="AD20" s="500"/>
      <c r="AE20" s="500"/>
      <c r="AF20" s="500"/>
      <c r="AG20" s="500"/>
      <c r="AH20" s="501"/>
      <c r="AI20" s="445">
        <v>68550</v>
      </c>
      <c r="AJ20" s="446"/>
      <c r="AK20" s="446"/>
      <c r="AL20" s="446"/>
      <c r="AM20" s="447"/>
      <c r="AN20" s="445">
        <v>228402952</v>
      </c>
      <c r="AO20" s="446"/>
      <c r="AP20" s="446"/>
      <c r="AQ20" s="446"/>
      <c r="AR20" s="446"/>
      <c r="AS20" s="447"/>
      <c r="AT20" s="445">
        <v>3332</v>
      </c>
      <c r="AU20" s="446"/>
      <c r="AV20" s="446"/>
      <c r="AW20" s="446"/>
      <c r="AX20" s="446"/>
      <c r="AY20" s="448"/>
      <c r="AZ20" s="530" t="s">
        <v>156</v>
      </c>
      <c r="BA20" s="531"/>
      <c r="BB20" s="531"/>
      <c r="BC20" s="531"/>
      <c r="BD20" s="531"/>
      <c r="BE20" s="531"/>
      <c r="BF20" s="531"/>
      <c r="BG20" s="531"/>
      <c r="BH20" s="531"/>
      <c r="BI20" s="531"/>
      <c r="BJ20" s="531"/>
      <c r="BK20" s="531"/>
      <c r="BL20" s="531"/>
      <c r="BM20" s="532"/>
      <c r="BN20" s="564">
        <v>407228586</v>
      </c>
      <c r="BO20" s="565"/>
      <c r="BP20" s="565"/>
      <c r="BQ20" s="565"/>
      <c r="BR20" s="565"/>
      <c r="BS20" s="565"/>
      <c r="BT20" s="565"/>
      <c r="BU20" s="566"/>
      <c r="BV20" s="564">
        <v>403186837</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157</v>
      </c>
      <c r="X21" s="568"/>
      <c r="Y21" s="568"/>
      <c r="Z21" s="568"/>
      <c r="AA21" s="568"/>
      <c r="AB21" s="568"/>
      <c r="AC21" s="568"/>
      <c r="AD21" s="568"/>
      <c r="AE21" s="568"/>
      <c r="AF21" s="568"/>
      <c r="AG21" s="568"/>
      <c r="AH21" s="569"/>
      <c r="AI21" s="570">
        <v>100.5</v>
      </c>
      <c r="AJ21" s="571"/>
      <c r="AK21" s="571"/>
      <c r="AL21" s="571"/>
      <c r="AM21" s="571"/>
      <c r="AN21" s="571"/>
      <c r="AO21" s="571"/>
      <c r="AP21" s="571"/>
      <c r="AQ21" s="571"/>
      <c r="AR21" s="571"/>
      <c r="AS21" s="571"/>
      <c r="AT21" s="571"/>
      <c r="AU21" s="571"/>
      <c r="AV21" s="571"/>
      <c r="AW21" s="571"/>
      <c r="AX21" s="571"/>
      <c r="AY21" s="572"/>
      <c r="AZ21" s="439" t="s">
        <v>158</v>
      </c>
      <c r="BA21" s="440"/>
      <c r="BB21" s="440"/>
      <c r="BC21" s="440"/>
      <c r="BD21" s="440"/>
      <c r="BE21" s="440"/>
      <c r="BF21" s="440"/>
      <c r="BG21" s="440"/>
      <c r="BH21" s="440"/>
      <c r="BI21" s="440"/>
      <c r="BJ21" s="440"/>
      <c r="BK21" s="440"/>
      <c r="BL21" s="440"/>
      <c r="BM21" s="441"/>
      <c r="BN21" s="418">
        <v>281359632</v>
      </c>
      <c r="BO21" s="419"/>
      <c r="BP21" s="419"/>
      <c r="BQ21" s="419"/>
      <c r="BR21" s="419"/>
      <c r="BS21" s="419"/>
      <c r="BT21" s="419"/>
      <c r="BU21" s="420"/>
      <c r="BV21" s="418">
        <v>348750093</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13235379</v>
      </c>
      <c r="BO22" s="431"/>
      <c r="BP22" s="431"/>
      <c r="BQ22" s="431"/>
      <c r="BR22" s="431"/>
      <c r="BS22" s="431"/>
      <c r="BT22" s="431"/>
      <c r="BU22" s="432"/>
      <c r="BV22" s="430">
        <v>13574368</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55000</v>
      </c>
      <c r="BO23" s="431"/>
      <c r="BP23" s="431"/>
      <c r="BQ23" s="431"/>
      <c r="BR23" s="431"/>
      <c r="BS23" s="431"/>
      <c r="BT23" s="431"/>
      <c r="BU23" s="432"/>
      <c r="BV23" s="430">
        <v>55000</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161</v>
      </c>
      <c r="BA24" s="497"/>
      <c r="BB24" s="497"/>
      <c r="BC24" s="497"/>
      <c r="BD24" s="497"/>
      <c r="BE24" s="497"/>
      <c r="BF24" s="497"/>
      <c r="BG24" s="497"/>
      <c r="BH24" s="497"/>
      <c r="BI24" s="497"/>
      <c r="BJ24" s="497"/>
      <c r="BK24" s="497"/>
      <c r="BL24" s="497"/>
      <c r="BM24" s="498"/>
      <c r="BN24" s="564" t="s">
        <v>120</v>
      </c>
      <c r="BO24" s="565"/>
      <c r="BP24" s="565"/>
      <c r="BQ24" s="565"/>
      <c r="BR24" s="565"/>
      <c r="BS24" s="565"/>
      <c r="BT24" s="565"/>
      <c r="BU24" s="566"/>
      <c r="BV24" s="564" t="s">
        <v>119</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162</v>
      </c>
      <c r="BA25" s="574"/>
      <c r="BB25" s="574"/>
      <c r="BC25" s="575"/>
      <c r="BD25" s="439" t="s">
        <v>45</v>
      </c>
      <c r="BE25" s="440"/>
      <c r="BF25" s="440"/>
      <c r="BG25" s="440"/>
      <c r="BH25" s="440"/>
      <c r="BI25" s="440"/>
      <c r="BJ25" s="440"/>
      <c r="BK25" s="440"/>
      <c r="BL25" s="440"/>
      <c r="BM25" s="441"/>
      <c r="BN25" s="418">
        <v>148890415</v>
      </c>
      <c r="BO25" s="419"/>
      <c r="BP25" s="419"/>
      <c r="BQ25" s="419"/>
      <c r="BR25" s="419"/>
      <c r="BS25" s="419"/>
      <c r="BT25" s="419"/>
      <c r="BU25" s="420"/>
      <c r="BV25" s="418">
        <v>147464756</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163</v>
      </c>
      <c r="BE26" s="428"/>
      <c r="BF26" s="428"/>
      <c r="BG26" s="428"/>
      <c r="BH26" s="428"/>
      <c r="BI26" s="428"/>
      <c r="BJ26" s="428"/>
      <c r="BK26" s="428"/>
      <c r="BL26" s="428"/>
      <c r="BM26" s="429"/>
      <c r="BN26" s="430">
        <v>14738012</v>
      </c>
      <c r="BO26" s="431"/>
      <c r="BP26" s="431"/>
      <c r="BQ26" s="431"/>
      <c r="BR26" s="431"/>
      <c r="BS26" s="431"/>
      <c r="BT26" s="431"/>
      <c r="BU26" s="432"/>
      <c r="BV26" s="430">
        <v>17304569</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47</v>
      </c>
      <c r="BE27" s="531"/>
      <c r="BF27" s="531"/>
      <c r="BG27" s="531"/>
      <c r="BH27" s="531"/>
      <c r="BI27" s="531"/>
      <c r="BJ27" s="531"/>
      <c r="BK27" s="531"/>
      <c r="BL27" s="531"/>
      <c r="BM27" s="532"/>
      <c r="BN27" s="564">
        <v>138281772</v>
      </c>
      <c r="BO27" s="565"/>
      <c r="BP27" s="565"/>
      <c r="BQ27" s="565"/>
      <c r="BR27" s="565"/>
      <c r="BS27" s="565"/>
      <c r="BT27" s="565"/>
      <c r="BU27" s="566"/>
      <c r="BV27" s="564">
        <v>147767670</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7" t="s">
        <v>170</v>
      </c>
      <c r="D30" s="587"/>
      <c r="E30" s="459" t="s">
        <v>171</v>
      </c>
      <c r="F30" s="459"/>
      <c r="G30" s="459"/>
      <c r="H30" s="459"/>
      <c r="I30" s="459"/>
      <c r="J30" s="459"/>
      <c r="K30" s="459"/>
      <c r="L30" s="459"/>
      <c r="M30" s="459"/>
      <c r="N30" s="459"/>
      <c r="O30" s="459"/>
      <c r="P30" s="459"/>
      <c r="Q30" s="459"/>
      <c r="R30" s="459"/>
      <c r="S30" s="459"/>
      <c r="T30" s="175"/>
      <c r="U30" s="587" t="s">
        <v>170</v>
      </c>
      <c r="V30" s="587"/>
      <c r="W30" s="459" t="s">
        <v>172</v>
      </c>
      <c r="X30" s="459"/>
      <c r="Y30" s="459"/>
      <c r="Z30" s="459"/>
      <c r="AA30" s="459"/>
      <c r="AB30" s="459"/>
      <c r="AC30" s="459"/>
      <c r="AD30" s="459"/>
      <c r="AE30" s="459"/>
      <c r="AF30" s="459"/>
      <c r="AG30" s="459"/>
      <c r="AH30" s="459"/>
      <c r="AI30" s="459"/>
      <c r="AJ30" s="459"/>
      <c r="AK30" s="459"/>
      <c r="AL30" s="175"/>
      <c r="AM30" s="587" t="s">
        <v>170</v>
      </c>
      <c r="AN30" s="587"/>
      <c r="AO30" s="459" t="s">
        <v>172</v>
      </c>
      <c r="AP30" s="459"/>
      <c r="AQ30" s="459"/>
      <c r="AR30" s="459"/>
      <c r="AS30" s="459"/>
      <c r="AT30" s="459"/>
      <c r="AU30" s="459"/>
      <c r="AV30" s="459"/>
      <c r="AW30" s="459"/>
      <c r="AX30" s="459"/>
      <c r="AY30" s="459"/>
      <c r="AZ30" s="459"/>
      <c r="BA30" s="459"/>
      <c r="BB30" s="459"/>
      <c r="BC30" s="459"/>
      <c r="BD30" s="200"/>
      <c r="BE30" s="587" t="s">
        <v>173</v>
      </c>
      <c r="BF30" s="587"/>
      <c r="BG30" s="459" t="s">
        <v>172</v>
      </c>
      <c r="BH30" s="459"/>
      <c r="BI30" s="459"/>
      <c r="BJ30" s="459"/>
      <c r="BK30" s="459"/>
      <c r="BL30" s="459"/>
      <c r="BM30" s="459"/>
      <c r="BN30" s="459"/>
      <c r="BO30" s="459"/>
      <c r="BP30" s="459"/>
      <c r="BQ30" s="459"/>
      <c r="BR30" s="459"/>
      <c r="BS30" s="459"/>
      <c r="BT30" s="459"/>
      <c r="BU30" s="459"/>
      <c r="BV30" s="201"/>
      <c r="BW30" s="587" t="s">
        <v>170</v>
      </c>
      <c r="BX30" s="587"/>
      <c r="BY30" s="459" t="s">
        <v>174</v>
      </c>
      <c r="BZ30" s="459"/>
      <c r="CA30" s="459"/>
      <c r="CB30" s="459"/>
      <c r="CC30" s="459"/>
      <c r="CD30" s="459"/>
      <c r="CE30" s="459"/>
      <c r="CF30" s="459"/>
      <c r="CG30" s="459"/>
      <c r="CH30" s="459"/>
      <c r="CI30" s="459"/>
      <c r="CJ30" s="459"/>
      <c r="CK30" s="459"/>
      <c r="CL30" s="459"/>
      <c r="CM30" s="459"/>
      <c r="CN30" s="175"/>
      <c r="CO30" s="587" t="s">
        <v>173</v>
      </c>
      <c r="CP30" s="587"/>
      <c r="CQ30" s="459" t="s">
        <v>175</v>
      </c>
      <c r="CR30" s="459"/>
      <c r="CS30" s="459"/>
      <c r="CT30" s="459"/>
      <c r="CU30" s="459"/>
      <c r="CV30" s="459"/>
      <c r="CW30" s="459"/>
      <c r="CX30" s="459"/>
      <c r="CY30" s="459"/>
      <c r="CZ30" s="459"/>
      <c r="DA30" s="459"/>
      <c r="DB30" s="459"/>
      <c r="DC30" s="459"/>
      <c r="DD30" s="459"/>
      <c r="DE30" s="459"/>
      <c r="DF30" s="175"/>
      <c r="DG30" s="584" t="s">
        <v>176</v>
      </c>
      <c r="DH30" s="584"/>
      <c r="DI30" s="202"/>
      <c r="DJ30" s="157"/>
      <c r="DK30" s="157"/>
      <c r="DL30" s="157"/>
      <c r="DM30" s="157"/>
      <c r="DN30" s="157"/>
      <c r="DO30" s="157"/>
    </row>
    <row r="31" spans="1:119" ht="32.25" customHeight="1" x14ac:dyDescent="0.2">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国民健康保険特別会計</v>
      </c>
      <c r="X31" s="586"/>
      <c r="Y31" s="586"/>
      <c r="Z31" s="586"/>
      <c r="AA31" s="586"/>
      <c r="AB31" s="586"/>
      <c r="AC31" s="586"/>
      <c r="AD31" s="586"/>
      <c r="AE31" s="586"/>
      <c r="AF31" s="586"/>
      <c r="AG31" s="586"/>
      <c r="AH31" s="586"/>
      <c r="AI31" s="586"/>
      <c r="AJ31" s="586"/>
      <c r="AK31" s="586"/>
      <c r="AL31" s="199"/>
      <c r="AM31" s="585">
        <f>IF(AO31="","",MAX(C31:D40,U31:V40)+1)</f>
        <v>12</v>
      </c>
      <c r="AN31" s="585"/>
      <c r="AO31" s="586" t="str">
        <f>IF('各会計、関係団体の財政状況及び健全化判断比率'!B29="","",'各会計、関係団体の財政状況及び健全化判断比率'!B29)</f>
        <v>大阪府中央卸売市場事業会計</v>
      </c>
      <c r="AP31" s="586"/>
      <c r="AQ31" s="586"/>
      <c r="AR31" s="586"/>
      <c r="AS31" s="586"/>
      <c r="AT31" s="586"/>
      <c r="AU31" s="586"/>
      <c r="AV31" s="586"/>
      <c r="AW31" s="586"/>
      <c r="AX31" s="586"/>
      <c r="AY31" s="586"/>
      <c r="AZ31" s="586"/>
      <c r="BA31" s="586"/>
      <c r="BB31" s="586"/>
      <c r="BC31" s="586"/>
      <c r="BD31" s="199"/>
      <c r="BE31" s="585">
        <f>IF(BG31="","",MAX(C31:D40,U31:V40,AM31:AN40)+1)</f>
        <v>15</v>
      </c>
      <c r="BF31" s="585"/>
      <c r="BG31" s="586" t="str">
        <f>IF('各会計、関係団体の財政状況及び健全化判断比率'!B32="","",'各会計、関係団体の財政状況及び健全化判断比率'!B32)</f>
        <v>港湾整備事業特別会計</v>
      </c>
      <c r="BH31" s="586"/>
      <c r="BI31" s="586"/>
      <c r="BJ31" s="586"/>
      <c r="BK31" s="586"/>
      <c r="BL31" s="586"/>
      <c r="BM31" s="586"/>
      <c r="BN31" s="586"/>
      <c r="BO31" s="586"/>
      <c r="BP31" s="586"/>
      <c r="BQ31" s="586"/>
      <c r="BR31" s="586"/>
      <c r="BS31" s="586"/>
      <c r="BT31" s="586"/>
      <c r="BU31" s="586"/>
      <c r="BV31" s="199"/>
      <c r="BW31" s="585">
        <f>IF(BY31="","",MAX(C31:D40,U31:V40,AM31:AN40,BE31:BF40)+1)</f>
        <v>17</v>
      </c>
      <c r="BX31" s="585"/>
      <c r="BY31" s="586" t="str">
        <f>IF('各会計、関係団体の財政状況及び健全化判断比率'!B68="","",'各会計、関係団体の財政状況及び健全化判断比率'!B68)</f>
        <v>関西広域連合</v>
      </c>
      <c r="BZ31" s="586"/>
      <c r="CA31" s="586"/>
      <c r="CB31" s="586"/>
      <c r="CC31" s="586"/>
      <c r="CD31" s="586"/>
      <c r="CE31" s="586"/>
      <c r="CF31" s="586"/>
      <c r="CG31" s="586"/>
      <c r="CH31" s="586"/>
      <c r="CI31" s="586"/>
      <c r="CJ31" s="586"/>
      <c r="CK31" s="586"/>
      <c r="CL31" s="586"/>
      <c r="CM31" s="586"/>
      <c r="CN31" s="199"/>
      <c r="CO31" s="585">
        <f>IF(CQ31="","",MAX(C31:D40,U31:V40,AM31:AN40,BE31:BF40,BW31:BX40)+1)</f>
        <v>18</v>
      </c>
      <c r="CP31" s="585"/>
      <c r="CQ31" s="586" t="str">
        <f>IF('各会計、関係団体の財政状況及び健全化判断比率'!BS7="","",'各会計、関係団体の財政状況及び健全化判断比率'!BS7)</f>
        <v>大阪府都市整備推進センター</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2">
      <c r="A32" s="158"/>
      <c r="B32" s="198"/>
      <c r="C32" s="585">
        <f>IF(E32="","",C31+1)</f>
        <v>2</v>
      </c>
      <c r="D32" s="585"/>
      <c r="E32" s="586" t="str">
        <f>IF('各会計、関係団体の財政状況及び健全化判断比率'!B8="","",'各会計、関係団体の財政状況及び健全化判断比率'!B8)</f>
        <v>日本万国博覧会記念公園事業特別会計</v>
      </c>
      <c r="F32" s="586"/>
      <c r="G32" s="586"/>
      <c r="H32" s="586"/>
      <c r="I32" s="586"/>
      <c r="J32" s="586"/>
      <c r="K32" s="586"/>
      <c r="L32" s="586"/>
      <c r="M32" s="586"/>
      <c r="N32" s="586"/>
      <c r="O32" s="586"/>
      <c r="P32" s="586"/>
      <c r="Q32" s="586"/>
      <c r="R32" s="586"/>
      <c r="S32" s="586"/>
      <c r="T32" s="199"/>
      <c r="U32" s="585" t="str">
        <f t="shared" ref="U32:U40" si="0">IF(W32="","",U31+1)</f>
        <v/>
      </c>
      <c r="V32" s="585"/>
      <c r="W32" s="586"/>
      <c r="X32" s="586"/>
      <c r="Y32" s="586"/>
      <c r="Z32" s="586"/>
      <c r="AA32" s="586"/>
      <c r="AB32" s="586"/>
      <c r="AC32" s="586"/>
      <c r="AD32" s="586"/>
      <c r="AE32" s="586"/>
      <c r="AF32" s="586"/>
      <c r="AG32" s="586"/>
      <c r="AH32" s="586"/>
      <c r="AI32" s="586"/>
      <c r="AJ32" s="586"/>
      <c r="AK32" s="586"/>
      <c r="AL32" s="199"/>
      <c r="AM32" s="585">
        <f t="shared" ref="AM32:AM40" si="1">IF(AO32="","",AM31+1)</f>
        <v>13</v>
      </c>
      <c r="AN32" s="585"/>
      <c r="AO32" s="586" t="str">
        <f>IF('各会計、関係団体の財政状況及び健全化判断比率'!B30="","",'各会計、関係団体の財政状況及び健全化判断比率'!B30)</f>
        <v>大阪府流域下水道事業会計</v>
      </c>
      <c r="AP32" s="586"/>
      <c r="AQ32" s="586"/>
      <c r="AR32" s="586"/>
      <c r="AS32" s="586"/>
      <c r="AT32" s="586"/>
      <c r="AU32" s="586"/>
      <c r="AV32" s="586"/>
      <c r="AW32" s="586"/>
      <c r="AX32" s="586"/>
      <c r="AY32" s="586"/>
      <c r="AZ32" s="586"/>
      <c r="BA32" s="586"/>
      <c r="BB32" s="586"/>
      <c r="BC32" s="586"/>
      <c r="BD32" s="199"/>
      <c r="BE32" s="585">
        <f t="shared" ref="BE32:BE40" si="2">IF(BG32="","",BE31+1)</f>
        <v>16</v>
      </c>
      <c r="BF32" s="585"/>
      <c r="BG32" s="586" t="str">
        <f>IF('各会計、関係団体の財政状況及び健全化判断比率'!B33="","",'各会計、関係団体の財政状況及び健全化判断比率'!B33)</f>
        <v>箕面北部丘陵整備事業特別会計</v>
      </c>
      <c r="BH32" s="586"/>
      <c r="BI32" s="586"/>
      <c r="BJ32" s="586"/>
      <c r="BK32" s="586"/>
      <c r="BL32" s="586"/>
      <c r="BM32" s="586"/>
      <c r="BN32" s="586"/>
      <c r="BO32" s="586"/>
      <c r="BP32" s="586"/>
      <c r="BQ32" s="586"/>
      <c r="BR32" s="586"/>
      <c r="BS32" s="586"/>
      <c r="BT32" s="586"/>
      <c r="BU32" s="586"/>
      <c r="BV32" s="199"/>
      <c r="BW32" s="585" t="str">
        <f t="shared" ref="BW32:BW40" si="3">IF(BY32="","",BW31+1)</f>
        <v/>
      </c>
      <c r="BX32" s="585"/>
      <c r="BY32" s="586" t="str">
        <f>IF('各会計、関係団体の財政状況及び健全化判断比率'!B69="","",'各会計、関係団体の財政状況及び健全化判断比率'!B69)</f>
        <v/>
      </c>
      <c r="BZ32" s="586"/>
      <c r="CA32" s="586"/>
      <c r="CB32" s="586"/>
      <c r="CC32" s="586"/>
      <c r="CD32" s="586"/>
      <c r="CE32" s="586"/>
      <c r="CF32" s="586"/>
      <c r="CG32" s="586"/>
      <c r="CH32" s="586"/>
      <c r="CI32" s="586"/>
      <c r="CJ32" s="586"/>
      <c r="CK32" s="586"/>
      <c r="CL32" s="586"/>
      <c r="CM32" s="586"/>
      <c r="CN32" s="199"/>
      <c r="CO32" s="585">
        <f t="shared" ref="CO32:CO40" si="4">IF(CQ32="","",CO31+1)</f>
        <v>19</v>
      </c>
      <c r="CP32" s="585"/>
      <c r="CQ32" s="586" t="str">
        <f>IF('各会計、関係団体の財政状況及び健全化判断比率'!BS8="","",'各会計、関係団体の財政状況及び健全化判断比率'!BS8)</f>
        <v>大阪府タウン管理財団</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2">
      <c r="A33" s="158"/>
      <c r="B33" s="198"/>
      <c r="C33" s="585">
        <f>IF(E33="","",C32+1)</f>
        <v>3</v>
      </c>
      <c r="D33" s="585"/>
      <c r="E33" s="586" t="str">
        <f>IF('各会計、関係団体の財政状況及び健全化判断比率'!B9="","",'各会計、関係団体の財政状況及び健全化判断比率'!B9)</f>
        <v>就農支援資金等特別会計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14</v>
      </c>
      <c r="AN33" s="585"/>
      <c r="AO33" s="586" t="str">
        <f>IF('各会計、関係団体の財政状況及び健全化判断比率'!B31="","",'各会計、関係団体の財政状況及び健全化判断比率'!B31)</f>
        <v>大阪府まちづくり促進事業会計</v>
      </c>
      <c r="AP33" s="586"/>
      <c r="AQ33" s="586"/>
      <c r="AR33" s="586"/>
      <c r="AS33" s="586"/>
      <c r="AT33" s="586"/>
      <c r="AU33" s="586"/>
      <c r="AV33" s="586"/>
      <c r="AW33" s="586"/>
      <c r="AX33" s="586"/>
      <c r="AY33" s="586"/>
      <c r="AZ33" s="586"/>
      <c r="BA33" s="586"/>
      <c r="BB33" s="586"/>
      <c r="BC33" s="586"/>
      <c r="BD33" s="199"/>
      <c r="BE33" s="585" t="str">
        <f t="shared" si="2"/>
        <v/>
      </c>
      <c r="BF33" s="585"/>
      <c r="BG33" s="586"/>
      <c r="BH33" s="586"/>
      <c r="BI33" s="586"/>
      <c r="BJ33" s="586"/>
      <c r="BK33" s="586"/>
      <c r="BL33" s="586"/>
      <c r="BM33" s="586"/>
      <c r="BN33" s="586"/>
      <c r="BO33" s="586"/>
      <c r="BP33" s="586"/>
      <c r="BQ33" s="586"/>
      <c r="BR33" s="586"/>
      <c r="BS33" s="586"/>
      <c r="BT33" s="586"/>
      <c r="BU33" s="586"/>
      <c r="BV33" s="199"/>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199"/>
      <c r="CO33" s="585">
        <f t="shared" si="4"/>
        <v>20</v>
      </c>
      <c r="CP33" s="585"/>
      <c r="CQ33" s="586" t="str">
        <f>IF('各会計、関係団体の財政状況及び健全化判断比率'!BS9="","",'各会計、関係団体の財政状況及び健全化判断比率'!BS9)</f>
        <v>関西・大阪２１世紀協会</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x14ac:dyDescent="0.2">
      <c r="A34" s="158"/>
      <c r="B34" s="198"/>
      <c r="C34" s="585">
        <f>IF(E34="","",C33+1)</f>
        <v>4</v>
      </c>
      <c r="D34" s="585"/>
      <c r="E34" s="586" t="str">
        <f>IF('各会計、関係団体の財政状況及び健全化判断比率'!B10="","",'各会計、関係団体の財政状況及び健全化判断比率'!B10)</f>
        <v>大阪府営住宅事業特別会計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t="str">
        <f t="shared" si="1"/>
        <v/>
      </c>
      <c r="AN34" s="585"/>
      <c r="AO34" s="586"/>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9"/>
      <c r="CO34" s="585">
        <f t="shared" si="4"/>
        <v>21</v>
      </c>
      <c r="CP34" s="585"/>
      <c r="CQ34" s="586" t="str">
        <f>IF('各会計、関係団体の財政状況及び健全化判断比率'!BS10="","",'各会計、関係団体の財政状況及び健全化判断比率'!BS10)</f>
        <v>大阪府みどり公社</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x14ac:dyDescent="0.2">
      <c r="A35" s="158"/>
      <c r="B35" s="198"/>
      <c r="C35" s="585">
        <f t="shared" ref="C35:C40" si="5">IF(E35="","",C34+1)</f>
        <v>5</v>
      </c>
      <c r="D35" s="585"/>
      <c r="E35" s="586" t="str">
        <f>IF('各会計、関係団体の財政状況及び健全化判断比率'!B11="","",'各会計、関係団体の財政状況及び健全化判断比率'!B11)</f>
        <v>関西国際空港関連事業特別会計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t="str">
        <f t="shared" si="1"/>
        <v/>
      </c>
      <c r="AN35" s="585"/>
      <c r="AO35" s="586"/>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9"/>
      <c r="CO35" s="585">
        <f t="shared" si="4"/>
        <v>22</v>
      </c>
      <c r="CP35" s="585"/>
      <c r="CQ35" s="586" t="str">
        <f>IF('各会計、関係団体の財政状況及び健全化判断比率'!BS11="","",'各会計、関係団体の財政状況及び健全化判断比率'!BS11)</f>
        <v>大阪府漁業振興基金</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2">
      <c r="A36" s="158"/>
      <c r="B36" s="198"/>
      <c r="C36" s="585">
        <f t="shared" si="5"/>
        <v>6</v>
      </c>
      <c r="D36" s="585"/>
      <c r="E36" s="586" t="str">
        <f>IF('各会計、関係団体の財政状況及び健全化判断比率'!B12="","",'各会計、関係団体の財政状況及び健全化判断比率'!B12)</f>
        <v>不動産調達特別会計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23</v>
      </c>
      <c r="CP36" s="585"/>
      <c r="CQ36" s="586" t="str">
        <f>IF('各会計、関係団体の財政状況及び健全化判断比率'!BS12="","",'各会計、関係団体の財政状況及び健全化判断比率'!BS12)</f>
        <v>大阪府地域支援人権金融公社</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2">
      <c r="A37" s="158"/>
      <c r="B37" s="198"/>
      <c r="C37" s="585">
        <f t="shared" si="5"/>
        <v>7</v>
      </c>
      <c r="D37" s="585"/>
      <c r="E37" s="586" t="str">
        <f>IF('各会計、関係団体の財政状況及び健全化判断比率'!B13="","",'各会計、関係団体の財政状況及び健全化判断比率'!B13)</f>
        <v>市町村施設整備資金特別会計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24</v>
      </c>
      <c r="CP37" s="585"/>
      <c r="CQ37" s="586" t="str">
        <f>IF('各会計、関係団体の財政状況及び健全化判断比率'!BS13="","",'各会計、関係団体の財政状況及び健全化判断比率'!BS13)</f>
        <v>大阪産業振興機構</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2">
      <c r="A38" s="158"/>
      <c r="B38" s="198"/>
      <c r="C38" s="585">
        <f t="shared" si="5"/>
        <v>8</v>
      </c>
      <c r="D38" s="585"/>
      <c r="E38" s="586" t="str">
        <f>IF('各会計、関係団体の財政状況及び健全化判断比率'!B14="","",'各会計、関係団体の財政状況及び健全化判断比率'!B14)</f>
        <v>公債管理特別会計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25</v>
      </c>
      <c r="CP38" s="585"/>
      <c r="CQ38" s="586" t="str">
        <f>IF('各会計、関係団体の財政状況及び健全化判断比率'!BS14="","",'各会計、関係団体の財政状況及び健全化判断比率'!BS14)</f>
        <v>千里ライフサイエンス振興財団</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2">
      <c r="A39" s="158"/>
      <c r="B39" s="198"/>
      <c r="C39" s="585">
        <f t="shared" si="5"/>
        <v>9</v>
      </c>
      <c r="D39" s="585"/>
      <c r="E39" s="586" t="str">
        <f>IF('各会計、関係団体の財政状況及び健全化判断比率'!B15="","",'各会計、関係団体の財政状況及び健全化判断比率'!B15)</f>
        <v>地方消費税清算特別会計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26</v>
      </c>
      <c r="CP39" s="585"/>
      <c r="CQ39" s="586" t="str">
        <f>IF('各会計、関係団体の財政状況及び健全化判断比率'!BS15="","",'各会計、関係団体の財政状況及び健全化判断比率'!BS15)</f>
        <v>大阪府地域福祉推進財団</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
      </c>
      <c r="DH39" s="588"/>
      <c r="DI39" s="202"/>
      <c r="DJ39" s="157"/>
      <c r="DK39" s="157"/>
      <c r="DL39" s="157"/>
      <c r="DM39" s="157"/>
      <c r="DN39" s="157"/>
      <c r="DO39" s="157"/>
    </row>
    <row r="40" spans="1:119" ht="32.25" customHeight="1" x14ac:dyDescent="0.2">
      <c r="A40" s="158"/>
      <c r="B40" s="198"/>
      <c r="C40" s="585">
        <f t="shared" si="5"/>
        <v>10</v>
      </c>
      <c r="D40" s="585"/>
      <c r="E40" s="586" t="str">
        <f>IF('各会計、関係団体の財政状況及び健全化判断比率'!B16="","",'各会計、関係団体の財政状況及び健全化判断比率'!B16)</f>
        <v>証紙収入金整理特別会計</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27</v>
      </c>
      <c r="CP40" s="585"/>
      <c r="CQ40" s="586" t="str">
        <f>IF('各会計、関係団体の財政状況及び健全化判断比率'!BS16="","",'各会計、関係団体の財政状況及び健全化判断比率'!BS16)</f>
        <v>大阪府保健医療財団</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177</v>
      </c>
      <c r="C43" s="157"/>
      <c r="D43" s="157"/>
      <c r="E43" s="157" t="s">
        <v>178</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179</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180</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181</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182</v>
      </c>
    </row>
    <row r="48" spans="1:119" x14ac:dyDescent="0.2">
      <c r="E48" s="159"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9laDrcJlVd2JmeSf9zBnjjN8+fh/tGNCwrGh9yfCj7fWhQqs9wf0oct+ve0DYEmMcSpNjFbXnXZaAyCC+Ntc9A==" saltValue="cDmd89+XTWCckrI1SoVEk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534</v>
      </c>
      <c r="G33" s="17" t="s">
        <v>535</v>
      </c>
      <c r="H33" s="17" t="s">
        <v>536</v>
      </c>
      <c r="I33" s="17" t="s">
        <v>537</v>
      </c>
      <c r="J33" s="18" t="s">
        <v>538</v>
      </c>
      <c r="K33" s="10"/>
      <c r="L33" s="10"/>
      <c r="M33" s="10"/>
      <c r="N33" s="10"/>
      <c r="O33" s="10"/>
      <c r="P33" s="10"/>
    </row>
    <row r="34" spans="1:16" ht="39" customHeight="1" x14ac:dyDescent="0.2">
      <c r="A34" s="10"/>
      <c r="B34" s="19"/>
      <c r="C34" s="1162" t="s">
        <v>543</v>
      </c>
      <c r="D34" s="1162"/>
      <c r="E34" s="1163"/>
      <c r="F34" s="20">
        <v>0.24</v>
      </c>
      <c r="G34" s="21">
        <v>0.32</v>
      </c>
      <c r="H34" s="21">
        <v>0.48</v>
      </c>
      <c r="I34" s="21">
        <v>0.6</v>
      </c>
      <c r="J34" s="22">
        <v>1</v>
      </c>
      <c r="K34" s="10"/>
      <c r="L34" s="10"/>
      <c r="M34" s="10"/>
      <c r="N34" s="10"/>
      <c r="O34" s="10"/>
      <c r="P34" s="10"/>
    </row>
    <row r="35" spans="1:16" ht="39" customHeight="1" x14ac:dyDescent="0.2">
      <c r="A35" s="10"/>
      <c r="B35" s="23"/>
      <c r="C35" s="1156" t="s">
        <v>544</v>
      </c>
      <c r="D35" s="1157"/>
      <c r="E35" s="1158"/>
      <c r="F35" s="24" t="s">
        <v>494</v>
      </c>
      <c r="G35" s="25" t="s">
        <v>494</v>
      </c>
      <c r="H35" s="25" t="s">
        <v>494</v>
      </c>
      <c r="I35" s="25" t="s">
        <v>494</v>
      </c>
      <c r="J35" s="26">
        <v>0.46</v>
      </c>
      <c r="K35" s="10"/>
      <c r="L35" s="10"/>
      <c r="M35" s="10"/>
      <c r="N35" s="10"/>
      <c r="O35" s="10"/>
      <c r="P35" s="10"/>
    </row>
    <row r="36" spans="1:16" ht="39" customHeight="1" x14ac:dyDescent="0.2">
      <c r="A36" s="10"/>
      <c r="B36" s="23"/>
      <c r="C36" s="1156" t="s">
        <v>545</v>
      </c>
      <c r="D36" s="1157"/>
      <c r="E36" s="1158"/>
      <c r="F36" s="24">
        <v>0.24</v>
      </c>
      <c r="G36" s="25">
        <v>0.33</v>
      </c>
      <c r="H36" s="25">
        <v>0.12</v>
      </c>
      <c r="I36" s="25">
        <v>0.18</v>
      </c>
      <c r="J36" s="26">
        <v>0.31</v>
      </c>
      <c r="K36" s="10"/>
      <c r="L36" s="10"/>
      <c r="M36" s="10"/>
      <c r="N36" s="10"/>
      <c r="O36" s="10"/>
      <c r="P36" s="10"/>
    </row>
    <row r="37" spans="1:16" ht="39" customHeight="1" x14ac:dyDescent="0.2">
      <c r="A37" s="10"/>
      <c r="B37" s="23"/>
      <c r="C37" s="1156" t="s">
        <v>546</v>
      </c>
      <c r="D37" s="1157"/>
      <c r="E37" s="1158"/>
      <c r="F37" s="24">
        <v>7.0000000000000007E-2</v>
      </c>
      <c r="G37" s="25">
        <v>0.06</v>
      </c>
      <c r="H37" s="25">
        <v>7.0000000000000007E-2</v>
      </c>
      <c r="I37" s="25">
        <v>0.08</v>
      </c>
      <c r="J37" s="26">
        <v>0.09</v>
      </c>
      <c r="K37" s="10"/>
      <c r="L37" s="10"/>
      <c r="M37" s="10"/>
      <c r="N37" s="10"/>
      <c r="O37" s="10"/>
      <c r="P37" s="10"/>
    </row>
    <row r="38" spans="1:16" ht="39" customHeight="1" x14ac:dyDescent="0.2">
      <c r="A38" s="10"/>
      <c r="B38" s="23"/>
      <c r="C38" s="1156" t="s">
        <v>547</v>
      </c>
      <c r="D38" s="1157"/>
      <c r="E38" s="1158"/>
      <c r="F38" s="24">
        <v>0.08</v>
      </c>
      <c r="G38" s="25">
        <v>7.0000000000000007E-2</v>
      </c>
      <c r="H38" s="25">
        <v>0.05</v>
      </c>
      <c r="I38" s="25">
        <v>0.04</v>
      </c>
      <c r="J38" s="26">
        <v>0.04</v>
      </c>
      <c r="K38" s="10"/>
      <c r="L38" s="10"/>
      <c r="M38" s="10"/>
      <c r="N38" s="10"/>
      <c r="O38" s="10"/>
      <c r="P38" s="10"/>
    </row>
    <row r="39" spans="1:16" ht="39" customHeight="1" x14ac:dyDescent="0.2">
      <c r="A39" s="10"/>
      <c r="B39" s="23"/>
      <c r="C39" s="1156" t="s">
        <v>548</v>
      </c>
      <c r="D39" s="1157"/>
      <c r="E39" s="1158"/>
      <c r="F39" s="24" t="s">
        <v>494</v>
      </c>
      <c r="G39" s="25" t="s">
        <v>494</v>
      </c>
      <c r="H39" s="25" t="s">
        <v>494</v>
      </c>
      <c r="I39" s="25" t="s">
        <v>494</v>
      </c>
      <c r="J39" s="26">
        <v>0.03</v>
      </c>
      <c r="K39" s="10"/>
      <c r="L39" s="10"/>
      <c r="M39" s="10"/>
      <c r="N39" s="10"/>
      <c r="O39" s="10"/>
      <c r="P39" s="10"/>
    </row>
    <row r="40" spans="1:16" ht="39" customHeight="1" x14ac:dyDescent="0.2">
      <c r="A40" s="10"/>
      <c r="B40" s="23"/>
      <c r="C40" s="1156" t="s">
        <v>549</v>
      </c>
      <c r="D40" s="1157"/>
      <c r="E40" s="1158"/>
      <c r="F40" s="24">
        <v>0.01</v>
      </c>
      <c r="G40" s="25">
        <v>0.09</v>
      </c>
      <c r="H40" s="25">
        <v>0.01</v>
      </c>
      <c r="I40" s="25">
        <v>0.22</v>
      </c>
      <c r="J40" s="26">
        <v>0.01</v>
      </c>
      <c r="K40" s="10"/>
      <c r="L40" s="10"/>
      <c r="M40" s="10"/>
      <c r="N40" s="10"/>
      <c r="O40" s="10"/>
      <c r="P40" s="10"/>
    </row>
    <row r="41" spans="1:16" ht="39" customHeight="1" x14ac:dyDescent="0.2">
      <c r="A41" s="10"/>
      <c r="B41" s="23"/>
      <c r="C41" s="1156" t="s">
        <v>550</v>
      </c>
      <c r="D41" s="1157"/>
      <c r="E41" s="1158"/>
      <c r="F41" s="24">
        <v>0</v>
      </c>
      <c r="G41" s="25">
        <v>0</v>
      </c>
      <c r="H41" s="25">
        <v>0</v>
      </c>
      <c r="I41" s="25">
        <v>0</v>
      </c>
      <c r="J41" s="26">
        <v>0</v>
      </c>
      <c r="K41" s="10"/>
      <c r="L41" s="10"/>
      <c r="M41" s="10"/>
      <c r="N41" s="10"/>
      <c r="O41" s="10"/>
      <c r="P41" s="10"/>
    </row>
    <row r="42" spans="1:16" ht="39" customHeight="1" x14ac:dyDescent="0.2">
      <c r="A42" s="10"/>
      <c r="B42" s="27"/>
      <c r="C42" s="1156" t="s">
        <v>551</v>
      </c>
      <c r="D42" s="1157"/>
      <c r="E42" s="1158"/>
      <c r="F42" s="24" t="s">
        <v>494</v>
      </c>
      <c r="G42" s="25" t="s">
        <v>494</v>
      </c>
      <c r="H42" s="25" t="s">
        <v>494</v>
      </c>
      <c r="I42" s="25" t="s">
        <v>494</v>
      </c>
      <c r="J42" s="26" t="s">
        <v>494</v>
      </c>
      <c r="K42" s="10"/>
      <c r="L42" s="10"/>
      <c r="M42" s="10"/>
      <c r="N42" s="10"/>
      <c r="O42" s="10"/>
      <c r="P42" s="10"/>
    </row>
    <row r="43" spans="1:16" ht="39" customHeight="1" thickBot="1" x14ac:dyDescent="0.25">
      <c r="A43" s="10"/>
      <c r="B43" s="28"/>
      <c r="C43" s="1159" t="s">
        <v>552</v>
      </c>
      <c r="D43" s="1160"/>
      <c r="E43" s="1161"/>
      <c r="F43" s="29">
        <v>0.15</v>
      </c>
      <c r="G43" s="30">
        <v>0.15</v>
      </c>
      <c r="H43" s="30">
        <v>0.15</v>
      </c>
      <c r="I43" s="30">
        <v>0.98</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Xwti9LCe25UZwe6HM1MxQKvt/8GqCxDJ/aEF1Bf6/j5mhskuOAIUO7RLNTrdJQ4JLvCy2eM1ebJmhNCsLbPosA==" saltValue="2vQG5qie9vE/DKgz1qJV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534</v>
      </c>
      <c r="L44" s="44" t="s">
        <v>535</v>
      </c>
      <c r="M44" s="44" t="s">
        <v>536</v>
      </c>
      <c r="N44" s="44" t="s">
        <v>537</v>
      </c>
      <c r="O44" s="45" t="s">
        <v>538</v>
      </c>
      <c r="P44" s="36"/>
      <c r="Q44" s="36"/>
      <c r="R44" s="36"/>
      <c r="S44" s="36"/>
      <c r="T44" s="36"/>
      <c r="U44" s="36"/>
    </row>
    <row r="45" spans="1:21" ht="30.75" customHeight="1" x14ac:dyDescent="0.2">
      <c r="A45" s="36"/>
      <c r="B45" s="1164" t="s">
        <v>10</v>
      </c>
      <c r="C45" s="1165"/>
      <c r="D45" s="46"/>
      <c r="E45" s="1170" t="s">
        <v>11</v>
      </c>
      <c r="F45" s="1170"/>
      <c r="G45" s="1170"/>
      <c r="H45" s="1170"/>
      <c r="I45" s="1170"/>
      <c r="J45" s="1171"/>
      <c r="K45" s="47">
        <v>145725</v>
      </c>
      <c r="L45" s="48">
        <v>143561</v>
      </c>
      <c r="M45" s="48">
        <v>149023</v>
      </c>
      <c r="N45" s="48">
        <v>173750</v>
      </c>
      <c r="O45" s="49">
        <v>117541</v>
      </c>
      <c r="P45" s="36"/>
      <c r="Q45" s="36"/>
      <c r="R45" s="36"/>
      <c r="S45" s="36"/>
      <c r="T45" s="36"/>
      <c r="U45" s="36"/>
    </row>
    <row r="46" spans="1:21" ht="30.75" customHeight="1" x14ac:dyDescent="0.2">
      <c r="A46" s="36"/>
      <c r="B46" s="1166"/>
      <c r="C46" s="1167"/>
      <c r="D46" s="50"/>
      <c r="E46" s="1172" t="s">
        <v>12</v>
      </c>
      <c r="F46" s="1172"/>
      <c r="G46" s="1172"/>
      <c r="H46" s="1172"/>
      <c r="I46" s="1172"/>
      <c r="J46" s="1173"/>
      <c r="K46" s="51">
        <v>110692</v>
      </c>
      <c r="L46" s="52">
        <v>118290</v>
      </c>
      <c r="M46" s="52">
        <v>112986</v>
      </c>
      <c r="N46" s="52">
        <v>88848</v>
      </c>
      <c r="O46" s="53">
        <v>86482</v>
      </c>
      <c r="P46" s="36"/>
      <c r="Q46" s="36"/>
      <c r="R46" s="36"/>
      <c r="S46" s="36"/>
      <c r="T46" s="36"/>
      <c r="U46" s="36"/>
    </row>
    <row r="47" spans="1:21" ht="30.75" customHeight="1" x14ac:dyDescent="0.2">
      <c r="A47" s="36"/>
      <c r="B47" s="1166"/>
      <c r="C47" s="1167"/>
      <c r="D47" s="50"/>
      <c r="E47" s="1172" t="s">
        <v>13</v>
      </c>
      <c r="F47" s="1172"/>
      <c r="G47" s="1172"/>
      <c r="H47" s="1172"/>
      <c r="I47" s="1172"/>
      <c r="J47" s="1173"/>
      <c r="K47" s="51">
        <v>231901</v>
      </c>
      <c r="L47" s="52">
        <v>230747</v>
      </c>
      <c r="M47" s="52">
        <v>229750</v>
      </c>
      <c r="N47" s="52">
        <v>225308</v>
      </c>
      <c r="O47" s="53">
        <v>229707</v>
      </c>
      <c r="P47" s="36"/>
      <c r="Q47" s="36"/>
      <c r="R47" s="36"/>
      <c r="S47" s="36"/>
      <c r="T47" s="36"/>
      <c r="U47" s="36"/>
    </row>
    <row r="48" spans="1:21" ht="30.75" customHeight="1" x14ac:dyDescent="0.2">
      <c r="A48" s="36"/>
      <c r="B48" s="1166"/>
      <c r="C48" s="1167"/>
      <c r="D48" s="50"/>
      <c r="E48" s="1172" t="s">
        <v>14</v>
      </c>
      <c r="F48" s="1172"/>
      <c r="G48" s="1172"/>
      <c r="H48" s="1172"/>
      <c r="I48" s="1172"/>
      <c r="J48" s="1173"/>
      <c r="K48" s="51">
        <v>14903</v>
      </c>
      <c r="L48" s="52">
        <v>12483</v>
      </c>
      <c r="M48" s="52">
        <v>11290</v>
      </c>
      <c r="N48" s="52">
        <v>11119</v>
      </c>
      <c r="O48" s="53">
        <v>10356</v>
      </c>
      <c r="P48" s="36"/>
      <c r="Q48" s="36"/>
      <c r="R48" s="36"/>
      <c r="S48" s="36"/>
      <c r="T48" s="36"/>
      <c r="U48" s="36"/>
    </row>
    <row r="49" spans="1:21" ht="30.75" customHeight="1" x14ac:dyDescent="0.2">
      <c r="A49" s="36"/>
      <c r="B49" s="1166"/>
      <c r="C49" s="1167"/>
      <c r="D49" s="50"/>
      <c r="E49" s="1172" t="s">
        <v>15</v>
      </c>
      <c r="F49" s="1172"/>
      <c r="G49" s="1172"/>
      <c r="H49" s="1172"/>
      <c r="I49" s="1172"/>
      <c r="J49" s="1173"/>
      <c r="K49" s="51" t="s">
        <v>494</v>
      </c>
      <c r="L49" s="52" t="s">
        <v>494</v>
      </c>
      <c r="M49" s="52">
        <v>0</v>
      </c>
      <c r="N49" s="52">
        <v>0</v>
      </c>
      <c r="O49" s="53">
        <v>2</v>
      </c>
      <c r="P49" s="36"/>
      <c r="Q49" s="36"/>
      <c r="R49" s="36"/>
      <c r="S49" s="36"/>
      <c r="T49" s="36"/>
      <c r="U49" s="36"/>
    </row>
    <row r="50" spans="1:21" ht="30.75" customHeight="1" x14ac:dyDescent="0.2">
      <c r="A50" s="36"/>
      <c r="B50" s="1166"/>
      <c r="C50" s="1167"/>
      <c r="D50" s="50"/>
      <c r="E50" s="1172" t="s">
        <v>16</v>
      </c>
      <c r="F50" s="1172"/>
      <c r="G50" s="1172"/>
      <c r="H50" s="1172"/>
      <c r="I50" s="1172"/>
      <c r="J50" s="1173"/>
      <c r="K50" s="51">
        <v>4531</v>
      </c>
      <c r="L50" s="52">
        <v>4254</v>
      </c>
      <c r="M50" s="52">
        <v>3189</v>
      </c>
      <c r="N50" s="52">
        <v>4009</v>
      </c>
      <c r="O50" s="53">
        <v>4307</v>
      </c>
      <c r="P50" s="36"/>
      <c r="Q50" s="36"/>
      <c r="R50" s="36"/>
      <c r="S50" s="36"/>
      <c r="T50" s="36"/>
      <c r="U50" s="36"/>
    </row>
    <row r="51" spans="1:21" ht="30.75" customHeight="1" x14ac:dyDescent="0.2">
      <c r="A51" s="36"/>
      <c r="B51" s="1168"/>
      <c r="C51" s="1169"/>
      <c r="D51" s="54"/>
      <c r="E51" s="1172" t="s">
        <v>17</v>
      </c>
      <c r="F51" s="1172"/>
      <c r="G51" s="1172"/>
      <c r="H51" s="1172"/>
      <c r="I51" s="1172"/>
      <c r="J51" s="1173"/>
      <c r="K51" s="51" t="s">
        <v>494</v>
      </c>
      <c r="L51" s="52" t="s">
        <v>494</v>
      </c>
      <c r="M51" s="52" t="s">
        <v>494</v>
      </c>
      <c r="N51" s="52" t="s">
        <v>494</v>
      </c>
      <c r="O51" s="53" t="s">
        <v>494</v>
      </c>
      <c r="P51" s="36"/>
      <c r="Q51" s="36"/>
      <c r="R51" s="36"/>
      <c r="S51" s="36"/>
      <c r="T51" s="36"/>
      <c r="U51" s="36"/>
    </row>
    <row r="52" spans="1:21" ht="30.75" customHeight="1" x14ac:dyDescent="0.2">
      <c r="A52" s="36"/>
      <c r="B52" s="1174" t="s">
        <v>18</v>
      </c>
      <c r="C52" s="1175"/>
      <c r="D52" s="54"/>
      <c r="E52" s="1172" t="s">
        <v>19</v>
      </c>
      <c r="F52" s="1172"/>
      <c r="G52" s="1172"/>
      <c r="H52" s="1172"/>
      <c r="I52" s="1172"/>
      <c r="J52" s="1173"/>
      <c r="K52" s="51">
        <v>242281</v>
      </c>
      <c r="L52" s="52">
        <v>251130</v>
      </c>
      <c r="M52" s="52">
        <v>247515</v>
      </c>
      <c r="N52" s="52">
        <v>264049</v>
      </c>
      <c r="O52" s="53">
        <v>246752</v>
      </c>
      <c r="P52" s="36"/>
      <c r="Q52" s="36"/>
      <c r="R52" s="36"/>
      <c r="S52" s="36"/>
      <c r="T52" s="36"/>
      <c r="U52" s="36"/>
    </row>
    <row r="53" spans="1:21" ht="30.75" customHeight="1" thickBot="1" x14ac:dyDescent="0.25">
      <c r="A53" s="36"/>
      <c r="B53" s="1176" t="s">
        <v>20</v>
      </c>
      <c r="C53" s="1177"/>
      <c r="D53" s="55"/>
      <c r="E53" s="1178" t="s">
        <v>21</v>
      </c>
      <c r="F53" s="1178"/>
      <c r="G53" s="1178"/>
      <c r="H53" s="1178"/>
      <c r="I53" s="1178"/>
      <c r="J53" s="1179"/>
      <c r="K53" s="56">
        <v>265471</v>
      </c>
      <c r="L53" s="57">
        <v>258205</v>
      </c>
      <c r="M53" s="57">
        <v>258723</v>
      </c>
      <c r="N53" s="57">
        <v>238985</v>
      </c>
      <c r="O53" s="58">
        <v>201643</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553</v>
      </c>
      <c r="L55" s="65" t="s">
        <v>554</v>
      </c>
      <c r="M55" s="65" t="s">
        <v>555</v>
      </c>
      <c r="N55" s="65" t="s">
        <v>556</v>
      </c>
      <c r="O55" s="66" t="s">
        <v>557</v>
      </c>
      <c r="P55" s="36"/>
      <c r="Q55" s="36"/>
      <c r="R55" s="36"/>
      <c r="S55" s="36"/>
      <c r="T55" s="36"/>
      <c r="U55" s="36"/>
    </row>
    <row r="56" spans="1:21" ht="30.75" customHeight="1" x14ac:dyDescent="0.2">
      <c r="A56" s="36"/>
      <c r="B56" s="1180" t="s">
        <v>23</v>
      </c>
      <c r="C56" s="1181"/>
      <c r="D56" s="1184" t="s">
        <v>24</v>
      </c>
      <c r="E56" s="1185"/>
      <c r="F56" s="1185"/>
      <c r="G56" s="1185"/>
      <c r="H56" s="1185"/>
      <c r="I56" s="1185"/>
      <c r="J56" s="1186"/>
      <c r="K56" s="67">
        <v>353514</v>
      </c>
      <c r="L56" s="68">
        <v>412452</v>
      </c>
      <c r="M56" s="68">
        <v>386136</v>
      </c>
      <c r="N56" s="68">
        <v>369930</v>
      </c>
      <c r="O56" s="69">
        <v>423548</v>
      </c>
      <c r="P56" s="36"/>
      <c r="Q56" s="36"/>
      <c r="R56" s="36"/>
      <c r="S56" s="36"/>
      <c r="T56" s="36"/>
      <c r="U56" s="36"/>
    </row>
    <row r="57" spans="1:21" ht="30.75" customHeight="1" thickBot="1" x14ac:dyDescent="0.25">
      <c r="A57" s="36"/>
      <c r="B57" s="1182"/>
      <c r="C57" s="1183"/>
      <c r="D57" s="1187" t="s">
        <v>25</v>
      </c>
      <c r="E57" s="1188"/>
      <c r="F57" s="1188"/>
      <c r="G57" s="1188"/>
      <c r="H57" s="1188"/>
      <c r="I57" s="1188"/>
      <c r="J57" s="1189"/>
      <c r="K57" s="70">
        <v>857691</v>
      </c>
      <c r="L57" s="71">
        <v>861081</v>
      </c>
      <c r="M57" s="71">
        <v>826097</v>
      </c>
      <c r="N57" s="71">
        <v>800109</v>
      </c>
      <c r="O57" s="72">
        <v>823696</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3cugtpnVTk0bUcxjF5zb1oWk/XeS0sN2HI4jWJ2nBq1L53Vqwm8weg3t2TZ+RJHd4QBiE/A7019MjoDACZAdkg==" saltValue="+VHfwbqAp+zc4HxnS3/+C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0"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534</v>
      </c>
      <c r="J40" s="384" t="s">
        <v>535</v>
      </c>
      <c r="K40" s="384" t="s">
        <v>536</v>
      </c>
      <c r="L40" s="384" t="s">
        <v>537</v>
      </c>
      <c r="M40" s="385" t="s">
        <v>538</v>
      </c>
    </row>
    <row r="41" spans="2:13" ht="27.75" customHeight="1" x14ac:dyDescent="0.2">
      <c r="B41" s="1190" t="s">
        <v>28</v>
      </c>
      <c r="C41" s="1191"/>
      <c r="D41" s="83"/>
      <c r="E41" s="1196" t="s">
        <v>29</v>
      </c>
      <c r="F41" s="1196"/>
      <c r="G41" s="1196"/>
      <c r="H41" s="1197"/>
      <c r="I41" s="386">
        <v>6014522</v>
      </c>
      <c r="J41" s="387">
        <v>5936073</v>
      </c>
      <c r="K41" s="387">
        <v>5891545</v>
      </c>
      <c r="L41" s="387">
        <v>5838150</v>
      </c>
      <c r="M41" s="388">
        <v>5822938</v>
      </c>
    </row>
    <row r="42" spans="2:13" ht="27.75" customHeight="1" x14ac:dyDescent="0.2">
      <c r="B42" s="1192"/>
      <c r="C42" s="1193"/>
      <c r="D42" s="84"/>
      <c r="E42" s="1198" t="s">
        <v>30</v>
      </c>
      <c r="F42" s="1198"/>
      <c r="G42" s="1198"/>
      <c r="H42" s="1199"/>
      <c r="I42" s="389">
        <v>59872</v>
      </c>
      <c r="J42" s="390">
        <v>55207</v>
      </c>
      <c r="K42" s="390">
        <v>55543</v>
      </c>
      <c r="L42" s="390">
        <v>50370</v>
      </c>
      <c r="M42" s="391">
        <v>44150</v>
      </c>
    </row>
    <row r="43" spans="2:13" ht="27.75" customHeight="1" x14ac:dyDescent="0.2">
      <c r="B43" s="1192"/>
      <c r="C43" s="1193"/>
      <c r="D43" s="84"/>
      <c r="E43" s="1198" t="s">
        <v>31</v>
      </c>
      <c r="F43" s="1198"/>
      <c r="G43" s="1198"/>
      <c r="H43" s="1199"/>
      <c r="I43" s="389">
        <v>190898</v>
      </c>
      <c r="J43" s="390">
        <v>184259</v>
      </c>
      <c r="K43" s="390">
        <v>181308</v>
      </c>
      <c r="L43" s="390">
        <v>183814</v>
      </c>
      <c r="M43" s="391">
        <v>154899</v>
      </c>
    </row>
    <row r="44" spans="2:13" ht="27.75" customHeight="1" x14ac:dyDescent="0.2">
      <c r="B44" s="1192"/>
      <c r="C44" s="1193"/>
      <c r="D44" s="84"/>
      <c r="E44" s="1198" t="s">
        <v>32</v>
      </c>
      <c r="F44" s="1198"/>
      <c r="G44" s="1198"/>
      <c r="H44" s="1199"/>
      <c r="I44" s="389" t="s">
        <v>494</v>
      </c>
      <c r="J44" s="390">
        <v>19</v>
      </c>
      <c r="K44" s="390">
        <v>20</v>
      </c>
      <c r="L44" s="390">
        <v>17</v>
      </c>
      <c r="M44" s="391">
        <v>12</v>
      </c>
    </row>
    <row r="45" spans="2:13" ht="27.75" customHeight="1" x14ac:dyDescent="0.2">
      <c r="B45" s="1192"/>
      <c r="C45" s="1193"/>
      <c r="D45" s="84"/>
      <c r="E45" s="1198" t="s">
        <v>33</v>
      </c>
      <c r="F45" s="1198"/>
      <c r="G45" s="1198"/>
      <c r="H45" s="1199"/>
      <c r="I45" s="389">
        <v>540997</v>
      </c>
      <c r="J45" s="390">
        <v>520924</v>
      </c>
      <c r="K45" s="390">
        <v>494657</v>
      </c>
      <c r="L45" s="390">
        <v>388960</v>
      </c>
      <c r="M45" s="391">
        <v>375596</v>
      </c>
    </row>
    <row r="46" spans="2:13" ht="27.75" customHeight="1" x14ac:dyDescent="0.2">
      <c r="B46" s="1192"/>
      <c r="C46" s="1193"/>
      <c r="D46" s="85"/>
      <c r="E46" s="1200" t="s">
        <v>34</v>
      </c>
      <c r="F46" s="1200"/>
      <c r="G46" s="1200"/>
      <c r="H46" s="1201"/>
      <c r="I46" s="389">
        <v>74631</v>
      </c>
      <c r="J46" s="390">
        <v>51229</v>
      </c>
      <c r="K46" s="390">
        <v>35176</v>
      </c>
      <c r="L46" s="390">
        <v>27144</v>
      </c>
      <c r="M46" s="391">
        <v>26268</v>
      </c>
    </row>
    <row r="47" spans="2:13" ht="27.75" customHeight="1" x14ac:dyDescent="0.2">
      <c r="B47" s="1192"/>
      <c r="C47" s="1193"/>
      <c r="D47" s="86"/>
      <c r="E47" s="1202" t="s">
        <v>35</v>
      </c>
      <c r="F47" s="1203"/>
      <c r="G47" s="1203"/>
      <c r="H47" s="1204"/>
      <c r="I47" s="389" t="s">
        <v>494</v>
      </c>
      <c r="J47" s="390" t="s">
        <v>494</v>
      </c>
      <c r="K47" s="390" t="s">
        <v>494</v>
      </c>
      <c r="L47" s="390" t="s">
        <v>494</v>
      </c>
      <c r="M47" s="391" t="s">
        <v>494</v>
      </c>
    </row>
    <row r="48" spans="2:13" ht="27.75" customHeight="1" x14ac:dyDescent="0.2">
      <c r="B48" s="1192"/>
      <c r="C48" s="1193"/>
      <c r="D48" s="84"/>
      <c r="E48" s="1198" t="s">
        <v>36</v>
      </c>
      <c r="F48" s="1198"/>
      <c r="G48" s="1198"/>
      <c r="H48" s="1199"/>
      <c r="I48" s="389" t="s">
        <v>494</v>
      </c>
      <c r="J48" s="390" t="s">
        <v>494</v>
      </c>
      <c r="K48" s="390" t="s">
        <v>494</v>
      </c>
      <c r="L48" s="390" t="s">
        <v>494</v>
      </c>
      <c r="M48" s="391" t="s">
        <v>494</v>
      </c>
    </row>
    <row r="49" spans="2:13" ht="27.75" customHeight="1" x14ac:dyDescent="0.2">
      <c r="B49" s="1194"/>
      <c r="C49" s="1195"/>
      <c r="D49" s="84"/>
      <c r="E49" s="1198" t="s">
        <v>37</v>
      </c>
      <c r="F49" s="1198"/>
      <c r="G49" s="1198"/>
      <c r="H49" s="1199"/>
      <c r="I49" s="389" t="s">
        <v>494</v>
      </c>
      <c r="J49" s="390" t="s">
        <v>494</v>
      </c>
      <c r="K49" s="390" t="s">
        <v>494</v>
      </c>
      <c r="L49" s="390" t="s">
        <v>494</v>
      </c>
      <c r="M49" s="391" t="s">
        <v>494</v>
      </c>
    </row>
    <row r="50" spans="2:13" ht="27.75" customHeight="1" x14ac:dyDescent="0.2">
      <c r="B50" s="1205" t="s">
        <v>38</v>
      </c>
      <c r="C50" s="1206"/>
      <c r="D50" s="87"/>
      <c r="E50" s="1198" t="s">
        <v>39</v>
      </c>
      <c r="F50" s="1198"/>
      <c r="G50" s="1198"/>
      <c r="H50" s="1199"/>
      <c r="I50" s="389">
        <v>730634</v>
      </c>
      <c r="J50" s="390">
        <v>700196</v>
      </c>
      <c r="K50" s="390">
        <v>664365</v>
      </c>
      <c r="L50" s="390">
        <v>691496</v>
      </c>
      <c r="M50" s="391">
        <v>756037</v>
      </c>
    </row>
    <row r="51" spans="2:13" ht="27.75" customHeight="1" x14ac:dyDescent="0.2">
      <c r="B51" s="1192"/>
      <c r="C51" s="1193"/>
      <c r="D51" s="84"/>
      <c r="E51" s="1198" t="s">
        <v>40</v>
      </c>
      <c r="F51" s="1198"/>
      <c r="G51" s="1198"/>
      <c r="H51" s="1199"/>
      <c r="I51" s="389">
        <v>402276</v>
      </c>
      <c r="J51" s="390">
        <v>433253</v>
      </c>
      <c r="K51" s="390">
        <v>412569</v>
      </c>
      <c r="L51" s="390">
        <v>393759</v>
      </c>
      <c r="M51" s="391">
        <v>386205</v>
      </c>
    </row>
    <row r="52" spans="2:13" ht="27.75" customHeight="1" x14ac:dyDescent="0.2">
      <c r="B52" s="1194"/>
      <c r="C52" s="1195"/>
      <c r="D52" s="84"/>
      <c r="E52" s="1198" t="s">
        <v>41</v>
      </c>
      <c r="F52" s="1198"/>
      <c r="G52" s="1198"/>
      <c r="H52" s="1199"/>
      <c r="I52" s="389">
        <v>2883096</v>
      </c>
      <c r="J52" s="390">
        <v>2919033</v>
      </c>
      <c r="K52" s="390">
        <v>2945329</v>
      </c>
      <c r="L52" s="390">
        <v>2940016</v>
      </c>
      <c r="M52" s="391">
        <v>2928071</v>
      </c>
    </row>
    <row r="53" spans="2:13" ht="27.75" customHeight="1" thickBot="1" x14ac:dyDescent="0.25">
      <c r="B53" s="1207" t="s">
        <v>42</v>
      </c>
      <c r="C53" s="1208"/>
      <c r="D53" s="88"/>
      <c r="E53" s="1209" t="s">
        <v>43</v>
      </c>
      <c r="F53" s="1209"/>
      <c r="G53" s="1209"/>
      <c r="H53" s="1210"/>
      <c r="I53" s="392">
        <v>2864915</v>
      </c>
      <c r="J53" s="393">
        <v>2695229</v>
      </c>
      <c r="K53" s="393">
        <v>2635986</v>
      </c>
      <c r="L53" s="393">
        <v>2463185</v>
      </c>
      <c r="M53" s="394">
        <v>2353550</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6PGyEsD84WJSZbT4w9RjqqvaRZdeGP1hdVW2PzDjoLDCFTgi8gDty9OL2nwn9Jq+sIg5SodBWz+ewi/mNV3vQ==" saltValue="QylLEOKWLe705i8d/kTP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536</v>
      </c>
      <c r="G54" s="96" t="s">
        <v>537</v>
      </c>
      <c r="H54" s="97" t="s">
        <v>538</v>
      </c>
    </row>
    <row r="55" spans="2:8" ht="52.5" customHeight="1" x14ac:dyDescent="0.2">
      <c r="B55" s="98"/>
      <c r="C55" s="1219" t="s">
        <v>45</v>
      </c>
      <c r="D55" s="1219"/>
      <c r="E55" s="1220"/>
      <c r="F55" s="99">
        <v>147901</v>
      </c>
      <c r="G55" s="99">
        <v>147465</v>
      </c>
      <c r="H55" s="100">
        <v>148890</v>
      </c>
    </row>
    <row r="56" spans="2:8" ht="52.5" customHeight="1" x14ac:dyDescent="0.2">
      <c r="B56" s="101"/>
      <c r="C56" s="1221" t="s">
        <v>46</v>
      </c>
      <c r="D56" s="1221"/>
      <c r="E56" s="1222"/>
      <c r="F56" s="102">
        <v>22149</v>
      </c>
      <c r="G56" s="102">
        <v>17305</v>
      </c>
      <c r="H56" s="103">
        <v>14738</v>
      </c>
    </row>
    <row r="57" spans="2:8" ht="53.25" customHeight="1" x14ac:dyDescent="0.2">
      <c r="B57" s="101"/>
      <c r="C57" s="1223" t="s">
        <v>47</v>
      </c>
      <c r="D57" s="1223"/>
      <c r="E57" s="1224"/>
      <c r="F57" s="104">
        <v>156011</v>
      </c>
      <c r="G57" s="104">
        <v>147768</v>
      </c>
      <c r="H57" s="105">
        <v>138282</v>
      </c>
    </row>
    <row r="58" spans="2:8" ht="45.75" customHeight="1" x14ac:dyDescent="0.2">
      <c r="B58" s="106"/>
      <c r="C58" s="1211" t="s">
        <v>613</v>
      </c>
      <c r="D58" s="1212"/>
      <c r="E58" s="1213"/>
      <c r="F58" s="107">
        <v>48189</v>
      </c>
      <c r="G58" s="107">
        <v>48195</v>
      </c>
      <c r="H58" s="108">
        <v>44143</v>
      </c>
    </row>
    <row r="59" spans="2:8" ht="45.75" customHeight="1" x14ac:dyDescent="0.2">
      <c r="B59" s="106"/>
      <c r="C59" s="1211" t="s">
        <v>614</v>
      </c>
      <c r="D59" s="1212"/>
      <c r="E59" s="1213"/>
      <c r="F59" s="107">
        <v>19323</v>
      </c>
      <c r="G59" s="107">
        <v>21344</v>
      </c>
      <c r="H59" s="108">
        <v>22048</v>
      </c>
    </row>
    <row r="60" spans="2:8" ht="45.75" customHeight="1" x14ac:dyDescent="0.2">
      <c r="B60" s="106"/>
      <c r="C60" s="1211" t="s">
        <v>615</v>
      </c>
      <c r="D60" s="1212"/>
      <c r="E60" s="1213"/>
      <c r="F60" s="107">
        <v>20575</v>
      </c>
      <c r="G60" s="107">
        <v>18581</v>
      </c>
      <c r="H60" s="108">
        <v>20513</v>
      </c>
    </row>
    <row r="61" spans="2:8" ht="45.75" customHeight="1" x14ac:dyDescent="0.2">
      <c r="B61" s="106"/>
      <c r="C61" s="1211" t="s">
        <v>617</v>
      </c>
      <c r="D61" s="1212"/>
      <c r="E61" s="1213"/>
      <c r="F61" s="107">
        <v>13591</v>
      </c>
      <c r="G61" s="107">
        <v>11932</v>
      </c>
      <c r="H61" s="108">
        <v>12373</v>
      </c>
    </row>
    <row r="62" spans="2:8" ht="45.75" customHeight="1" thickBot="1" x14ac:dyDescent="0.25">
      <c r="B62" s="109"/>
      <c r="C62" s="1214" t="s">
        <v>616</v>
      </c>
      <c r="D62" s="1215"/>
      <c r="E62" s="1216"/>
      <c r="F62" s="110">
        <v>20609</v>
      </c>
      <c r="G62" s="110">
        <v>17350</v>
      </c>
      <c r="H62" s="111">
        <v>10346</v>
      </c>
    </row>
    <row r="63" spans="2:8" ht="52.5" customHeight="1" thickBot="1" x14ac:dyDescent="0.25">
      <c r="B63" s="112"/>
      <c r="C63" s="1217" t="s">
        <v>48</v>
      </c>
      <c r="D63" s="1217"/>
      <c r="E63" s="1218"/>
      <c r="F63" s="113">
        <v>326061</v>
      </c>
      <c r="G63" s="113">
        <v>312537</v>
      </c>
      <c r="H63" s="114">
        <v>301910</v>
      </c>
    </row>
    <row r="64" spans="2:8" ht="15" customHeight="1" x14ac:dyDescent="0.2"/>
    <row r="65" ht="0" hidden="1" customHeight="1" x14ac:dyDescent="0.2"/>
    <row r="66" ht="0" hidden="1" customHeight="1" x14ac:dyDescent="0.2"/>
  </sheetData>
  <sheetProtection algorithmName="SHA-512" hashValue="/yEi6g8iXYHxjHIWevCQQL2r5+Er5f/fn4XbeAPKADvrNILgj7uCONVlJRr1JgFZWBuHo1tUrJRF1ghBfSo06g==" saltValue="Ou0USY/tPPM2IhCmQP1p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618</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618</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619</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620</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621</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622</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534</v>
      </c>
      <c r="BQ50" s="1259"/>
      <c r="BR50" s="1259"/>
      <c r="BS50" s="1259"/>
      <c r="BT50" s="1259"/>
      <c r="BU50" s="1259"/>
      <c r="BV50" s="1259"/>
      <c r="BW50" s="1259"/>
      <c r="BX50" s="1259" t="s">
        <v>535</v>
      </c>
      <c r="BY50" s="1259"/>
      <c r="BZ50" s="1259"/>
      <c r="CA50" s="1259"/>
      <c r="CB50" s="1259"/>
      <c r="CC50" s="1259"/>
      <c r="CD50" s="1259"/>
      <c r="CE50" s="1259"/>
      <c r="CF50" s="1259" t="s">
        <v>536</v>
      </c>
      <c r="CG50" s="1259"/>
      <c r="CH50" s="1259"/>
      <c r="CI50" s="1259"/>
      <c r="CJ50" s="1259"/>
      <c r="CK50" s="1259"/>
      <c r="CL50" s="1259"/>
      <c r="CM50" s="1259"/>
      <c r="CN50" s="1259" t="s">
        <v>537</v>
      </c>
      <c r="CO50" s="1259"/>
      <c r="CP50" s="1259"/>
      <c r="CQ50" s="1259"/>
      <c r="CR50" s="1259"/>
      <c r="CS50" s="1259"/>
      <c r="CT50" s="1259"/>
      <c r="CU50" s="1259"/>
      <c r="CV50" s="1259" t="s">
        <v>538</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623</v>
      </c>
      <c r="AO51" s="1263"/>
      <c r="AP51" s="1263"/>
      <c r="AQ51" s="1263"/>
      <c r="AR51" s="1263"/>
      <c r="AS51" s="1263"/>
      <c r="AT51" s="1263"/>
      <c r="AU51" s="1263"/>
      <c r="AV51" s="1263"/>
      <c r="AW51" s="1263"/>
      <c r="AX51" s="1263"/>
      <c r="AY51" s="1263"/>
      <c r="AZ51" s="1263"/>
      <c r="BA51" s="1263"/>
      <c r="BB51" s="1263" t="s">
        <v>624</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5">
        <v>189</v>
      </c>
      <c r="BY51" s="1265"/>
      <c r="BZ51" s="1265"/>
      <c r="CA51" s="1265"/>
      <c r="CB51" s="1265"/>
      <c r="CC51" s="1265"/>
      <c r="CD51" s="1265"/>
      <c r="CE51" s="1265"/>
      <c r="CF51" s="1265">
        <v>183.4</v>
      </c>
      <c r="CG51" s="1265"/>
      <c r="CH51" s="1265"/>
      <c r="CI51" s="1265"/>
      <c r="CJ51" s="1265"/>
      <c r="CK51" s="1265"/>
      <c r="CL51" s="1265"/>
      <c r="CM51" s="1265"/>
      <c r="CN51" s="1265">
        <v>183.1</v>
      </c>
      <c r="CO51" s="1265"/>
      <c r="CP51" s="1265"/>
      <c r="CQ51" s="1265"/>
      <c r="CR51" s="1265"/>
      <c r="CS51" s="1265"/>
      <c r="CT51" s="1265"/>
      <c r="CU51" s="1265"/>
      <c r="CV51" s="1265">
        <v>173.8</v>
      </c>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625</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5">
        <v>53.5</v>
      </c>
      <c r="BY53" s="1265"/>
      <c r="BZ53" s="1265"/>
      <c r="CA53" s="1265"/>
      <c r="CB53" s="1265"/>
      <c r="CC53" s="1265"/>
      <c r="CD53" s="1265"/>
      <c r="CE53" s="1265"/>
      <c r="CF53" s="1265">
        <v>54.7</v>
      </c>
      <c r="CG53" s="1265"/>
      <c r="CH53" s="1265"/>
      <c r="CI53" s="1265"/>
      <c r="CJ53" s="1265"/>
      <c r="CK53" s="1265"/>
      <c r="CL53" s="1265"/>
      <c r="CM53" s="1265"/>
      <c r="CN53" s="1265">
        <v>56</v>
      </c>
      <c r="CO53" s="1265"/>
      <c r="CP53" s="1265"/>
      <c r="CQ53" s="1265"/>
      <c r="CR53" s="1265"/>
      <c r="CS53" s="1265"/>
      <c r="CT53" s="1265"/>
      <c r="CU53" s="1265"/>
      <c r="CV53" s="1265">
        <v>57.2</v>
      </c>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626</v>
      </c>
      <c r="AO55" s="1259"/>
      <c r="AP55" s="1259"/>
      <c r="AQ55" s="1259"/>
      <c r="AR55" s="1259"/>
      <c r="AS55" s="1259"/>
      <c r="AT55" s="1259"/>
      <c r="AU55" s="1259"/>
      <c r="AV55" s="1259"/>
      <c r="AW55" s="1259"/>
      <c r="AX55" s="1259"/>
      <c r="AY55" s="1259"/>
      <c r="AZ55" s="1259"/>
      <c r="BA55" s="1259"/>
      <c r="BB55" s="1263" t="s">
        <v>624</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5">
        <v>196.3</v>
      </c>
      <c r="BY55" s="1265"/>
      <c r="BZ55" s="1265"/>
      <c r="CA55" s="1265"/>
      <c r="CB55" s="1265"/>
      <c r="CC55" s="1265"/>
      <c r="CD55" s="1265"/>
      <c r="CE55" s="1265"/>
      <c r="CF55" s="1265">
        <v>196.2</v>
      </c>
      <c r="CG55" s="1265"/>
      <c r="CH55" s="1265"/>
      <c r="CI55" s="1265"/>
      <c r="CJ55" s="1265"/>
      <c r="CK55" s="1265"/>
      <c r="CL55" s="1265"/>
      <c r="CM55" s="1265"/>
      <c r="CN55" s="1265">
        <v>198</v>
      </c>
      <c r="CO55" s="1265"/>
      <c r="CP55" s="1265"/>
      <c r="CQ55" s="1265"/>
      <c r="CR55" s="1265"/>
      <c r="CS55" s="1265"/>
      <c r="CT55" s="1265"/>
      <c r="CU55" s="1265"/>
      <c r="CV55" s="1265">
        <v>195.2</v>
      </c>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625</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5">
        <v>56.1</v>
      </c>
      <c r="BY57" s="1265"/>
      <c r="BZ57" s="1265"/>
      <c r="CA57" s="1265"/>
      <c r="CB57" s="1265"/>
      <c r="CC57" s="1265"/>
      <c r="CD57" s="1265"/>
      <c r="CE57" s="1265"/>
      <c r="CF57" s="1265">
        <v>57.3</v>
      </c>
      <c r="CG57" s="1265"/>
      <c r="CH57" s="1265"/>
      <c r="CI57" s="1265"/>
      <c r="CJ57" s="1265"/>
      <c r="CK57" s="1265"/>
      <c r="CL57" s="1265"/>
      <c r="CM57" s="1265"/>
      <c r="CN57" s="1265">
        <v>60.1</v>
      </c>
      <c r="CO57" s="1265"/>
      <c r="CP57" s="1265"/>
      <c r="CQ57" s="1265"/>
      <c r="CR57" s="1265"/>
      <c r="CS57" s="1265"/>
      <c r="CT57" s="1265"/>
      <c r="CU57" s="1265"/>
      <c r="CV57" s="1265">
        <v>60.7</v>
      </c>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627</v>
      </c>
    </row>
    <row r="64" spans="1:109" ht="13" x14ac:dyDescent="0.2">
      <c r="B64" s="1234"/>
      <c r="G64" s="1241"/>
      <c r="I64" s="1275"/>
      <c r="J64" s="1275"/>
      <c r="K64" s="1275"/>
      <c r="L64" s="1275"/>
      <c r="M64" s="1275"/>
      <c r="N64" s="1276"/>
      <c r="AM64" s="1241"/>
      <c r="AN64" s="1241" t="s">
        <v>620</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 x14ac:dyDescent="0.2">
      <c r="B65" s="1234"/>
      <c r="AN65" s="1243" t="s">
        <v>628</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234"/>
      <c r="H70" s="1277"/>
      <c r="I70" s="1277"/>
      <c r="J70" s="1278"/>
      <c r="K70" s="1278"/>
      <c r="L70" s="1279"/>
      <c r="M70" s="1278"/>
      <c r="N70" s="1279"/>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0"/>
      <c r="I71" s="1281"/>
      <c r="J71" s="1278"/>
      <c r="K71" s="1278"/>
      <c r="L71" s="1279"/>
      <c r="M71" s="1278"/>
      <c r="N71" s="1279"/>
      <c r="AM71" s="1280"/>
      <c r="AN71" s="1227" t="s">
        <v>622</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534</v>
      </c>
      <c r="BQ72" s="1259"/>
      <c r="BR72" s="1259"/>
      <c r="BS72" s="1259"/>
      <c r="BT72" s="1259"/>
      <c r="BU72" s="1259"/>
      <c r="BV72" s="1259"/>
      <c r="BW72" s="1259"/>
      <c r="BX72" s="1259" t="s">
        <v>535</v>
      </c>
      <c r="BY72" s="1259"/>
      <c r="BZ72" s="1259"/>
      <c r="CA72" s="1259"/>
      <c r="CB72" s="1259"/>
      <c r="CC72" s="1259"/>
      <c r="CD72" s="1259"/>
      <c r="CE72" s="1259"/>
      <c r="CF72" s="1259" t="s">
        <v>536</v>
      </c>
      <c r="CG72" s="1259"/>
      <c r="CH72" s="1259"/>
      <c r="CI72" s="1259"/>
      <c r="CJ72" s="1259"/>
      <c r="CK72" s="1259"/>
      <c r="CL72" s="1259"/>
      <c r="CM72" s="1259"/>
      <c r="CN72" s="1259" t="s">
        <v>537</v>
      </c>
      <c r="CO72" s="1259"/>
      <c r="CP72" s="1259"/>
      <c r="CQ72" s="1259"/>
      <c r="CR72" s="1259"/>
      <c r="CS72" s="1259"/>
      <c r="CT72" s="1259"/>
      <c r="CU72" s="1259"/>
      <c r="CV72" s="1259" t="s">
        <v>538</v>
      </c>
      <c r="CW72" s="1259"/>
      <c r="CX72" s="1259"/>
      <c r="CY72" s="1259"/>
      <c r="CZ72" s="1259"/>
      <c r="DA72" s="1259"/>
      <c r="DB72" s="1259"/>
      <c r="DC72" s="1259"/>
    </row>
    <row r="73" spans="2:107" ht="13" x14ac:dyDescent="0.2">
      <c r="B73" s="1234"/>
      <c r="G73" s="1260"/>
      <c r="H73" s="1260"/>
      <c r="I73" s="1260"/>
      <c r="J73" s="1260"/>
      <c r="K73" s="1282"/>
      <c r="L73" s="1282"/>
      <c r="M73" s="1282"/>
      <c r="N73" s="1282"/>
      <c r="AM73" s="1252"/>
      <c r="AN73" s="1263" t="s">
        <v>623</v>
      </c>
      <c r="AO73" s="1263"/>
      <c r="AP73" s="1263"/>
      <c r="AQ73" s="1263"/>
      <c r="AR73" s="1263"/>
      <c r="AS73" s="1263"/>
      <c r="AT73" s="1263"/>
      <c r="AU73" s="1263"/>
      <c r="AV73" s="1263"/>
      <c r="AW73" s="1263"/>
      <c r="AX73" s="1263"/>
      <c r="AY73" s="1263"/>
      <c r="AZ73" s="1263"/>
      <c r="BA73" s="1263"/>
      <c r="BB73" s="1263" t="s">
        <v>624</v>
      </c>
      <c r="BC73" s="1263"/>
      <c r="BD73" s="1263"/>
      <c r="BE73" s="1263"/>
      <c r="BF73" s="1263"/>
      <c r="BG73" s="1263"/>
      <c r="BH73" s="1263"/>
      <c r="BI73" s="1263"/>
      <c r="BJ73" s="1263"/>
      <c r="BK73" s="1263"/>
      <c r="BL73" s="1263"/>
      <c r="BM73" s="1263"/>
      <c r="BN73" s="1263"/>
      <c r="BO73" s="1263"/>
      <c r="BP73" s="1265">
        <v>208.4</v>
      </c>
      <c r="BQ73" s="1265"/>
      <c r="BR73" s="1265"/>
      <c r="BS73" s="1265"/>
      <c r="BT73" s="1265"/>
      <c r="BU73" s="1265"/>
      <c r="BV73" s="1265"/>
      <c r="BW73" s="1265"/>
      <c r="BX73" s="1265">
        <v>189</v>
      </c>
      <c r="BY73" s="1265"/>
      <c r="BZ73" s="1265"/>
      <c r="CA73" s="1265"/>
      <c r="CB73" s="1265"/>
      <c r="CC73" s="1265"/>
      <c r="CD73" s="1265"/>
      <c r="CE73" s="1265"/>
      <c r="CF73" s="1265">
        <v>183.4</v>
      </c>
      <c r="CG73" s="1265"/>
      <c r="CH73" s="1265"/>
      <c r="CI73" s="1265"/>
      <c r="CJ73" s="1265"/>
      <c r="CK73" s="1265"/>
      <c r="CL73" s="1265"/>
      <c r="CM73" s="1265"/>
      <c r="CN73" s="1265">
        <v>183.1</v>
      </c>
      <c r="CO73" s="1265"/>
      <c r="CP73" s="1265"/>
      <c r="CQ73" s="1265"/>
      <c r="CR73" s="1265"/>
      <c r="CS73" s="1265"/>
      <c r="CT73" s="1265"/>
      <c r="CU73" s="1265"/>
      <c r="CV73" s="1265">
        <v>173.8</v>
      </c>
      <c r="CW73" s="1265"/>
      <c r="CX73" s="1265"/>
      <c r="CY73" s="1265"/>
      <c r="CZ73" s="1265"/>
      <c r="DA73" s="1265"/>
      <c r="DB73" s="1265"/>
      <c r="DC73" s="1265"/>
    </row>
    <row r="74" spans="2:107" ht="13" x14ac:dyDescent="0.2">
      <c r="B74" s="1234"/>
      <c r="G74" s="1260"/>
      <c r="H74" s="1260"/>
      <c r="I74" s="1260"/>
      <c r="J74" s="1260"/>
      <c r="K74" s="1282"/>
      <c r="L74" s="1282"/>
      <c r="M74" s="1282"/>
      <c r="N74" s="1282"/>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629</v>
      </c>
      <c r="BC75" s="1263"/>
      <c r="BD75" s="1263"/>
      <c r="BE75" s="1263"/>
      <c r="BF75" s="1263"/>
      <c r="BG75" s="1263"/>
      <c r="BH75" s="1263"/>
      <c r="BI75" s="1263"/>
      <c r="BJ75" s="1263"/>
      <c r="BK75" s="1263"/>
      <c r="BL75" s="1263"/>
      <c r="BM75" s="1263"/>
      <c r="BN75" s="1263"/>
      <c r="BO75" s="1263"/>
      <c r="BP75" s="1265">
        <v>19</v>
      </c>
      <c r="BQ75" s="1265"/>
      <c r="BR75" s="1265"/>
      <c r="BS75" s="1265"/>
      <c r="BT75" s="1265"/>
      <c r="BU75" s="1265"/>
      <c r="BV75" s="1265"/>
      <c r="BW75" s="1265"/>
      <c r="BX75" s="1265">
        <v>19.399999999999999</v>
      </c>
      <c r="BY75" s="1265"/>
      <c r="BZ75" s="1265"/>
      <c r="CA75" s="1265"/>
      <c r="CB75" s="1265"/>
      <c r="CC75" s="1265"/>
      <c r="CD75" s="1265"/>
      <c r="CE75" s="1265"/>
      <c r="CF75" s="1265">
        <v>18.399999999999999</v>
      </c>
      <c r="CG75" s="1265"/>
      <c r="CH75" s="1265"/>
      <c r="CI75" s="1265"/>
      <c r="CJ75" s="1265"/>
      <c r="CK75" s="1265"/>
      <c r="CL75" s="1265"/>
      <c r="CM75" s="1265"/>
      <c r="CN75" s="1265">
        <v>17.899999999999999</v>
      </c>
      <c r="CO75" s="1265"/>
      <c r="CP75" s="1265"/>
      <c r="CQ75" s="1265"/>
      <c r="CR75" s="1265"/>
      <c r="CS75" s="1265"/>
      <c r="CT75" s="1265"/>
      <c r="CU75" s="1265"/>
      <c r="CV75" s="1265">
        <v>16.8</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82"/>
      <c r="L77" s="1282"/>
      <c r="M77" s="1282"/>
      <c r="N77" s="1282"/>
      <c r="AN77" s="1259" t="s">
        <v>626</v>
      </c>
      <c r="AO77" s="1259"/>
      <c r="AP77" s="1259"/>
      <c r="AQ77" s="1259"/>
      <c r="AR77" s="1259"/>
      <c r="AS77" s="1259"/>
      <c r="AT77" s="1259"/>
      <c r="AU77" s="1259"/>
      <c r="AV77" s="1259"/>
      <c r="AW77" s="1259"/>
      <c r="AX77" s="1259"/>
      <c r="AY77" s="1259"/>
      <c r="AZ77" s="1259"/>
      <c r="BA77" s="1259"/>
      <c r="BB77" s="1263" t="s">
        <v>624</v>
      </c>
      <c r="BC77" s="1263"/>
      <c r="BD77" s="1263"/>
      <c r="BE77" s="1263"/>
      <c r="BF77" s="1263"/>
      <c r="BG77" s="1263"/>
      <c r="BH77" s="1263"/>
      <c r="BI77" s="1263"/>
      <c r="BJ77" s="1263"/>
      <c r="BK77" s="1263"/>
      <c r="BL77" s="1263"/>
      <c r="BM77" s="1263"/>
      <c r="BN77" s="1263"/>
      <c r="BO77" s="1263"/>
      <c r="BP77" s="1265">
        <v>209.6</v>
      </c>
      <c r="BQ77" s="1265"/>
      <c r="BR77" s="1265"/>
      <c r="BS77" s="1265"/>
      <c r="BT77" s="1265"/>
      <c r="BU77" s="1265"/>
      <c r="BV77" s="1265"/>
      <c r="BW77" s="1265"/>
      <c r="BX77" s="1265">
        <v>196.3</v>
      </c>
      <c r="BY77" s="1265"/>
      <c r="BZ77" s="1265"/>
      <c r="CA77" s="1265"/>
      <c r="CB77" s="1265"/>
      <c r="CC77" s="1265"/>
      <c r="CD77" s="1265"/>
      <c r="CE77" s="1265"/>
      <c r="CF77" s="1265">
        <v>196.2</v>
      </c>
      <c r="CG77" s="1265"/>
      <c r="CH77" s="1265"/>
      <c r="CI77" s="1265"/>
      <c r="CJ77" s="1265"/>
      <c r="CK77" s="1265"/>
      <c r="CL77" s="1265"/>
      <c r="CM77" s="1265"/>
      <c r="CN77" s="1265">
        <v>198</v>
      </c>
      <c r="CO77" s="1265"/>
      <c r="CP77" s="1265"/>
      <c r="CQ77" s="1265"/>
      <c r="CR77" s="1265"/>
      <c r="CS77" s="1265"/>
      <c r="CT77" s="1265"/>
      <c r="CU77" s="1265"/>
      <c r="CV77" s="1265">
        <v>195.2</v>
      </c>
      <c r="CW77" s="1265"/>
      <c r="CX77" s="1265"/>
      <c r="CY77" s="1265"/>
      <c r="CZ77" s="1265"/>
      <c r="DA77" s="1265"/>
      <c r="DB77" s="1265"/>
      <c r="DC77" s="1265"/>
    </row>
    <row r="78" spans="2:107" ht="13" x14ac:dyDescent="0.2">
      <c r="B78" s="1234"/>
      <c r="G78" s="1253"/>
      <c r="H78" s="1253"/>
      <c r="I78" s="1253"/>
      <c r="J78" s="1253"/>
      <c r="K78" s="1282"/>
      <c r="L78" s="1282"/>
      <c r="M78" s="1282"/>
      <c r="N78" s="1282"/>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83"/>
      <c r="L79" s="1283"/>
      <c r="M79" s="1283"/>
      <c r="N79" s="1283"/>
      <c r="AN79" s="1259"/>
      <c r="AO79" s="1259"/>
      <c r="AP79" s="1259"/>
      <c r="AQ79" s="1259"/>
      <c r="AR79" s="1259"/>
      <c r="AS79" s="1259"/>
      <c r="AT79" s="1259"/>
      <c r="AU79" s="1259"/>
      <c r="AV79" s="1259"/>
      <c r="AW79" s="1259"/>
      <c r="AX79" s="1259"/>
      <c r="AY79" s="1259"/>
      <c r="AZ79" s="1259"/>
      <c r="BA79" s="1259"/>
      <c r="BB79" s="1263" t="s">
        <v>629</v>
      </c>
      <c r="BC79" s="1263"/>
      <c r="BD79" s="1263"/>
      <c r="BE79" s="1263"/>
      <c r="BF79" s="1263"/>
      <c r="BG79" s="1263"/>
      <c r="BH79" s="1263"/>
      <c r="BI79" s="1263"/>
      <c r="BJ79" s="1263"/>
      <c r="BK79" s="1263"/>
      <c r="BL79" s="1263"/>
      <c r="BM79" s="1263"/>
      <c r="BN79" s="1263"/>
      <c r="BO79" s="1263"/>
      <c r="BP79" s="1265">
        <v>14.3</v>
      </c>
      <c r="BQ79" s="1265"/>
      <c r="BR79" s="1265"/>
      <c r="BS79" s="1265"/>
      <c r="BT79" s="1265"/>
      <c r="BU79" s="1265"/>
      <c r="BV79" s="1265"/>
      <c r="BW79" s="1265"/>
      <c r="BX79" s="1265">
        <v>14</v>
      </c>
      <c r="BY79" s="1265"/>
      <c r="BZ79" s="1265"/>
      <c r="CA79" s="1265"/>
      <c r="CB79" s="1265"/>
      <c r="CC79" s="1265"/>
      <c r="CD79" s="1265"/>
      <c r="CE79" s="1265"/>
      <c r="CF79" s="1265">
        <v>13.3</v>
      </c>
      <c r="CG79" s="1265"/>
      <c r="CH79" s="1265"/>
      <c r="CI79" s="1265"/>
      <c r="CJ79" s="1265"/>
      <c r="CK79" s="1265"/>
      <c r="CL79" s="1265"/>
      <c r="CM79" s="1265"/>
      <c r="CN79" s="1265">
        <v>12.7</v>
      </c>
      <c r="CO79" s="1265"/>
      <c r="CP79" s="1265"/>
      <c r="CQ79" s="1265"/>
      <c r="CR79" s="1265"/>
      <c r="CS79" s="1265"/>
      <c r="CT79" s="1265"/>
      <c r="CU79" s="1265"/>
      <c r="CV79" s="1265">
        <v>12.3</v>
      </c>
      <c r="CW79" s="1265"/>
      <c r="CX79" s="1265"/>
      <c r="CY79" s="1265"/>
      <c r="CZ79" s="1265"/>
      <c r="DA79" s="1265"/>
      <c r="DB79" s="1265"/>
      <c r="DC79" s="1265"/>
    </row>
    <row r="80" spans="2:107" ht="13" x14ac:dyDescent="0.2">
      <c r="B80" s="1234"/>
      <c r="G80" s="1253"/>
      <c r="H80" s="1253"/>
      <c r="I80" s="1267"/>
      <c r="J80" s="1267"/>
      <c r="K80" s="1283"/>
      <c r="L80" s="1283"/>
      <c r="M80" s="1283"/>
      <c r="N80" s="1283"/>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85"/>
      <c r="AQ87" s="1285"/>
      <c r="BC87" s="1285"/>
      <c r="BO87" s="1285"/>
      <c r="CA87" s="1285"/>
      <c r="CM87" s="1285"/>
      <c r="CY87" s="1285"/>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53CbWMbsdtRUNx3wNn+YTFYg/lRMnLRpI+FRLRrjOpmtdKnwmjSXkevhJbmmnUDThN/LF1LdP/kxpS/5WlG8CQ==" saltValue="iWIdBAkMpwpoVz2BMTRBH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481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O+k648P6OWuy0e8oc3fJhwGvhlrrywA5YEX0wMtyjTuGDP6LMkeZHrnEoAmhehmAnJXdYdTQ2Z0FnlvblAKEQ==" saltValue="8fNyp2nZKz11Wqk+qvHBY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481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GFaM5/xatrtjFJFQsg2q0eYStkj9GYKXUpyQVQTODmrub13ocZ2m7pvzpjcZ64/QYbQNZwBlJWXqoRsBJxUZQ==" saltValue="Pz2H52JdJ5ZVYKrObzSoj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525</v>
      </c>
      <c r="B3" s="130"/>
      <c r="C3" s="131"/>
      <c r="D3" s="132">
        <v>21940</v>
      </c>
      <c r="E3" s="133"/>
      <c r="F3" s="134">
        <v>35216</v>
      </c>
      <c r="G3" s="135"/>
      <c r="H3" s="136"/>
    </row>
    <row r="4" spans="1:8" x14ac:dyDescent="0.2">
      <c r="A4" s="137"/>
      <c r="B4" s="138"/>
      <c r="C4" s="139"/>
      <c r="D4" s="140">
        <v>8312</v>
      </c>
      <c r="E4" s="141"/>
      <c r="F4" s="142">
        <v>12644</v>
      </c>
      <c r="G4" s="143"/>
      <c r="H4" s="144"/>
    </row>
    <row r="5" spans="1:8" x14ac:dyDescent="0.2">
      <c r="A5" s="125" t="s">
        <v>527</v>
      </c>
      <c r="B5" s="130"/>
      <c r="C5" s="131"/>
      <c r="D5" s="132">
        <v>20969</v>
      </c>
      <c r="E5" s="133"/>
      <c r="F5" s="134">
        <v>36736</v>
      </c>
      <c r="G5" s="135"/>
      <c r="H5" s="136"/>
    </row>
    <row r="6" spans="1:8" x14ac:dyDescent="0.2">
      <c r="A6" s="137"/>
      <c r="B6" s="138"/>
      <c r="C6" s="139"/>
      <c r="D6" s="140">
        <v>8726</v>
      </c>
      <c r="E6" s="141"/>
      <c r="F6" s="142">
        <v>13410</v>
      </c>
      <c r="G6" s="143"/>
      <c r="H6" s="144"/>
    </row>
    <row r="7" spans="1:8" x14ac:dyDescent="0.2">
      <c r="A7" s="125" t="s">
        <v>528</v>
      </c>
      <c r="B7" s="130"/>
      <c r="C7" s="131"/>
      <c r="D7" s="132">
        <v>21583</v>
      </c>
      <c r="E7" s="133"/>
      <c r="F7" s="134">
        <v>38259</v>
      </c>
      <c r="G7" s="135"/>
      <c r="H7" s="136"/>
    </row>
    <row r="8" spans="1:8" x14ac:dyDescent="0.2">
      <c r="A8" s="137"/>
      <c r="B8" s="138"/>
      <c r="C8" s="139"/>
      <c r="D8" s="140">
        <v>8408</v>
      </c>
      <c r="E8" s="141"/>
      <c r="F8" s="142">
        <v>13379</v>
      </c>
      <c r="G8" s="143"/>
      <c r="H8" s="144"/>
    </row>
    <row r="9" spans="1:8" x14ac:dyDescent="0.2">
      <c r="A9" s="125" t="s">
        <v>529</v>
      </c>
      <c r="B9" s="130"/>
      <c r="C9" s="131"/>
      <c r="D9" s="132">
        <v>19683</v>
      </c>
      <c r="E9" s="133"/>
      <c r="F9" s="134">
        <v>39075</v>
      </c>
      <c r="G9" s="135"/>
      <c r="H9" s="136"/>
    </row>
    <row r="10" spans="1:8" x14ac:dyDescent="0.2">
      <c r="A10" s="137"/>
      <c r="B10" s="138"/>
      <c r="C10" s="139"/>
      <c r="D10" s="140">
        <v>6671</v>
      </c>
      <c r="E10" s="141"/>
      <c r="F10" s="142">
        <v>13441</v>
      </c>
      <c r="G10" s="143"/>
      <c r="H10" s="144"/>
    </row>
    <row r="11" spans="1:8" x14ac:dyDescent="0.2">
      <c r="A11" s="125" t="s">
        <v>530</v>
      </c>
      <c r="B11" s="130"/>
      <c r="C11" s="131"/>
      <c r="D11" s="132">
        <v>21498</v>
      </c>
      <c r="E11" s="133"/>
      <c r="F11" s="134">
        <v>39072</v>
      </c>
      <c r="G11" s="135"/>
      <c r="H11" s="136"/>
    </row>
    <row r="12" spans="1:8" x14ac:dyDescent="0.2">
      <c r="A12" s="137"/>
      <c r="B12" s="138"/>
      <c r="C12" s="145"/>
      <c r="D12" s="140">
        <v>7492</v>
      </c>
      <c r="E12" s="141"/>
      <c r="F12" s="142">
        <v>14106</v>
      </c>
      <c r="G12" s="143"/>
      <c r="H12" s="144"/>
    </row>
    <row r="13" spans="1:8" x14ac:dyDescent="0.2">
      <c r="A13" s="125"/>
      <c r="B13" s="130"/>
      <c r="C13" s="146"/>
      <c r="D13" s="147">
        <v>21135</v>
      </c>
      <c r="E13" s="148"/>
      <c r="F13" s="149">
        <v>37672</v>
      </c>
      <c r="G13" s="150"/>
      <c r="H13" s="136"/>
    </row>
    <row r="14" spans="1:8" x14ac:dyDescent="0.2">
      <c r="A14" s="137"/>
      <c r="B14" s="138"/>
      <c r="C14" s="139"/>
      <c r="D14" s="140">
        <v>7922</v>
      </c>
      <c r="E14" s="141"/>
      <c r="F14" s="142">
        <v>13396</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0.42</v>
      </c>
      <c r="C19" s="151">
        <f>ROUND(VALUE(SUBSTITUTE(実質収支比率等に係る経年分析!G$48,"▲","-")),2)</f>
        <v>0.56000000000000005</v>
      </c>
      <c r="D19" s="151">
        <f>ROUND(VALUE(SUBSTITUTE(実質収支比率等に係る経年分析!H$48,"▲","-")),2)</f>
        <v>0.23</v>
      </c>
      <c r="E19" s="151">
        <f>ROUND(VALUE(SUBSTITUTE(実質収支比率等に係る経年分析!I$48,"▲","-")),2)</f>
        <v>0.52</v>
      </c>
      <c r="F19" s="151">
        <f>ROUND(VALUE(SUBSTITUTE(実質収支比率等に係る経年分析!J$48,"▲","-")),2)</f>
        <v>0.37</v>
      </c>
    </row>
    <row r="20" spans="1:11" x14ac:dyDescent="0.2">
      <c r="A20" s="151" t="s">
        <v>53</v>
      </c>
      <c r="B20" s="151">
        <f>ROUND(VALUE(SUBSTITUTE(実質収支比率等に係る経年分析!F$47,"▲","-")),2)</f>
        <v>10.23</v>
      </c>
      <c r="C20" s="151">
        <f>ROUND(VALUE(SUBSTITUTE(実質収支比率等に係る経年分析!G$47,"▲","-")),2)</f>
        <v>9.82</v>
      </c>
      <c r="D20" s="151">
        <f>ROUND(VALUE(SUBSTITUTE(実質収支比率等に係る経年分析!H$47,"▲","-")),2)</f>
        <v>9.01</v>
      </c>
      <c r="E20" s="151">
        <f>ROUND(VALUE(SUBSTITUTE(実質収支比率等に係る経年分析!I$47,"▲","-")),2)</f>
        <v>9.48</v>
      </c>
      <c r="F20" s="151">
        <f>ROUND(VALUE(SUBSTITUTE(実質収支比率等に係る経年分析!J$47,"▲","-")),2)</f>
        <v>9.49</v>
      </c>
    </row>
    <row r="21" spans="1:11" x14ac:dyDescent="0.2">
      <c r="A21" s="151" t="s">
        <v>54</v>
      </c>
      <c r="B21" s="151">
        <f>IF(ISNUMBER(VALUE(SUBSTITUTE(実質収支比率等に係る経年分析!F$49,"▲","-"))),ROUND(VALUE(SUBSTITUTE(実質収支比率等に係る経年分析!F$49,"▲","-")),2),NA())</f>
        <v>-1.62</v>
      </c>
      <c r="C21" s="151">
        <f>IF(ISNUMBER(VALUE(SUBSTITUTE(実質収支比率等に係る経年分析!G$49,"▲","-"))),ROUND(VALUE(SUBSTITUTE(実質収支比率等に係る経年分析!G$49,"▲","-")),2),NA())</f>
        <v>-0.03</v>
      </c>
      <c r="D21" s="151">
        <f>IF(ISNUMBER(VALUE(SUBSTITUTE(実質収支比率等に係る経年分析!H$49,"▲","-"))),ROUND(VALUE(SUBSTITUTE(実質収支比率等に係る経年分析!H$49,"▲","-")),2),NA())</f>
        <v>-1.24</v>
      </c>
      <c r="E21" s="151">
        <f>IF(ISNUMBER(VALUE(SUBSTITUTE(実質収支比率等に係る経年分析!I$49,"▲","-"))),ROUND(VALUE(SUBSTITUTE(実質収支比率等に係る経年分析!I$49,"▲","-")),2),NA())</f>
        <v>0.18</v>
      </c>
      <c r="F21" s="151">
        <f>IF(ISNUMBER(VALUE(SUBSTITUTE(実質収支比率等に係る経年分析!J$49,"▲","-"))),ROUND(VALUE(SUBSTITUTE(実質収支比率等に係る経年分析!J$49,"▲","-")),2),NA())</f>
        <v>-0.14000000000000001</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0.15</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0.15</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0.15</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0.98</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不動産調達特別会計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大阪府営住宅事業特別会計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0.01</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0.09</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0.01</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0.22</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0.01</v>
      </c>
    </row>
    <row r="31" spans="1:11" x14ac:dyDescent="0.2">
      <c r="A31" s="152" t="str">
        <f>IF(連結実質赤字比率に係る赤字・黒字の構成分析!C$39="",NA(),連結実質赤字比率に係る赤字・黒字の構成分析!C$39)</f>
        <v>大阪府流域下水道事業会計</v>
      </c>
      <c r="B31" s="152" t="e">
        <f>IF(ROUND(VALUE(SUBSTITUTE(連結実質赤字比率に係る赤字・黒字の構成分析!F$39,"▲", "-")), 2) &lt; 0, ABS(ROUND(VALUE(SUBSTITUTE(連結実質赤字比率に係る赤字・黒字の構成分析!F$39,"▲", "-")), 2)), NA())</f>
        <v>#VALUE!</v>
      </c>
      <c r="C31" s="152" t="e">
        <f>IF(ROUND(VALUE(SUBSTITUTE(連結実質赤字比率に係る赤字・黒字の構成分析!F$39,"▲", "-")), 2) &gt;= 0, ABS(ROUND(VALUE(SUBSTITUTE(連結実質赤字比率に係る赤字・黒字の構成分析!F$39,"▲", "-")), 2)), NA())</f>
        <v>#VALUE!</v>
      </c>
      <c r="D31" s="152" t="e">
        <f>IF(ROUND(VALUE(SUBSTITUTE(連結実質赤字比率に係る赤字・黒字の構成分析!G$39,"▲", "-")), 2) &lt; 0, ABS(ROUND(VALUE(SUBSTITUTE(連結実質赤字比率に係る赤字・黒字の構成分析!G$39,"▲", "-")), 2)), NA())</f>
        <v>#VALUE!</v>
      </c>
      <c r="E31" s="152" t="e">
        <f>IF(ROUND(VALUE(SUBSTITUTE(連結実質赤字比率に係る赤字・黒字の構成分析!G$39,"▲", "-")), 2) &gt;= 0, ABS(ROUND(VALUE(SUBSTITUTE(連結実質赤字比率に係る赤字・黒字の構成分析!G$39,"▲", "-")), 2)), NA())</f>
        <v>#VALUE!</v>
      </c>
      <c r="F31" s="152" t="e">
        <f>IF(ROUND(VALUE(SUBSTITUTE(連結実質赤字比率に係る赤字・黒字の構成分析!H$39,"▲", "-")), 2) &lt; 0, ABS(ROUND(VALUE(SUBSTITUTE(連結実質赤字比率に係る赤字・黒字の構成分析!H$39,"▲", "-")), 2)), NA())</f>
        <v>#VALUE!</v>
      </c>
      <c r="G31" s="152" t="e">
        <f>IF(ROUND(VALUE(SUBSTITUTE(連結実質赤字比率に係る赤字・黒字の構成分析!H$39,"▲", "-")), 2) &gt;= 0, ABS(ROUND(VALUE(SUBSTITUTE(連結実質赤字比率に係る赤字・黒字の構成分析!H$39,"▲", "-")), 2)), NA())</f>
        <v>#VALUE!</v>
      </c>
      <c r="H31" s="152" t="e">
        <f>IF(ROUND(VALUE(SUBSTITUTE(連結実質赤字比率に係る赤字・黒字の構成分析!I$39,"▲", "-")), 2) &lt; 0, ABS(ROUND(VALUE(SUBSTITUTE(連結実質赤字比率に係る赤字・黒字の構成分析!I$39,"▲", "-")), 2)), NA())</f>
        <v>#VALUE!</v>
      </c>
      <c r="I31" s="152" t="e">
        <f>IF(ROUND(VALUE(SUBSTITUTE(連結実質赤字比率に係る赤字・黒字の構成分析!I$39,"▲", "-")), 2) &gt;= 0, ABS(ROUND(VALUE(SUBSTITUTE(連結実質赤字比率に係る赤字・黒字の構成分析!I$39,"▲", "-")), 2)), NA())</f>
        <v>#VALUE!</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0.03</v>
      </c>
    </row>
    <row r="32" spans="1:11" x14ac:dyDescent="0.2">
      <c r="A32" s="152" t="str">
        <f>IF(連結実質赤字比率に係る赤字・黒字の構成分析!C$38="",NA(),連結実質赤字比率に係る赤字・黒字の構成分析!C$38)</f>
        <v>公債管理特別会計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0.08</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7.0000000000000007E-2</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0.05</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0.04</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0.04</v>
      </c>
    </row>
    <row r="33" spans="1:16" x14ac:dyDescent="0.2">
      <c r="A33" s="152" t="str">
        <f>IF(連結実質赤字比率に係る赤字・黒字の構成分析!C$37="",NA(),連結実質赤字比率に係る赤字・黒字の構成分析!C$37)</f>
        <v>大阪府中央卸売市場事業会計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7.0000000000000007E-2</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0.06</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7.0000000000000007E-2</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0.08</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0.09</v>
      </c>
    </row>
    <row r="34" spans="1:16" x14ac:dyDescent="0.2">
      <c r="A34" s="152" t="str">
        <f>IF(連結実質赤字比率に係る赤字・黒字の構成分析!C$36="",NA(),連結実質赤字比率に係る赤字・黒字の構成分析!C$36)</f>
        <v>一般会計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0.24</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0.33</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0.12</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0.18</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0.31</v>
      </c>
    </row>
    <row r="35" spans="1:16" x14ac:dyDescent="0.2">
      <c r="A35" s="152" t="str">
        <f>IF(連結実質赤字比率に係る赤字・黒字の構成分析!C$35="",NA(),連結実質赤字比率に係る赤字・黒字の構成分析!C$35)</f>
        <v>国民健康保険特別会計</v>
      </c>
      <c r="B35" s="152" t="e">
        <f>IF(ROUND(VALUE(SUBSTITUTE(連結実質赤字比率に係る赤字・黒字の構成分析!F$35,"▲", "-")), 2) &lt; 0, ABS(ROUND(VALUE(SUBSTITUTE(連結実質赤字比率に係る赤字・黒字の構成分析!F$35,"▲", "-")), 2)), NA())</f>
        <v>#VALUE!</v>
      </c>
      <c r="C35" s="152" t="e">
        <f>IF(ROUND(VALUE(SUBSTITUTE(連結実質赤字比率に係る赤字・黒字の構成分析!F$35,"▲", "-")), 2) &gt;= 0, ABS(ROUND(VALUE(SUBSTITUTE(連結実質赤字比率に係る赤字・黒字の構成分析!F$35,"▲", "-")), 2)), NA())</f>
        <v>#VALUE!</v>
      </c>
      <c r="D35" s="152" t="e">
        <f>IF(ROUND(VALUE(SUBSTITUTE(連結実質赤字比率に係る赤字・黒字の構成分析!G$35,"▲", "-")), 2) &lt; 0, ABS(ROUND(VALUE(SUBSTITUTE(連結実質赤字比率に係る赤字・黒字の構成分析!G$35,"▲", "-")), 2)), NA())</f>
        <v>#VALUE!</v>
      </c>
      <c r="E35" s="152" t="e">
        <f>IF(ROUND(VALUE(SUBSTITUTE(連結実質赤字比率に係る赤字・黒字の構成分析!G$35,"▲", "-")), 2) &gt;= 0, ABS(ROUND(VALUE(SUBSTITUTE(連結実質赤字比率に係る赤字・黒字の構成分析!G$35,"▲", "-")), 2)), NA())</f>
        <v>#VALUE!</v>
      </c>
      <c r="F35" s="152" t="e">
        <f>IF(ROUND(VALUE(SUBSTITUTE(連結実質赤字比率に係る赤字・黒字の構成分析!H$35,"▲", "-")), 2) &lt; 0, ABS(ROUND(VALUE(SUBSTITUTE(連結実質赤字比率に係る赤字・黒字の構成分析!H$35,"▲", "-")), 2)), NA())</f>
        <v>#VALUE!</v>
      </c>
      <c r="G35" s="152" t="e">
        <f>IF(ROUND(VALUE(SUBSTITUTE(連結実質赤字比率に係る赤字・黒字の構成分析!H$35,"▲", "-")), 2) &gt;= 0, ABS(ROUND(VALUE(SUBSTITUTE(連結実質赤字比率に係る赤字・黒字の構成分析!H$35,"▲", "-")), 2)), NA())</f>
        <v>#VALUE!</v>
      </c>
      <c r="H35" s="152" t="e">
        <f>IF(ROUND(VALUE(SUBSTITUTE(連結実質赤字比率に係る赤字・黒字の構成分析!I$35,"▲", "-")), 2) &lt; 0, ABS(ROUND(VALUE(SUBSTITUTE(連結実質赤字比率に係る赤字・黒字の構成分析!I$35,"▲", "-")), 2)), NA())</f>
        <v>#VALUE!</v>
      </c>
      <c r="I35" s="152" t="e">
        <f>IF(ROUND(VALUE(SUBSTITUTE(連結実質赤字比率に係る赤字・黒字の構成分析!I$35,"▲", "-")), 2) &gt;= 0, ABS(ROUND(VALUE(SUBSTITUTE(連結実質赤字比率に係る赤字・黒字の構成分析!I$35,"▲", "-")), 2)), NA())</f>
        <v>#VALUE!</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0.46</v>
      </c>
    </row>
    <row r="36" spans="1:16" x14ac:dyDescent="0.2">
      <c r="A36" s="152" t="str">
        <f>IF(連結実質赤字比率に係る赤字・黒字の構成分析!C$34="",NA(),連結実質赤字比率に係る赤字・黒字の構成分析!C$34)</f>
        <v>大阪府まちづくり促進事業会計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0.24</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0.32</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0.48</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0.6</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242281</v>
      </c>
      <c r="E42" s="153"/>
      <c r="F42" s="153"/>
      <c r="G42" s="153">
        <f>'実質公債費比率（分子）の構造'!L$52</f>
        <v>251130</v>
      </c>
      <c r="H42" s="153"/>
      <c r="I42" s="153"/>
      <c r="J42" s="153">
        <f>'実質公債費比率（分子）の構造'!M$52</f>
        <v>247515</v>
      </c>
      <c r="K42" s="153"/>
      <c r="L42" s="153"/>
      <c r="M42" s="153">
        <f>'実質公債費比率（分子）の構造'!N$52</f>
        <v>264049</v>
      </c>
      <c r="N42" s="153"/>
      <c r="O42" s="153"/>
      <c r="P42" s="153">
        <f>'実質公債費比率（分子）の構造'!O$52</f>
        <v>246752</v>
      </c>
    </row>
    <row r="43" spans="1:16" x14ac:dyDescent="0.2">
      <c r="A43" s="153" t="s">
        <v>62</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x14ac:dyDescent="0.2">
      <c r="A44" s="153" t="s">
        <v>63</v>
      </c>
      <c r="B44" s="153">
        <f>'実質公債費比率（分子）の構造'!K$50</f>
        <v>4531</v>
      </c>
      <c r="C44" s="153"/>
      <c r="D44" s="153"/>
      <c r="E44" s="153">
        <f>'実質公債費比率（分子）の構造'!L$50</f>
        <v>4254</v>
      </c>
      <c r="F44" s="153"/>
      <c r="G44" s="153"/>
      <c r="H44" s="153">
        <f>'実質公債費比率（分子）の構造'!M$50</f>
        <v>3189</v>
      </c>
      <c r="I44" s="153"/>
      <c r="J44" s="153"/>
      <c r="K44" s="153">
        <f>'実質公債費比率（分子）の構造'!N$50</f>
        <v>4009</v>
      </c>
      <c r="L44" s="153"/>
      <c r="M44" s="153"/>
      <c r="N44" s="153">
        <f>'実質公債費比率（分子）の構造'!O$50</f>
        <v>4307</v>
      </c>
      <c r="O44" s="153"/>
      <c r="P44" s="153"/>
    </row>
    <row r="45" spans="1:16" x14ac:dyDescent="0.2">
      <c r="A45" s="153" t="s">
        <v>64</v>
      </c>
      <c r="B45" s="153" t="str">
        <f>'実質公債費比率（分子）の構造'!K$49</f>
        <v>-</v>
      </c>
      <c r="C45" s="153"/>
      <c r="D45" s="153"/>
      <c r="E45" s="153" t="str">
        <f>'実質公債費比率（分子）の構造'!L$49</f>
        <v>-</v>
      </c>
      <c r="F45" s="153"/>
      <c r="G45" s="153"/>
      <c r="H45" s="153">
        <f>'実質公債費比率（分子）の構造'!M$49</f>
        <v>0</v>
      </c>
      <c r="I45" s="153"/>
      <c r="J45" s="153"/>
      <c r="K45" s="153">
        <f>'実質公債費比率（分子）の構造'!N$49</f>
        <v>0</v>
      </c>
      <c r="L45" s="153"/>
      <c r="M45" s="153"/>
      <c r="N45" s="153">
        <f>'実質公債費比率（分子）の構造'!O$49</f>
        <v>2</v>
      </c>
      <c r="O45" s="153"/>
      <c r="P45" s="153"/>
    </row>
    <row r="46" spans="1:16" x14ac:dyDescent="0.2">
      <c r="A46" s="153" t="s">
        <v>65</v>
      </c>
      <c r="B46" s="153">
        <f>'実質公債費比率（分子）の構造'!K$48</f>
        <v>14903</v>
      </c>
      <c r="C46" s="153"/>
      <c r="D46" s="153"/>
      <c r="E46" s="153">
        <f>'実質公債費比率（分子）の構造'!L$48</f>
        <v>12483</v>
      </c>
      <c r="F46" s="153"/>
      <c r="G46" s="153"/>
      <c r="H46" s="153">
        <f>'実質公債費比率（分子）の構造'!M$48</f>
        <v>11290</v>
      </c>
      <c r="I46" s="153"/>
      <c r="J46" s="153"/>
      <c r="K46" s="153">
        <f>'実質公債費比率（分子）の構造'!N$48</f>
        <v>11119</v>
      </c>
      <c r="L46" s="153"/>
      <c r="M46" s="153"/>
      <c r="N46" s="153">
        <f>'実質公債費比率（分子）の構造'!O$48</f>
        <v>10356</v>
      </c>
      <c r="O46" s="153"/>
      <c r="P46" s="153"/>
    </row>
    <row r="47" spans="1:16" x14ac:dyDescent="0.2">
      <c r="A47" s="153" t="s">
        <v>66</v>
      </c>
      <c r="B47" s="153">
        <f>'実質公債費比率（分子）の構造'!K$47</f>
        <v>231901</v>
      </c>
      <c r="C47" s="153"/>
      <c r="D47" s="153"/>
      <c r="E47" s="153">
        <f>'実質公債費比率（分子）の構造'!L$47</f>
        <v>230747</v>
      </c>
      <c r="F47" s="153"/>
      <c r="G47" s="153"/>
      <c r="H47" s="153">
        <f>'実質公債費比率（分子）の構造'!M$47</f>
        <v>229750</v>
      </c>
      <c r="I47" s="153"/>
      <c r="J47" s="153"/>
      <c r="K47" s="153">
        <f>'実質公債費比率（分子）の構造'!N$47</f>
        <v>225308</v>
      </c>
      <c r="L47" s="153"/>
      <c r="M47" s="153"/>
      <c r="N47" s="153">
        <f>'実質公債費比率（分子）の構造'!O$47</f>
        <v>229707</v>
      </c>
      <c r="O47" s="153"/>
      <c r="P47" s="153"/>
    </row>
    <row r="48" spans="1:16" x14ac:dyDescent="0.2">
      <c r="A48" s="153" t="s">
        <v>67</v>
      </c>
      <c r="B48" s="153">
        <f>'実質公債費比率（分子）の構造'!K$46</f>
        <v>110692</v>
      </c>
      <c r="C48" s="153"/>
      <c r="D48" s="153"/>
      <c r="E48" s="153">
        <f>'実質公債費比率（分子）の構造'!L$46</f>
        <v>118290</v>
      </c>
      <c r="F48" s="153"/>
      <c r="G48" s="153"/>
      <c r="H48" s="153">
        <f>'実質公債費比率（分子）の構造'!M$46</f>
        <v>112986</v>
      </c>
      <c r="I48" s="153"/>
      <c r="J48" s="153"/>
      <c r="K48" s="153">
        <f>'実質公債費比率（分子）の構造'!N$46</f>
        <v>88848</v>
      </c>
      <c r="L48" s="153"/>
      <c r="M48" s="153"/>
      <c r="N48" s="153">
        <f>'実質公債費比率（分子）の構造'!O$46</f>
        <v>86482</v>
      </c>
      <c r="O48" s="153"/>
      <c r="P48" s="153"/>
    </row>
    <row r="49" spans="1:16" x14ac:dyDescent="0.2">
      <c r="A49" s="153" t="s">
        <v>68</v>
      </c>
      <c r="B49" s="153">
        <f>'実質公債費比率（分子）の構造'!K$45</f>
        <v>145725</v>
      </c>
      <c r="C49" s="153"/>
      <c r="D49" s="153"/>
      <c r="E49" s="153">
        <f>'実質公債費比率（分子）の構造'!L$45</f>
        <v>143561</v>
      </c>
      <c r="F49" s="153"/>
      <c r="G49" s="153"/>
      <c r="H49" s="153">
        <f>'実質公債費比率（分子）の構造'!M$45</f>
        <v>149023</v>
      </c>
      <c r="I49" s="153"/>
      <c r="J49" s="153"/>
      <c r="K49" s="153">
        <f>'実質公債費比率（分子）の構造'!N$45</f>
        <v>173750</v>
      </c>
      <c r="L49" s="153"/>
      <c r="M49" s="153"/>
      <c r="N49" s="153">
        <f>'実質公債費比率（分子）の構造'!O$45</f>
        <v>117541</v>
      </c>
      <c r="O49" s="153"/>
      <c r="P49" s="153"/>
    </row>
    <row r="50" spans="1:16" x14ac:dyDescent="0.2">
      <c r="A50" s="153" t="s">
        <v>69</v>
      </c>
      <c r="B50" s="153" t="e">
        <f>NA()</f>
        <v>#N/A</v>
      </c>
      <c r="C50" s="153">
        <f>IF(ISNUMBER('実質公債費比率（分子）の構造'!K$53),'実質公債費比率（分子）の構造'!K$53,NA())</f>
        <v>265471</v>
      </c>
      <c r="D50" s="153" t="e">
        <f>NA()</f>
        <v>#N/A</v>
      </c>
      <c r="E50" s="153" t="e">
        <f>NA()</f>
        <v>#N/A</v>
      </c>
      <c r="F50" s="153">
        <f>IF(ISNUMBER('実質公債費比率（分子）の構造'!L$53),'実質公債費比率（分子）の構造'!L$53,NA())</f>
        <v>258205</v>
      </c>
      <c r="G50" s="153" t="e">
        <f>NA()</f>
        <v>#N/A</v>
      </c>
      <c r="H50" s="153" t="e">
        <f>NA()</f>
        <v>#N/A</v>
      </c>
      <c r="I50" s="153">
        <f>IF(ISNUMBER('実質公債費比率（分子）の構造'!M$53),'実質公債費比率（分子）の構造'!M$53,NA())</f>
        <v>258723</v>
      </c>
      <c r="J50" s="153" t="e">
        <f>NA()</f>
        <v>#N/A</v>
      </c>
      <c r="K50" s="153" t="e">
        <f>NA()</f>
        <v>#N/A</v>
      </c>
      <c r="L50" s="153">
        <f>IF(ISNUMBER('実質公債費比率（分子）の構造'!N$53),'実質公債費比率（分子）の構造'!N$53,NA())</f>
        <v>238985</v>
      </c>
      <c r="M50" s="153" t="e">
        <f>NA()</f>
        <v>#N/A</v>
      </c>
      <c r="N50" s="153" t="e">
        <f>NA()</f>
        <v>#N/A</v>
      </c>
      <c r="O50" s="153">
        <f>IF(ISNUMBER('実質公債費比率（分子）の構造'!O$53),'実質公債費比率（分子）の構造'!O$53,NA())</f>
        <v>201643</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2883096</v>
      </c>
      <c r="E56" s="152"/>
      <c r="F56" s="152"/>
      <c r="G56" s="152">
        <f>'将来負担比率（分子）の構造'!J$52</f>
        <v>2919033</v>
      </c>
      <c r="H56" s="152"/>
      <c r="I56" s="152"/>
      <c r="J56" s="152">
        <f>'将来負担比率（分子）の構造'!K$52</f>
        <v>2945329</v>
      </c>
      <c r="K56" s="152"/>
      <c r="L56" s="152"/>
      <c r="M56" s="152">
        <f>'将来負担比率（分子）の構造'!L$52</f>
        <v>2940016</v>
      </c>
      <c r="N56" s="152"/>
      <c r="O56" s="152"/>
      <c r="P56" s="152">
        <f>'将来負担比率（分子）の構造'!M$52</f>
        <v>2928071</v>
      </c>
    </row>
    <row r="57" spans="1:16" x14ac:dyDescent="0.2">
      <c r="A57" s="152" t="s">
        <v>40</v>
      </c>
      <c r="B57" s="152"/>
      <c r="C57" s="152"/>
      <c r="D57" s="152">
        <f>'将来負担比率（分子）の構造'!I$51</f>
        <v>402276</v>
      </c>
      <c r="E57" s="152"/>
      <c r="F57" s="152"/>
      <c r="G57" s="152">
        <f>'将来負担比率（分子）の構造'!J$51</f>
        <v>433253</v>
      </c>
      <c r="H57" s="152"/>
      <c r="I57" s="152"/>
      <c r="J57" s="152">
        <f>'将来負担比率（分子）の構造'!K$51</f>
        <v>412569</v>
      </c>
      <c r="K57" s="152"/>
      <c r="L57" s="152"/>
      <c r="M57" s="152">
        <f>'将来負担比率（分子）の構造'!L$51</f>
        <v>393759</v>
      </c>
      <c r="N57" s="152"/>
      <c r="O57" s="152"/>
      <c r="P57" s="152">
        <f>'将来負担比率（分子）の構造'!M$51</f>
        <v>386205</v>
      </c>
    </row>
    <row r="58" spans="1:16" x14ac:dyDescent="0.2">
      <c r="A58" s="152" t="s">
        <v>39</v>
      </c>
      <c r="B58" s="152"/>
      <c r="C58" s="152"/>
      <c r="D58" s="152">
        <f>'将来負担比率（分子）の構造'!I$50</f>
        <v>730634</v>
      </c>
      <c r="E58" s="152"/>
      <c r="F58" s="152"/>
      <c r="G58" s="152">
        <f>'将来負担比率（分子）の構造'!J$50</f>
        <v>700196</v>
      </c>
      <c r="H58" s="152"/>
      <c r="I58" s="152"/>
      <c r="J58" s="152">
        <f>'将来負担比率（分子）の構造'!K$50</f>
        <v>664365</v>
      </c>
      <c r="K58" s="152"/>
      <c r="L58" s="152"/>
      <c r="M58" s="152">
        <f>'将来負担比率（分子）の構造'!L$50</f>
        <v>691496</v>
      </c>
      <c r="N58" s="152"/>
      <c r="O58" s="152"/>
      <c r="P58" s="152">
        <f>'将来負担比率（分子）の構造'!M$50</f>
        <v>756037</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74631</v>
      </c>
      <c r="C61" s="152"/>
      <c r="D61" s="152"/>
      <c r="E61" s="152">
        <f>'将来負担比率（分子）の構造'!J$46</f>
        <v>51229</v>
      </c>
      <c r="F61" s="152"/>
      <c r="G61" s="152"/>
      <c r="H61" s="152">
        <f>'将来負担比率（分子）の構造'!K$46</f>
        <v>35176</v>
      </c>
      <c r="I61" s="152"/>
      <c r="J61" s="152"/>
      <c r="K61" s="152">
        <f>'将来負担比率（分子）の構造'!L$46</f>
        <v>27144</v>
      </c>
      <c r="L61" s="152"/>
      <c r="M61" s="152"/>
      <c r="N61" s="152">
        <f>'将来負担比率（分子）の構造'!M$46</f>
        <v>26268</v>
      </c>
      <c r="O61" s="152"/>
      <c r="P61" s="152"/>
    </row>
    <row r="62" spans="1:16" x14ac:dyDescent="0.2">
      <c r="A62" s="152" t="s">
        <v>33</v>
      </c>
      <c r="B62" s="152">
        <f>'将来負担比率（分子）の構造'!I$45</f>
        <v>540997</v>
      </c>
      <c r="C62" s="152"/>
      <c r="D62" s="152"/>
      <c r="E62" s="152">
        <f>'将来負担比率（分子）の構造'!J$45</f>
        <v>520924</v>
      </c>
      <c r="F62" s="152"/>
      <c r="G62" s="152"/>
      <c r="H62" s="152">
        <f>'将来負担比率（分子）の構造'!K$45</f>
        <v>494657</v>
      </c>
      <c r="I62" s="152"/>
      <c r="J62" s="152"/>
      <c r="K62" s="152">
        <f>'将来負担比率（分子）の構造'!L$45</f>
        <v>388960</v>
      </c>
      <c r="L62" s="152"/>
      <c r="M62" s="152"/>
      <c r="N62" s="152">
        <f>'将来負担比率（分子）の構造'!M$45</f>
        <v>375596</v>
      </c>
      <c r="O62" s="152"/>
      <c r="P62" s="152"/>
    </row>
    <row r="63" spans="1:16" x14ac:dyDescent="0.2">
      <c r="A63" s="152" t="s">
        <v>32</v>
      </c>
      <c r="B63" s="152" t="str">
        <f>'将来負担比率（分子）の構造'!I$44</f>
        <v>-</v>
      </c>
      <c r="C63" s="152"/>
      <c r="D63" s="152"/>
      <c r="E63" s="152">
        <f>'将来負担比率（分子）の構造'!J$44</f>
        <v>19</v>
      </c>
      <c r="F63" s="152"/>
      <c r="G63" s="152"/>
      <c r="H63" s="152">
        <f>'将来負担比率（分子）の構造'!K$44</f>
        <v>20</v>
      </c>
      <c r="I63" s="152"/>
      <c r="J63" s="152"/>
      <c r="K63" s="152">
        <f>'将来負担比率（分子）の構造'!L$44</f>
        <v>17</v>
      </c>
      <c r="L63" s="152"/>
      <c r="M63" s="152"/>
      <c r="N63" s="152">
        <f>'将来負担比率（分子）の構造'!M$44</f>
        <v>12</v>
      </c>
      <c r="O63" s="152"/>
      <c r="P63" s="152"/>
    </row>
    <row r="64" spans="1:16" x14ac:dyDescent="0.2">
      <c r="A64" s="152" t="s">
        <v>31</v>
      </c>
      <c r="B64" s="152">
        <f>'将来負担比率（分子）の構造'!I$43</f>
        <v>190898</v>
      </c>
      <c r="C64" s="152"/>
      <c r="D64" s="152"/>
      <c r="E64" s="152">
        <f>'将来負担比率（分子）の構造'!J$43</f>
        <v>184259</v>
      </c>
      <c r="F64" s="152"/>
      <c r="G64" s="152"/>
      <c r="H64" s="152">
        <f>'将来負担比率（分子）の構造'!K$43</f>
        <v>181308</v>
      </c>
      <c r="I64" s="152"/>
      <c r="J64" s="152"/>
      <c r="K64" s="152">
        <f>'将来負担比率（分子）の構造'!L$43</f>
        <v>183814</v>
      </c>
      <c r="L64" s="152"/>
      <c r="M64" s="152"/>
      <c r="N64" s="152">
        <f>'将来負担比率（分子）の構造'!M$43</f>
        <v>154899</v>
      </c>
      <c r="O64" s="152"/>
      <c r="P64" s="152"/>
    </row>
    <row r="65" spans="1:16" x14ac:dyDescent="0.2">
      <c r="A65" s="152" t="s">
        <v>30</v>
      </c>
      <c r="B65" s="152">
        <f>'将来負担比率（分子）の構造'!I$42</f>
        <v>59872</v>
      </c>
      <c r="C65" s="152"/>
      <c r="D65" s="152"/>
      <c r="E65" s="152">
        <f>'将来負担比率（分子）の構造'!J$42</f>
        <v>55207</v>
      </c>
      <c r="F65" s="152"/>
      <c r="G65" s="152"/>
      <c r="H65" s="152">
        <f>'将来負担比率（分子）の構造'!K$42</f>
        <v>55543</v>
      </c>
      <c r="I65" s="152"/>
      <c r="J65" s="152"/>
      <c r="K65" s="152">
        <f>'将来負担比率（分子）の構造'!L$42</f>
        <v>50370</v>
      </c>
      <c r="L65" s="152"/>
      <c r="M65" s="152"/>
      <c r="N65" s="152">
        <f>'将来負担比率（分子）の構造'!M$42</f>
        <v>44150</v>
      </c>
      <c r="O65" s="152"/>
      <c r="P65" s="152"/>
    </row>
    <row r="66" spans="1:16" x14ac:dyDescent="0.2">
      <c r="A66" s="152" t="s">
        <v>29</v>
      </c>
      <c r="B66" s="152">
        <f>'将来負担比率（分子）の構造'!I$41</f>
        <v>6014522</v>
      </c>
      <c r="C66" s="152"/>
      <c r="D66" s="152"/>
      <c r="E66" s="152">
        <f>'将来負担比率（分子）の構造'!J$41</f>
        <v>5936073</v>
      </c>
      <c r="F66" s="152"/>
      <c r="G66" s="152"/>
      <c r="H66" s="152">
        <f>'将来負担比率（分子）の構造'!K$41</f>
        <v>5891545</v>
      </c>
      <c r="I66" s="152"/>
      <c r="J66" s="152"/>
      <c r="K66" s="152">
        <f>'将来負担比率（分子）の構造'!L$41</f>
        <v>5838150</v>
      </c>
      <c r="L66" s="152"/>
      <c r="M66" s="152"/>
      <c r="N66" s="152">
        <f>'将来負担比率（分子）の構造'!M$41</f>
        <v>5822938</v>
      </c>
      <c r="O66" s="152"/>
      <c r="P66" s="152"/>
    </row>
    <row r="67" spans="1:16" x14ac:dyDescent="0.2">
      <c r="A67" s="152" t="s">
        <v>73</v>
      </c>
      <c r="B67" s="152" t="e">
        <f>NA()</f>
        <v>#N/A</v>
      </c>
      <c r="C67" s="152">
        <f>IF(ISNUMBER('将来負担比率（分子）の構造'!I$53), IF('将来負担比率（分子）の構造'!I$53 &lt; 0, 0, '将来負担比率（分子）の構造'!I$53), NA())</f>
        <v>2864915</v>
      </c>
      <c r="D67" s="152" t="e">
        <f>NA()</f>
        <v>#N/A</v>
      </c>
      <c r="E67" s="152" t="e">
        <f>NA()</f>
        <v>#N/A</v>
      </c>
      <c r="F67" s="152">
        <f>IF(ISNUMBER('将来負担比率（分子）の構造'!J$53), IF('将来負担比率（分子）の構造'!J$53 &lt; 0, 0, '将来負担比率（分子）の構造'!J$53), NA())</f>
        <v>2695229</v>
      </c>
      <c r="G67" s="152" t="e">
        <f>NA()</f>
        <v>#N/A</v>
      </c>
      <c r="H67" s="152" t="e">
        <f>NA()</f>
        <v>#N/A</v>
      </c>
      <c r="I67" s="152">
        <f>IF(ISNUMBER('将来負担比率（分子）の構造'!K$53), IF('将来負担比率（分子）の構造'!K$53 &lt; 0, 0, '将来負担比率（分子）の構造'!K$53), NA())</f>
        <v>2635986</v>
      </c>
      <c r="J67" s="152" t="e">
        <f>NA()</f>
        <v>#N/A</v>
      </c>
      <c r="K67" s="152" t="e">
        <f>NA()</f>
        <v>#N/A</v>
      </c>
      <c r="L67" s="152">
        <f>IF(ISNUMBER('将来負担比率（分子）の構造'!L$53), IF('将来負担比率（分子）の構造'!L$53 &lt; 0, 0, '将来負担比率（分子）の構造'!L$53), NA())</f>
        <v>2463185</v>
      </c>
      <c r="M67" s="152" t="e">
        <f>NA()</f>
        <v>#N/A</v>
      </c>
      <c r="N67" s="152" t="e">
        <f>NA()</f>
        <v>#N/A</v>
      </c>
      <c r="O67" s="152">
        <f>IF(ISNUMBER('将来負担比率（分子）の構造'!M$53), IF('将来負担比率（分子）の構造'!M$53 &lt; 0, 0, '将来負担比率（分子）の構造'!M$53), NA())</f>
        <v>2353550</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147901</v>
      </c>
      <c r="C72" s="156">
        <f>基金残高に係る経年分析!G55</f>
        <v>147465</v>
      </c>
      <c r="D72" s="156">
        <f>基金残高に係る経年分析!H55</f>
        <v>148890</v>
      </c>
    </row>
    <row r="73" spans="1:16" x14ac:dyDescent="0.2">
      <c r="A73" s="155" t="s">
        <v>76</v>
      </c>
      <c r="B73" s="156">
        <f>基金残高に係る経年分析!F56</f>
        <v>22149</v>
      </c>
      <c r="C73" s="156">
        <f>基金残高に係る経年分析!G56</f>
        <v>17305</v>
      </c>
      <c r="D73" s="156">
        <f>基金残高に係る経年分析!H56</f>
        <v>14738</v>
      </c>
    </row>
    <row r="74" spans="1:16" x14ac:dyDescent="0.2">
      <c r="A74" s="155" t="s">
        <v>77</v>
      </c>
      <c r="B74" s="156">
        <f>基金残高に係る経年分析!F57</f>
        <v>156011</v>
      </c>
      <c r="C74" s="156">
        <f>基金残高に係る経年分析!G57</f>
        <v>147768</v>
      </c>
      <c r="D74" s="156">
        <f>基金残高に係る経年分析!H57</f>
        <v>138282</v>
      </c>
    </row>
  </sheetData>
  <sheetProtection algorithmName="SHA-512" hashValue="HFN5XxzAsh2JomucM6yE0ngZnxFVp3QI/t3aZhgAfmsXqhJagTRiyOWlof9F4P7XsJfiZ6JWjKHykr3JzUFhbA==" saltValue="l1bLGJS0WIyXVgSjVs9UB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184</v>
      </c>
      <c r="DD1" s="590"/>
      <c r="DE1" s="590"/>
      <c r="DF1" s="590"/>
      <c r="DG1" s="590"/>
      <c r="DH1" s="590"/>
      <c r="DI1" s="591"/>
      <c r="DK1" s="589" t="s">
        <v>185</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2">
      <c r="B2" s="209" t="s">
        <v>186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2" t="s">
        <v>187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189</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2">
      <c r="B4" s="592" t="s">
        <v>1</v>
      </c>
      <c r="C4" s="593"/>
      <c r="D4" s="593"/>
      <c r="E4" s="593"/>
      <c r="F4" s="593"/>
      <c r="G4" s="593"/>
      <c r="H4" s="593"/>
      <c r="I4" s="593"/>
      <c r="J4" s="593"/>
      <c r="K4" s="593"/>
      <c r="L4" s="593"/>
      <c r="M4" s="593"/>
      <c r="N4" s="593"/>
      <c r="O4" s="593"/>
      <c r="P4" s="593"/>
      <c r="Q4" s="594"/>
      <c r="R4" s="592" t="s">
        <v>190</v>
      </c>
      <c r="S4" s="593"/>
      <c r="T4" s="593"/>
      <c r="U4" s="593"/>
      <c r="V4" s="593"/>
      <c r="W4" s="593"/>
      <c r="X4" s="593"/>
      <c r="Y4" s="594"/>
      <c r="Z4" s="592" t="s">
        <v>191</v>
      </c>
      <c r="AA4" s="593"/>
      <c r="AB4" s="593"/>
      <c r="AC4" s="594"/>
      <c r="AD4" s="592" t="s">
        <v>192</v>
      </c>
      <c r="AE4" s="593"/>
      <c r="AF4" s="593"/>
      <c r="AG4" s="593"/>
      <c r="AH4" s="593"/>
      <c r="AI4" s="593"/>
      <c r="AJ4" s="593"/>
      <c r="AK4" s="594"/>
      <c r="AL4" s="592" t="s">
        <v>191</v>
      </c>
      <c r="AM4" s="593"/>
      <c r="AN4" s="593"/>
      <c r="AO4" s="594"/>
      <c r="AP4" s="595" t="s">
        <v>193</v>
      </c>
      <c r="AQ4" s="595"/>
      <c r="AR4" s="595"/>
      <c r="AS4" s="595"/>
      <c r="AT4" s="595"/>
      <c r="AU4" s="595"/>
      <c r="AV4" s="595"/>
      <c r="AW4" s="595"/>
      <c r="AX4" s="595"/>
      <c r="AY4" s="595"/>
      <c r="AZ4" s="595"/>
      <c r="BA4" s="595"/>
      <c r="BB4" s="595"/>
      <c r="BC4" s="595"/>
      <c r="BD4" s="595" t="s">
        <v>194</v>
      </c>
      <c r="BE4" s="595"/>
      <c r="BF4" s="595"/>
      <c r="BG4" s="595"/>
      <c r="BH4" s="595"/>
      <c r="BI4" s="595"/>
      <c r="BJ4" s="595"/>
      <c r="BK4" s="595"/>
      <c r="BL4" s="595" t="s">
        <v>191</v>
      </c>
      <c r="BM4" s="595"/>
      <c r="BN4" s="595"/>
      <c r="BO4" s="595"/>
      <c r="BP4" s="595" t="s">
        <v>195</v>
      </c>
      <c r="BQ4" s="595"/>
      <c r="BR4" s="595"/>
      <c r="BS4" s="595"/>
      <c r="BT4" s="595"/>
      <c r="BU4" s="595"/>
      <c r="BV4" s="595"/>
      <c r="BW4" s="595"/>
      <c r="BY4" s="592" t="s">
        <v>196</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2">
      <c r="B5" s="596" t="s">
        <v>197</v>
      </c>
      <c r="C5" s="597"/>
      <c r="D5" s="597"/>
      <c r="E5" s="597"/>
      <c r="F5" s="597"/>
      <c r="G5" s="597"/>
      <c r="H5" s="597"/>
      <c r="I5" s="597"/>
      <c r="J5" s="597"/>
      <c r="K5" s="597"/>
      <c r="L5" s="597"/>
      <c r="M5" s="597"/>
      <c r="N5" s="597"/>
      <c r="O5" s="597"/>
      <c r="P5" s="597"/>
      <c r="Q5" s="598"/>
      <c r="R5" s="599">
        <v>1277829588</v>
      </c>
      <c r="S5" s="600"/>
      <c r="T5" s="600"/>
      <c r="U5" s="600"/>
      <c r="V5" s="600"/>
      <c r="W5" s="600"/>
      <c r="X5" s="600"/>
      <c r="Y5" s="601"/>
      <c r="Z5" s="602">
        <v>49.5</v>
      </c>
      <c r="AA5" s="602"/>
      <c r="AB5" s="602"/>
      <c r="AC5" s="602"/>
      <c r="AD5" s="603">
        <v>1016449692</v>
      </c>
      <c r="AE5" s="603"/>
      <c r="AF5" s="603"/>
      <c r="AG5" s="603"/>
      <c r="AH5" s="603"/>
      <c r="AI5" s="603"/>
      <c r="AJ5" s="603"/>
      <c r="AK5" s="603"/>
      <c r="AL5" s="604">
        <v>71.3</v>
      </c>
      <c r="AM5" s="605"/>
      <c r="AN5" s="605"/>
      <c r="AO5" s="606"/>
      <c r="AP5" s="596" t="s">
        <v>198</v>
      </c>
      <c r="AQ5" s="597"/>
      <c r="AR5" s="597"/>
      <c r="AS5" s="597"/>
      <c r="AT5" s="597"/>
      <c r="AU5" s="597"/>
      <c r="AV5" s="597"/>
      <c r="AW5" s="597"/>
      <c r="AX5" s="597"/>
      <c r="AY5" s="597"/>
      <c r="AZ5" s="597"/>
      <c r="BA5" s="597"/>
      <c r="BB5" s="597"/>
      <c r="BC5" s="598"/>
      <c r="BD5" s="610">
        <v>1277036821</v>
      </c>
      <c r="BE5" s="611"/>
      <c r="BF5" s="611"/>
      <c r="BG5" s="611"/>
      <c r="BH5" s="611"/>
      <c r="BI5" s="611"/>
      <c r="BJ5" s="611"/>
      <c r="BK5" s="612"/>
      <c r="BL5" s="613">
        <v>99.9</v>
      </c>
      <c r="BM5" s="613"/>
      <c r="BN5" s="613"/>
      <c r="BO5" s="613"/>
      <c r="BP5" s="614">
        <v>43970406</v>
      </c>
      <c r="BQ5" s="614"/>
      <c r="BR5" s="614"/>
      <c r="BS5" s="614"/>
      <c r="BT5" s="614"/>
      <c r="BU5" s="614"/>
      <c r="BV5" s="614"/>
      <c r="BW5" s="618"/>
      <c r="BY5" s="592" t="s">
        <v>193</v>
      </c>
      <c r="BZ5" s="593"/>
      <c r="CA5" s="593"/>
      <c r="CB5" s="593"/>
      <c r="CC5" s="593"/>
      <c r="CD5" s="593"/>
      <c r="CE5" s="593"/>
      <c r="CF5" s="593"/>
      <c r="CG5" s="593"/>
      <c r="CH5" s="593"/>
      <c r="CI5" s="593"/>
      <c r="CJ5" s="593"/>
      <c r="CK5" s="593"/>
      <c r="CL5" s="594"/>
      <c r="CM5" s="592" t="s">
        <v>199</v>
      </c>
      <c r="CN5" s="593"/>
      <c r="CO5" s="593"/>
      <c r="CP5" s="593"/>
      <c r="CQ5" s="593"/>
      <c r="CR5" s="593"/>
      <c r="CS5" s="593"/>
      <c r="CT5" s="594"/>
      <c r="CU5" s="592" t="s">
        <v>191</v>
      </c>
      <c r="CV5" s="593"/>
      <c r="CW5" s="593"/>
      <c r="CX5" s="594"/>
      <c r="CY5" s="592" t="s">
        <v>200</v>
      </c>
      <c r="CZ5" s="593"/>
      <c r="DA5" s="593"/>
      <c r="DB5" s="593"/>
      <c r="DC5" s="593"/>
      <c r="DD5" s="593"/>
      <c r="DE5" s="593"/>
      <c r="DF5" s="593"/>
      <c r="DG5" s="593"/>
      <c r="DH5" s="593"/>
      <c r="DI5" s="593"/>
      <c r="DJ5" s="593"/>
      <c r="DK5" s="594"/>
      <c r="DL5" s="592" t="s">
        <v>201</v>
      </c>
      <c r="DM5" s="593"/>
      <c r="DN5" s="593"/>
      <c r="DO5" s="593"/>
      <c r="DP5" s="593"/>
      <c r="DQ5" s="593"/>
      <c r="DR5" s="593"/>
      <c r="DS5" s="593"/>
      <c r="DT5" s="593"/>
      <c r="DU5" s="593"/>
      <c r="DV5" s="593"/>
      <c r="DW5" s="593"/>
      <c r="DX5" s="594"/>
    </row>
    <row r="6" spans="2:138" ht="11.25" customHeight="1" x14ac:dyDescent="0.2">
      <c r="B6" s="607" t="s">
        <v>202</v>
      </c>
      <c r="C6" s="608"/>
      <c r="D6" s="608"/>
      <c r="E6" s="608"/>
      <c r="F6" s="608"/>
      <c r="G6" s="608"/>
      <c r="H6" s="608"/>
      <c r="I6" s="608"/>
      <c r="J6" s="608"/>
      <c r="K6" s="608"/>
      <c r="L6" s="608"/>
      <c r="M6" s="608"/>
      <c r="N6" s="608"/>
      <c r="O6" s="608"/>
      <c r="P6" s="608"/>
      <c r="Q6" s="609"/>
      <c r="R6" s="610">
        <v>156057887</v>
      </c>
      <c r="S6" s="611"/>
      <c r="T6" s="611"/>
      <c r="U6" s="611"/>
      <c r="V6" s="611"/>
      <c r="W6" s="611"/>
      <c r="X6" s="611"/>
      <c r="Y6" s="612"/>
      <c r="Z6" s="613">
        <v>6</v>
      </c>
      <c r="AA6" s="613"/>
      <c r="AB6" s="613"/>
      <c r="AC6" s="613"/>
      <c r="AD6" s="614">
        <v>156057887</v>
      </c>
      <c r="AE6" s="614"/>
      <c r="AF6" s="614"/>
      <c r="AG6" s="614"/>
      <c r="AH6" s="614"/>
      <c r="AI6" s="614"/>
      <c r="AJ6" s="614"/>
      <c r="AK6" s="614"/>
      <c r="AL6" s="615">
        <v>10.9</v>
      </c>
      <c r="AM6" s="616"/>
      <c r="AN6" s="616"/>
      <c r="AO6" s="617"/>
      <c r="AP6" s="607" t="s">
        <v>203</v>
      </c>
      <c r="AQ6" s="608"/>
      <c r="AR6" s="608"/>
      <c r="AS6" s="608"/>
      <c r="AT6" s="608"/>
      <c r="AU6" s="608"/>
      <c r="AV6" s="608"/>
      <c r="AW6" s="608"/>
      <c r="AX6" s="608"/>
      <c r="AY6" s="608"/>
      <c r="AZ6" s="608"/>
      <c r="BA6" s="608"/>
      <c r="BB6" s="608"/>
      <c r="BC6" s="609"/>
      <c r="BD6" s="610">
        <v>1277036821</v>
      </c>
      <c r="BE6" s="611"/>
      <c r="BF6" s="611"/>
      <c r="BG6" s="611"/>
      <c r="BH6" s="611"/>
      <c r="BI6" s="611"/>
      <c r="BJ6" s="611"/>
      <c r="BK6" s="612"/>
      <c r="BL6" s="613">
        <v>99.9</v>
      </c>
      <c r="BM6" s="613"/>
      <c r="BN6" s="613"/>
      <c r="BO6" s="613"/>
      <c r="BP6" s="614">
        <v>43970406</v>
      </c>
      <c r="BQ6" s="614"/>
      <c r="BR6" s="614"/>
      <c r="BS6" s="614"/>
      <c r="BT6" s="614"/>
      <c r="BU6" s="614"/>
      <c r="BV6" s="614"/>
      <c r="BW6" s="618"/>
      <c r="BY6" s="596" t="s">
        <v>204</v>
      </c>
      <c r="BZ6" s="597"/>
      <c r="CA6" s="597"/>
      <c r="CB6" s="597"/>
      <c r="CC6" s="597"/>
      <c r="CD6" s="597"/>
      <c r="CE6" s="597"/>
      <c r="CF6" s="597"/>
      <c r="CG6" s="597"/>
      <c r="CH6" s="597"/>
      <c r="CI6" s="597"/>
      <c r="CJ6" s="597"/>
      <c r="CK6" s="597"/>
      <c r="CL6" s="598"/>
      <c r="CM6" s="610">
        <v>2516542</v>
      </c>
      <c r="CN6" s="611"/>
      <c r="CO6" s="611"/>
      <c r="CP6" s="611"/>
      <c r="CQ6" s="611"/>
      <c r="CR6" s="611"/>
      <c r="CS6" s="611"/>
      <c r="CT6" s="612"/>
      <c r="CU6" s="613">
        <v>0.1</v>
      </c>
      <c r="CV6" s="613"/>
      <c r="CW6" s="613"/>
      <c r="CX6" s="613"/>
      <c r="CY6" s="619">
        <v>107</v>
      </c>
      <c r="CZ6" s="611"/>
      <c r="DA6" s="611"/>
      <c r="DB6" s="611"/>
      <c r="DC6" s="611"/>
      <c r="DD6" s="611"/>
      <c r="DE6" s="611"/>
      <c r="DF6" s="611"/>
      <c r="DG6" s="611"/>
      <c r="DH6" s="611"/>
      <c r="DI6" s="611"/>
      <c r="DJ6" s="611"/>
      <c r="DK6" s="612"/>
      <c r="DL6" s="619">
        <v>2516542</v>
      </c>
      <c r="DM6" s="611"/>
      <c r="DN6" s="611"/>
      <c r="DO6" s="611"/>
      <c r="DP6" s="611"/>
      <c r="DQ6" s="611"/>
      <c r="DR6" s="611"/>
      <c r="DS6" s="611"/>
      <c r="DT6" s="611"/>
      <c r="DU6" s="611"/>
      <c r="DV6" s="611"/>
      <c r="DW6" s="611"/>
      <c r="DX6" s="620"/>
    </row>
    <row r="7" spans="2:138" ht="11.25" customHeight="1" x14ac:dyDescent="0.2">
      <c r="B7" s="607" t="s">
        <v>205</v>
      </c>
      <c r="C7" s="608"/>
      <c r="D7" s="608"/>
      <c r="E7" s="608"/>
      <c r="F7" s="608"/>
      <c r="G7" s="608"/>
      <c r="H7" s="608"/>
      <c r="I7" s="608"/>
      <c r="J7" s="608"/>
      <c r="K7" s="608"/>
      <c r="L7" s="608"/>
      <c r="M7" s="608"/>
      <c r="N7" s="608"/>
      <c r="O7" s="608"/>
      <c r="P7" s="608"/>
      <c r="Q7" s="609"/>
      <c r="R7" s="610">
        <v>3084589</v>
      </c>
      <c r="S7" s="611"/>
      <c r="T7" s="611"/>
      <c r="U7" s="611"/>
      <c r="V7" s="611"/>
      <c r="W7" s="611"/>
      <c r="X7" s="611"/>
      <c r="Y7" s="612"/>
      <c r="Z7" s="613">
        <v>0.1</v>
      </c>
      <c r="AA7" s="613"/>
      <c r="AB7" s="613"/>
      <c r="AC7" s="613"/>
      <c r="AD7" s="614">
        <v>3084589</v>
      </c>
      <c r="AE7" s="614"/>
      <c r="AF7" s="614"/>
      <c r="AG7" s="614"/>
      <c r="AH7" s="614"/>
      <c r="AI7" s="614"/>
      <c r="AJ7" s="614"/>
      <c r="AK7" s="614"/>
      <c r="AL7" s="615">
        <v>0.2</v>
      </c>
      <c r="AM7" s="616"/>
      <c r="AN7" s="616"/>
      <c r="AO7" s="617"/>
      <c r="AP7" s="607" t="s">
        <v>206</v>
      </c>
      <c r="AQ7" s="608"/>
      <c r="AR7" s="608"/>
      <c r="AS7" s="608"/>
      <c r="AT7" s="608"/>
      <c r="AU7" s="608"/>
      <c r="AV7" s="608"/>
      <c r="AW7" s="608"/>
      <c r="AX7" s="608"/>
      <c r="AY7" s="608"/>
      <c r="AZ7" s="608"/>
      <c r="BA7" s="608"/>
      <c r="BB7" s="608"/>
      <c r="BC7" s="609"/>
      <c r="BD7" s="610">
        <v>378444926</v>
      </c>
      <c r="BE7" s="611"/>
      <c r="BF7" s="611"/>
      <c r="BG7" s="611"/>
      <c r="BH7" s="611"/>
      <c r="BI7" s="611"/>
      <c r="BJ7" s="611"/>
      <c r="BK7" s="612"/>
      <c r="BL7" s="613">
        <v>29.6</v>
      </c>
      <c r="BM7" s="613"/>
      <c r="BN7" s="613"/>
      <c r="BO7" s="613"/>
      <c r="BP7" s="614">
        <v>20005670</v>
      </c>
      <c r="BQ7" s="614"/>
      <c r="BR7" s="614"/>
      <c r="BS7" s="614"/>
      <c r="BT7" s="614"/>
      <c r="BU7" s="614"/>
      <c r="BV7" s="614"/>
      <c r="BW7" s="618"/>
      <c r="BY7" s="607" t="s">
        <v>207</v>
      </c>
      <c r="BZ7" s="608"/>
      <c r="CA7" s="608"/>
      <c r="CB7" s="608"/>
      <c r="CC7" s="608"/>
      <c r="CD7" s="608"/>
      <c r="CE7" s="608"/>
      <c r="CF7" s="608"/>
      <c r="CG7" s="608"/>
      <c r="CH7" s="608"/>
      <c r="CI7" s="608"/>
      <c r="CJ7" s="608"/>
      <c r="CK7" s="608"/>
      <c r="CL7" s="609"/>
      <c r="CM7" s="610">
        <v>77759953</v>
      </c>
      <c r="CN7" s="611"/>
      <c r="CO7" s="611"/>
      <c r="CP7" s="611"/>
      <c r="CQ7" s="611"/>
      <c r="CR7" s="611"/>
      <c r="CS7" s="611"/>
      <c r="CT7" s="612"/>
      <c r="CU7" s="613">
        <v>3</v>
      </c>
      <c r="CV7" s="613"/>
      <c r="CW7" s="613"/>
      <c r="CX7" s="613"/>
      <c r="CY7" s="619">
        <v>2020453</v>
      </c>
      <c r="CZ7" s="611"/>
      <c r="DA7" s="611"/>
      <c r="DB7" s="611"/>
      <c r="DC7" s="611"/>
      <c r="DD7" s="611"/>
      <c r="DE7" s="611"/>
      <c r="DF7" s="611"/>
      <c r="DG7" s="611"/>
      <c r="DH7" s="611"/>
      <c r="DI7" s="611"/>
      <c r="DJ7" s="611"/>
      <c r="DK7" s="612"/>
      <c r="DL7" s="619">
        <v>68697258</v>
      </c>
      <c r="DM7" s="611"/>
      <c r="DN7" s="611"/>
      <c r="DO7" s="611"/>
      <c r="DP7" s="611"/>
      <c r="DQ7" s="611"/>
      <c r="DR7" s="611"/>
      <c r="DS7" s="611"/>
      <c r="DT7" s="611"/>
      <c r="DU7" s="611"/>
      <c r="DV7" s="611"/>
      <c r="DW7" s="611"/>
      <c r="DX7" s="620"/>
    </row>
    <row r="8" spans="2:138" ht="11.25" customHeight="1" x14ac:dyDescent="0.2">
      <c r="B8" s="607" t="s">
        <v>208</v>
      </c>
      <c r="C8" s="608"/>
      <c r="D8" s="608"/>
      <c r="E8" s="608"/>
      <c r="F8" s="608"/>
      <c r="G8" s="608"/>
      <c r="H8" s="608"/>
      <c r="I8" s="608"/>
      <c r="J8" s="608"/>
      <c r="K8" s="608"/>
      <c r="L8" s="608"/>
      <c r="M8" s="608"/>
      <c r="N8" s="608"/>
      <c r="O8" s="608"/>
      <c r="P8" s="608"/>
      <c r="Q8" s="609"/>
      <c r="R8" s="610" t="s">
        <v>209</v>
      </c>
      <c r="S8" s="611"/>
      <c r="T8" s="611"/>
      <c r="U8" s="611"/>
      <c r="V8" s="611"/>
      <c r="W8" s="611"/>
      <c r="X8" s="611"/>
      <c r="Y8" s="612"/>
      <c r="Z8" s="613" t="s">
        <v>210</v>
      </c>
      <c r="AA8" s="613"/>
      <c r="AB8" s="613"/>
      <c r="AC8" s="613"/>
      <c r="AD8" s="614" t="s">
        <v>209</v>
      </c>
      <c r="AE8" s="614"/>
      <c r="AF8" s="614"/>
      <c r="AG8" s="614"/>
      <c r="AH8" s="614"/>
      <c r="AI8" s="614"/>
      <c r="AJ8" s="614"/>
      <c r="AK8" s="614"/>
      <c r="AL8" s="615" t="s">
        <v>210</v>
      </c>
      <c r="AM8" s="616"/>
      <c r="AN8" s="616"/>
      <c r="AO8" s="617"/>
      <c r="AP8" s="607" t="s">
        <v>211</v>
      </c>
      <c r="AQ8" s="608"/>
      <c r="AR8" s="608"/>
      <c r="AS8" s="608"/>
      <c r="AT8" s="608"/>
      <c r="AU8" s="608"/>
      <c r="AV8" s="608"/>
      <c r="AW8" s="608"/>
      <c r="AX8" s="608"/>
      <c r="AY8" s="608"/>
      <c r="AZ8" s="608"/>
      <c r="BA8" s="608"/>
      <c r="BB8" s="608"/>
      <c r="BC8" s="609"/>
      <c r="BD8" s="610">
        <v>7390877</v>
      </c>
      <c r="BE8" s="611"/>
      <c r="BF8" s="611"/>
      <c r="BG8" s="611"/>
      <c r="BH8" s="611"/>
      <c r="BI8" s="611"/>
      <c r="BJ8" s="611"/>
      <c r="BK8" s="612"/>
      <c r="BL8" s="613">
        <v>0.6</v>
      </c>
      <c r="BM8" s="613"/>
      <c r="BN8" s="613"/>
      <c r="BO8" s="613"/>
      <c r="BP8" s="614">
        <v>1208335</v>
      </c>
      <c r="BQ8" s="614"/>
      <c r="BR8" s="614"/>
      <c r="BS8" s="614"/>
      <c r="BT8" s="614"/>
      <c r="BU8" s="614"/>
      <c r="BV8" s="614"/>
      <c r="BW8" s="618"/>
      <c r="BY8" s="607" t="s">
        <v>212</v>
      </c>
      <c r="BZ8" s="608"/>
      <c r="CA8" s="608"/>
      <c r="CB8" s="608"/>
      <c r="CC8" s="608"/>
      <c r="CD8" s="608"/>
      <c r="CE8" s="608"/>
      <c r="CF8" s="608"/>
      <c r="CG8" s="608"/>
      <c r="CH8" s="608"/>
      <c r="CI8" s="608"/>
      <c r="CJ8" s="608"/>
      <c r="CK8" s="608"/>
      <c r="CL8" s="609"/>
      <c r="CM8" s="610">
        <v>515322941</v>
      </c>
      <c r="CN8" s="611"/>
      <c r="CO8" s="611"/>
      <c r="CP8" s="611"/>
      <c r="CQ8" s="611"/>
      <c r="CR8" s="611"/>
      <c r="CS8" s="611"/>
      <c r="CT8" s="612"/>
      <c r="CU8" s="613">
        <v>20.2</v>
      </c>
      <c r="CV8" s="613"/>
      <c r="CW8" s="613"/>
      <c r="CX8" s="613"/>
      <c r="CY8" s="619">
        <v>8971524</v>
      </c>
      <c r="CZ8" s="611"/>
      <c r="DA8" s="611"/>
      <c r="DB8" s="611"/>
      <c r="DC8" s="611"/>
      <c r="DD8" s="611"/>
      <c r="DE8" s="611"/>
      <c r="DF8" s="611"/>
      <c r="DG8" s="611"/>
      <c r="DH8" s="611"/>
      <c r="DI8" s="611"/>
      <c r="DJ8" s="611"/>
      <c r="DK8" s="612"/>
      <c r="DL8" s="619">
        <v>484109105</v>
      </c>
      <c r="DM8" s="611"/>
      <c r="DN8" s="611"/>
      <c r="DO8" s="611"/>
      <c r="DP8" s="611"/>
      <c r="DQ8" s="611"/>
      <c r="DR8" s="611"/>
      <c r="DS8" s="611"/>
      <c r="DT8" s="611"/>
      <c r="DU8" s="611"/>
      <c r="DV8" s="611"/>
      <c r="DW8" s="611"/>
      <c r="DX8" s="620"/>
    </row>
    <row r="9" spans="2:138" ht="11.25" customHeight="1" x14ac:dyDescent="0.2">
      <c r="B9" s="607" t="s">
        <v>213</v>
      </c>
      <c r="C9" s="608"/>
      <c r="D9" s="608"/>
      <c r="E9" s="608"/>
      <c r="F9" s="608"/>
      <c r="G9" s="608"/>
      <c r="H9" s="608"/>
      <c r="I9" s="608"/>
      <c r="J9" s="608"/>
      <c r="K9" s="608"/>
      <c r="L9" s="608"/>
      <c r="M9" s="608"/>
      <c r="N9" s="608"/>
      <c r="O9" s="608"/>
      <c r="P9" s="608"/>
      <c r="Q9" s="609"/>
      <c r="R9" s="610" t="s">
        <v>120</v>
      </c>
      <c r="S9" s="611"/>
      <c r="T9" s="611"/>
      <c r="U9" s="611"/>
      <c r="V9" s="611"/>
      <c r="W9" s="611"/>
      <c r="X9" s="611"/>
      <c r="Y9" s="612"/>
      <c r="Z9" s="613" t="s">
        <v>209</v>
      </c>
      <c r="AA9" s="613"/>
      <c r="AB9" s="613"/>
      <c r="AC9" s="613"/>
      <c r="AD9" s="614" t="s">
        <v>120</v>
      </c>
      <c r="AE9" s="614"/>
      <c r="AF9" s="614"/>
      <c r="AG9" s="614"/>
      <c r="AH9" s="614"/>
      <c r="AI9" s="614"/>
      <c r="AJ9" s="614"/>
      <c r="AK9" s="614"/>
      <c r="AL9" s="615" t="s">
        <v>120</v>
      </c>
      <c r="AM9" s="616"/>
      <c r="AN9" s="616"/>
      <c r="AO9" s="617"/>
      <c r="AP9" s="607" t="s">
        <v>214</v>
      </c>
      <c r="AQ9" s="608"/>
      <c r="AR9" s="608"/>
      <c r="AS9" s="608"/>
      <c r="AT9" s="608"/>
      <c r="AU9" s="608"/>
      <c r="AV9" s="608"/>
      <c r="AW9" s="608"/>
      <c r="AX9" s="608"/>
      <c r="AY9" s="608"/>
      <c r="AZ9" s="608"/>
      <c r="BA9" s="608"/>
      <c r="BB9" s="608"/>
      <c r="BC9" s="609"/>
      <c r="BD9" s="610">
        <v>267189043</v>
      </c>
      <c r="BE9" s="611"/>
      <c r="BF9" s="611"/>
      <c r="BG9" s="611"/>
      <c r="BH9" s="611"/>
      <c r="BI9" s="611"/>
      <c r="BJ9" s="611"/>
      <c r="BK9" s="612"/>
      <c r="BL9" s="613">
        <v>20.9</v>
      </c>
      <c r="BM9" s="613"/>
      <c r="BN9" s="613"/>
      <c r="BO9" s="613"/>
      <c r="BP9" s="614" t="s">
        <v>209</v>
      </c>
      <c r="BQ9" s="614"/>
      <c r="BR9" s="614"/>
      <c r="BS9" s="614"/>
      <c r="BT9" s="614"/>
      <c r="BU9" s="614"/>
      <c r="BV9" s="614"/>
      <c r="BW9" s="618"/>
      <c r="BY9" s="607" t="s">
        <v>215</v>
      </c>
      <c r="BZ9" s="608"/>
      <c r="CA9" s="608"/>
      <c r="CB9" s="608"/>
      <c r="CC9" s="608"/>
      <c r="CD9" s="608"/>
      <c r="CE9" s="608"/>
      <c r="CF9" s="608"/>
      <c r="CG9" s="608"/>
      <c r="CH9" s="608"/>
      <c r="CI9" s="608"/>
      <c r="CJ9" s="608"/>
      <c r="CK9" s="608"/>
      <c r="CL9" s="609"/>
      <c r="CM9" s="610">
        <v>58771743</v>
      </c>
      <c r="CN9" s="611"/>
      <c r="CO9" s="611"/>
      <c r="CP9" s="611"/>
      <c r="CQ9" s="611"/>
      <c r="CR9" s="611"/>
      <c r="CS9" s="611"/>
      <c r="CT9" s="612"/>
      <c r="CU9" s="613">
        <v>2.2999999999999998</v>
      </c>
      <c r="CV9" s="613"/>
      <c r="CW9" s="613"/>
      <c r="CX9" s="613"/>
      <c r="CY9" s="619">
        <v>3515929</v>
      </c>
      <c r="CZ9" s="611"/>
      <c r="DA9" s="611"/>
      <c r="DB9" s="611"/>
      <c r="DC9" s="611"/>
      <c r="DD9" s="611"/>
      <c r="DE9" s="611"/>
      <c r="DF9" s="611"/>
      <c r="DG9" s="611"/>
      <c r="DH9" s="611"/>
      <c r="DI9" s="611"/>
      <c r="DJ9" s="611"/>
      <c r="DK9" s="612"/>
      <c r="DL9" s="619">
        <v>33817104</v>
      </c>
      <c r="DM9" s="611"/>
      <c r="DN9" s="611"/>
      <c r="DO9" s="611"/>
      <c r="DP9" s="611"/>
      <c r="DQ9" s="611"/>
      <c r="DR9" s="611"/>
      <c r="DS9" s="611"/>
      <c r="DT9" s="611"/>
      <c r="DU9" s="611"/>
      <c r="DV9" s="611"/>
      <c r="DW9" s="611"/>
      <c r="DX9" s="620"/>
    </row>
    <row r="10" spans="2:138" ht="11.25" customHeight="1" x14ac:dyDescent="0.2">
      <c r="B10" s="607" t="s">
        <v>216</v>
      </c>
      <c r="C10" s="608"/>
      <c r="D10" s="608"/>
      <c r="E10" s="608"/>
      <c r="F10" s="608"/>
      <c r="G10" s="608"/>
      <c r="H10" s="608"/>
      <c r="I10" s="608"/>
      <c r="J10" s="608"/>
      <c r="K10" s="608"/>
      <c r="L10" s="608"/>
      <c r="M10" s="608"/>
      <c r="N10" s="608"/>
      <c r="O10" s="608"/>
      <c r="P10" s="608"/>
      <c r="Q10" s="609"/>
      <c r="R10" s="610">
        <v>117265</v>
      </c>
      <c r="S10" s="611"/>
      <c r="T10" s="611"/>
      <c r="U10" s="611"/>
      <c r="V10" s="611"/>
      <c r="W10" s="611"/>
      <c r="X10" s="611"/>
      <c r="Y10" s="612"/>
      <c r="Z10" s="613">
        <v>0</v>
      </c>
      <c r="AA10" s="613"/>
      <c r="AB10" s="613"/>
      <c r="AC10" s="613"/>
      <c r="AD10" s="614">
        <v>117265</v>
      </c>
      <c r="AE10" s="614"/>
      <c r="AF10" s="614"/>
      <c r="AG10" s="614"/>
      <c r="AH10" s="614"/>
      <c r="AI10" s="614"/>
      <c r="AJ10" s="614"/>
      <c r="AK10" s="614"/>
      <c r="AL10" s="615">
        <v>0</v>
      </c>
      <c r="AM10" s="616"/>
      <c r="AN10" s="616"/>
      <c r="AO10" s="617"/>
      <c r="AP10" s="607" t="s">
        <v>217</v>
      </c>
      <c r="AQ10" s="608"/>
      <c r="AR10" s="608"/>
      <c r="AS10" s="608"/>
      <c r="AT10" s="608"/>
      <c r="AU10" s="608"/>
      <c r="AV10" s="608"/>
      <c r="AW10" s="608"/>
      <c r="AX10" s="608"/>
      <c r="AY10" s="608"/>
      <c r="AZ10" s="608"/>
      <c r="BA10" s="608"/>
      <c r="BB10" s="608"/>
      <c r="BC10" s="609"/>
      <c r="BD10" s="610">
        <v>16333812</v>
      </c>
      <c r="BE10" s="611"/>
      <c r="BF10" s="611"/>
      <c r="BG10" s="611"/>
      <c r="BH10" s="611"/>
      <c r="BI10" s="611"/>
      <c r="BJ10" s="611"/>
      <c r="BK10" s="612"/>
      <c r="BL10" s="613">
        <v>1.3</v>
      </c>
      <c r="BM10" s="613"/>
      <c r="BN10" s="613"/>
      <c r="BO10" s="613"/>
      <c r="BP10" s="614">
        <v>5452994</v>
      </c>
      <c r="BQ10" s="614"/>
      <c r="BR10" s="614"/>
      <c r="BS10" s="614"/>
      <c r="BT10" s="614"/>
      <c r="BU10" s="614"/>
      <c r="BV10" s="614"/>
      <c r="BW10" s="618"/>
      <c r="BY10" s="607" t="s">
        <v>218</v>
      </c>
      <c r="BZ10" s="608"/>
      <c r="CA10" s="608"/>
      <c r="CB10" s="608"/>
      <c r="CC10" s="608"/>
      <c r="CD10" s="608"/>
      <c r="CE10" s="608"/>
      <c r="CF10" s="608"/>
      <c r="CG10" s="608"/>
      <c r="CH10" s="608"/>
      <c r="CI10" s="608"/>
      <c r="CJ10" s="608"/>
      <c r="CK10" s="608"/>
      <c r="CL10" s="609"/>
      <c r="CM10" s="610">
        <v>7069453</v>
      </c>
      <c r="CN10" s="611"/>
      <c r="CO10" s="611"/>
      <c r="CP10" s="611"/>
      <c r="CQ10" s="611"/>
      <c r="CR10" s="611"/>
      <c r="CS10" s="611"/>
      <c r="CT10" s="612"/>
      <c r="CU10" s="613">
        <v>0.3</v>
      </c>
      <c r="CV10" s="613"/>
      <c r="CW10" s="613"/>
      <c r="CX10" s="613"/>
      <c r="CY10" s="619">
        <v>863928</v>
      </c>
      <c r="CZ10" s="611"/>
      <c r="DA10" s="611"/>
      <c r="DB10" s="611"/>
      <c r="DC10" s="611"/>
      <c r="DD10" s="611"/>
      <c r="DE10" s="611"/>
      <c r="DF10" s="611"/>
      <c r="DG10" s="611"/>
      <c r="DH10" s="611"/>
      <c r="DI10" s="611"/>
      <c r="DJ10" s="611"/>
      <c r="DK10" s="612"/>
      <c r="DL10" s="619">
        <v>3718021</v>
      </c>
      <c r="DM10" s="611"/>
      <c r="DN10" s="611"/>
      <c r="DO10" s="611"/>
      <c r="DP10" s="611"/>
      <c r="DQ10" s="611"/>
      <c r="DR10" s="611"/>
      <c r="DS10" s="611"/>
      <c r="DT10" s="611"/>
      <c r="DU10" s="611"/>
      <c r="DV10" s="611"/>
      <c r="DW10" s="611"/>
      <c r="DX10" s="620"/>
    </row>
    <row r="11" spans="2:138" ht="11.25" customHeight="1" x14ac:dyDescent="0.2">
      <c r="B11" s="607" t="s">
        <v>219</v>
      </c>
      <c r="C11" s="608"/>
      <c r="D11" s="608"/>
      <c r="E11" s="608"/>
      <c r="F11" s="608"/>
      <c r="G11" s="608"/>
      <c r="H11" s="608"/>
      <c r="I11" s="608"/>
      <c r="J11" s="608"/>
      <c r="K11" s="608"/>
      <c r="L11" s="608"/>
      <c r="M11" s="608"/>
      <c r="N11" s="608"/>
      <c r="O11" s="608"/>
      <c r="P11" s="608"/>
      <c r="Q11" s="609"/>
      <c r="R11" s="610">
        <v>447011</v>
      </c>
      <c r="S11" s="611"/>
      <c r="T11" s="611"/>
      <c r="U11" s="611"/>
      <c r="V11" s="611"/>
      <c r="W11" s="611"/>
      <c r="X11" s="611"/>
      <c r="Y11" s="612"/>
      <c r="Z11" s="613">
        <v>0</v>
      </c>
      <c r="AA11" s="613"/>
      <c r="AB11" s="613"/>
      <c r="AC11" s="613"/>
      <c r="AD11" s="614">
        <v>447011</v>
      </c>
      <c r="AE11" s="614"/>
      <c r="AF11" s="614"/>
      <c r="AG11" s="614"/>
      <c r="AH11" s="614"/>
      <c r="AI11" s="614"/>
      <c r="AJ11" s="614"/>
      <c r="AK11" s="614"/>
      <c r="AL11" s="615">
        <v>0</v>
      </c>
      <c r="AM11" s="616"/>
      <c r="AN11" s="616"/>
      <c r="AO11" s="617"/>
      <c r="AP11" s="607" t="s">
        <v>220</v>
      </c>
      <c r="AQ11" s="608"/>
      <c r="AR11" s="608"/>
      <c r="AS11" s="608"/>
      <c r="AT11" s="608"/>
      <c r="AU11" s="608"/>
      <c r="AV11" s="608"/>
      <c r="AW11" s="608"/>
      <c r="AX11" s="608"/>
      <c r="AY11" s="608"/>
      <c r="AZ11" s="608"/>
      <c r="BA11" s="608"/>
      <c r="BB11" s="608"/>
      <c r="BC11" s="609"/>
      <c r="BD11" s="610">
        <v>60599458</v>
      </c>
      <c r="BE11" s="611"/>
      <c r="BF11" s="611"/>
      <c r="BG11" s="611"/>
      <c r="BH11" s="611"/>
      <c r="BI11" s="611"/>
      <c r="BJ11" s="611"/>
      <c r="BK11" s="612"/>
      <c r="BL11" s="613">
        <v>4.7</v>
      </c>
      <c r="BM11" s="613"/>
      <c r="BN11" s="613"/>
      <c r="BO11" s="613"/>
      <c r="BP11" s="614">
        <v>13344341</v>
      </c>
      <c r="BQ11" s="614"/>
      <c r="BR11" s="614"/>
      <c r="BS11" s="614"/>
      <c r="BT11" s="614"/>
      <c r="BU11" s="614"/>
      <c r="BV11" s="614"/>
      <c r="BW11" s="618"/>
      <c r="BY11" s="607" t="s">
        <v>221</v>
      </c>
      <c r="BZ11" s="608"/>
      <c r="CA11" s="608"/>
      <c r="CB11" s="608"/>
      <c r="CC11" s="608"/>
      <c r="CD11" s="608"/>
      <c r="CE11" s="608"/>
      <c r="CF11" s="608"/>
      <c r="CG11" s="608"/>
      <c r="CH11" s="608"/>
      <c r="CI11" s="608"/>
      <c r="CJ11" s="608"/>
      <c r="CK11" s="608"/>
      <c r="CL11" s="609"/>
      <c r="CM11" s="610">
        <v>12589765</v>
      </c>
      <c r="CN11" s="611"/>
      <c r="CO11" s="611"/>
      <c r="CP11" s="611"/>
      <c r="CQ11" s="611"/>
      <c r="CR11" s="611"/>
      <c r="CS11" s="611"/>
      <c r="CT11" s="612"/>
      <c r="CU11" s="613">
        <v>0.5</v>
      </c>
      <c r="CV11" s="613"/>
      <c r="CW11" s="613"/>
      <c r="CX11" s="613"/>
      <c r="CY11" s="619">
        <v>4859128</v>
      </c>
      <c r="CZ11" s="611"/>
      <c r="DA11" s="611"/>
      <c r="DB11" s="611"/>
      <c r="DC11" s="611"/>
      <c r="DD11" s="611"/>
      <c r="DE11" s="611"/>
      <c r="DF11" s="611"/>
      <c r="DG11" s="611"/>
      <c r="DH11" s="611"/>
      <c r="DI11" s="611"/>
      <c r="DJ11" s="611"/>
      <c r="DK11" s="612"/>
      <c r="DL11" s="619">
        <v>7708701</v>
      </c>
      <c r="DM11" s="611"/>
      <c r="DN11" s="611"/>
      <c r="DO11" s="611"/>
      <c r="DP11" s="611"/>
      <c r="DQ11" s="611"/>
      <c r="DR11" s="611"/>
      <c r="DS11" s="611"/>
      <c r="DT11" s="611"/>
      <c r="DU11" s="611"/>
      <c r="DV11" s="611"/>
      <c r="DW11" s="611"/>
      <c r="DX11" s="620"/>
    </row>
    <row r="12" spans="2:138" ht="11.25" customHeight="1" x14ac:dyDescent="0.2">
      <c r="B12" s="607" t="s">
        <v>222</v>
      </c>
      <c r="C12" s="608"/>
      <c r="D12" s="608"/>
      <c r="E12" s="608"/>
      <c r="F12" s="608"/>
      <c r="G12" s="608"/>
      <c r="H12" s="608"/>
      <c r="I12" s="608"/>
      <c r="J12" s="608"/>
      <c r="K12" s="608"/>
      <c r="L12" s="608"/>
      <c r="M12" s="608"/>
      <c r="N12" s="608"/>
      <c r="O12" s="608"/>
      <c r="P12" s="608"/>
      <c r="Q12" s="609"/>
      <c r="R12" s="610">
        <v>152409022</v>
      </c>
      <c r="S12" s="611"/>
      <c r="T12" s="611"/>
      <c r="U12" s="611"/>
      <c r="V12" s="611"/>
      <c r="W12" s="611"/>
      <c r="X12" s="611"/>
      <c r="Y12" s="612"/>
      <c r="Z12" s="613">
        <v>5.9</v>
      </c>
      <c r="AA12" s="613"/>
      <c r="AB12" s="613"/>
      <c r="AC12" s="613"/>
      <c r="AD12" s="614">
        <v>152409022</v>
      </c>
      <c r="AE12" s="614"/>
      <c r="AF12" s="614"/>
      <c r="AG12" s="614"/>
      <c r="AH12" s="614"/>
      <c r="AI12" s="614"/>
      <c r="AJ12" s="614"/>
      <c r="AK12" s="614"/>
      <c r="AL12" s="615">
        <v>10.7</v>
      </c>
      <c r="AM12" s="616"/>
      <c r="AN12" s="616"/>
      <c r="AO12" s="617"/>
      <c r="AP12" s="607" t="s">
        <v>223</v>
      </c>
      <c r="AQ12" s="608"/>
      <c r="AR12" s="608"/>
      <c r="AS12" s="608"/>
      <c r="AT12" s="608"/>
      <c r="AU12" s="608"/>
      <c r="AV12" s="608"/>
      <c r="AW12" s="608"/>
      <c r="AX12" s="608"/>
      <c r="AY12" s="608"/>
      <c r="AZ12" s="608"/>
      <c r="BA12" s="608"/>
      <c r="BB12" s="608"/>
      <c r="BC12" s="609"/>
      <c r="BD12" s="610">
        <v>4920603</v>
      </c>
      <c r="BE12" s="611"/>
      <c r="BF12" s="611"/>
      <c r="BG12" s="611"/>
      <c r="BH12" s="611"/>
      <c r="BI12" s="611"/>
      <c r="BJ12" s="611"/>
      <c r="BK12" s="612"/>
      <c r="BL12" s="613">
        <v>0.4</v>
      </c>
      <c r="BM12" s="613"/>
      <c r="BN12" s="613"/>
      <c r="BO12" s="613"/>
      <c r="BP12" s="614" t="s">
        <v>120</v>
      </c>
      <c r="BQ12" s="614"/>
      <c r="BR12" s="614"/>
      <c r="BS12" s="614"/>
      <c r="BT12" s="614"/>
      <c r="BU12" s="614"/>
      <c r="BV12" s="614"/>
      <c r="BW12" s="618"/>
      <c r="BY12" s="607" t="s">
        <v>224</v>
      </c>
      <c r="BZ12" s="608"/>
      <c r="CA12" s="608"/>
      <c r="CB12" s="608"/>
      <c r="CC12" s="608"/>
      <c r="CD12" s="608"/>
      <c r="CE12" s="608"/>
      <c r="CF12" s="608"/>
      <c r="CG12" s="608"/>
      <c r="CH12" s="608"/>
      <c r="CI12" s="608"/>
      <c r="CJ12" s="608"/>
      <c r="CK12" s="608"/>
      <c r="CL12" s="609"/>
      <c r="CM12" s="610">
        <v>259375575</v>
      </c>
      <c r="CN12" s="611"/>
      <c r="CO12" s="611"/>
      <c r="CP12" s="611"/>
      <c r="CQ12" s="611"/>
      <c r="CR12" s="611"/>
      <c r="CS12" s="611"/>
      <c r="CT12" s="612"/>
      <c r="CU12" s="613">
        <v>10.199999999999999</v>
      </c>
      <c r="CV12" s="613"/>
      <c r="CW12" s="613"/>
      <c r="CX12" s="613"/>
      <c r="CY12" s="619">
        <v>116731</v>
      </c>
      <c r="CZ12" s="611"/>
      <c r="DA12" s="611"/>
      <c r="DB12" s="611"/>
      <c r="DC12" s="611"/>
      <c r="DD12" s="611"/>
      <c r="DE12" s="611"/>
      <c r="DF12" s="611"/>
      <c r="DG12" s="611"/>
      <c r="DH12" s="611"/>
      <c r="DI12" s="611"/>
      <c r="DJ12" s="611"/>
      <c r="DK12" s="612"/>
      <c r="DL12" s="619">
        <v>11168841</v>
      </c>
      <c r="DM12" s="611"/>
      <c r="DN12" s="611"/>
      <c r="DO12" s="611"/>
      <c r="DP12" s="611"/>
      <c r="DQ12" s="611"/>
      <c r="DR12" s="611"/>
      <c r="DS12" s="611"/>
      <c r="DT12" s="611"/>
      <c r="DU12" s="611"/>
      <c r="DV12" s="611"/>
      <c r="DW12" s="611"/>
      <c r="DX12" s="620"/>
    </row>
    <row r="13" spans="2:138" ht="11.25" customHeight="1" x14ac:dyDescent="0.2">
      <c r="B13" s="607" t="s">
        <v>225</v>
      </c>
      <c r="C13" s="608"/>
      <c r="D13" s="608"/>
      <c r="E13" s="608"/>
      <c r="F13" s="608"/>
      <c r="G13" s="608"/>
      <c r="H13" s="608"/>
      <c r="I13" s="608"/>
      <c r="J13" s="608"/>
      <c r="K13" s="608"/>
      <c r="L13" s="608"/>
      <c r="M13" s="608"/>
      <c r="N13" s="608"/>
      <c r="O13" s="608"/>
      <c r="P13" s="608"/>
      <c r="Q13" s="609"/>
      <c r="R13" s="610">
        <v>339800</v>
      </c>
      <c r="S13" s="611"/>
      <c r="T13" s="611"/>
      <c r="U13" s="611"/>
      <c r="V13" s="611"/>
      <c r="W13" s="611"/>
      <c r="X13" s="611"/>
      <c r="Y13" s="612"/>
      <c r="Z13" s="613">
        <v>0</v>
      </c>
      <c r="AA13" s="613"/>
      <c r="AB13" s="613"/>
      <c r="AC13" s="613"/>
      <c r="AD13" s="614">
        <v>339800</v>
      </c>
      <c r="AE13" s="614"/>
      <c r="AF13" s="614"/>
      <c r="AG13" s="614"/>
      <c r="AH13" s="614"/>
      <c r="AI13" s="614"/>
      <c r="AJ13" s="614"/>
      <c r="AK13" s="614"/>
      <c r="AL13" s="615">
        <v>0</v>
      </c>
      <c r="AM13" s="616"/>
      <c r="AN13" s="616"/>
      <c r="AO13" s="617"/>
      <c r="AP13" s="607" t="s">
        <v>226</v>
      </c>
      <c r="AQ13" s="608"/>
      <c r="AR13" s="608"/>
      <c r="AS13" s="608"/>
      <c r="AT13" s="608"/>
      <c r="AU13" s="608"/>
      <c r="AV13" s="608"/>
      <c r="AW13" s="608"/>
      <c r="AX13" s="608"/>
      <c r="AY13" s="608"/>
      <c r="AZ13" s="608"/>
      <c r="BA13" s="608"/>
      <c r="BB13" s="608"/>
      <c r="BC13" s="609"/>
      <c r="BD13" s="610">
        <v>11910194</v>
      </c>
      <c r="BE13" s="611"/>
      <c r="BF13" s="611"/>
      <c r="BG13" s="611"/>
      <c r="BH13" s="611"/>
      <c r="BI13" s="611"/>
      <c r="BJ13" s="611"/>
      <c r="BK13" s="612"/>
      <c r="BL13" s="613">
        <v>0.9</v>
      </c>
      <c r="BM13" s="613"/>
      <c r="BN13" s="613"/>
      <c r="BO13" s="613"/>
      <c r="BP13" s="614" t="s">
        <v>209</v>
      </c>
      <c r="BQ13" s="614"/>
      <c r="BR13" s="614"/>
      <c r="BS13" s="614"/>
      <c r="BT13" s="614"/>
      <c r="BU13" s="614"/>
      <c r="BV13" s="614"/>
      <c r="BW13" s="618"/>
      <c r="BY13" s="607" t="s">
        <v>227</v>
      </c>
      <c r="BZ13" s="608"/>
      <c r="CA13" s="608"/>
      <c r="CB13" s="608"/>
      <c r="CC13" s="608"/>
      <c r="CD13" s="608"/>
      <c r="CE13" s="608"/>
      <c r="CF13" s="608"/>
      <c r="CG13" s="608"/>
      <c r="CH13" s="608"/>
      <c r="CI13" s="608"/>
      <c r="CJ13" s="608"/>
      <c r="CK13" s="608"/>
      <c r="CL13" s="609"/>
      <c r="CM13" s="610">
        <v>222554605</v>
      </c>
      <c r="CN13" s="611"/>
      <c r="CO13" s="611"/>
      <c r="CP13" s="611"/>
      <c r="CQ13" s="611"/>
      <c r="CR13" s="611"/>
      <c r="CS13" s="611"/>
      <c r="CT13" s="612"/>
      <c r="CU13" s="613">
        <v>8.6999999999999993</v>
      </c>
      <c r="CV13" s="613"/>
      <c r="CW13" s="613"/>
      <c r="CX13" s="613"/>
      <c r="CY13" s="619">
        <v>146269928</v>
      </c>
      <c r="CZ13" s="611"/>
      <c r="DA13" s="611"/>
      <c r="DB13" s="611"/>
      <c r="DC13" s="611"/>
      <c r="DD13" s="611"/>
      <c r="DE13" s="611"/>
      <c r="DF13" s="611"/>
      <c r="DG13" s="611"/>
      <c r="DH13" s="611"/>
      <c r="DI13" s="611"/>
      <c r="DJ13" s="611"/>
      <c r="DK13" s="612"/>
      <c r="DL13" s="619">
        <v>55070425</v>
      </c>
      <c r="DM13" s="611"/>
      <c r="DN13" s="611"/>
      <c r="DO13" s="611"/>
      <c r="DP13" s="611"/>
      <c r="DQ13" s="611"/>
      <c r="DR13" s="611"/>
      <c r="DS13" s="611"/>
      <c r="DT13" s="611"/>
      <c r="DU13" s="611"/>
      <c r="DV13" s="611"/>
      <c r="DW13" s="611"/>
      <c r="DX13" s="620"/>
    </row>
    <row r="14" spans="2:138" ht="11.25" customHeight="1" x14ac:dyDescent="0.2">
      <c r="B14" s="607" t="s">
        <v>228</v>
      </c>
      <c r="C14" s="608"/>
      <c r="D14" s="608"/>
      <c r="E14" s="608"/>
      <c r="F14" s="608"/>
      <c r="G14" s="608"/>
      <c r="H14" s="608"/>
      <c r="I14" s="608"/>
      <c r="J14" s="608"/>
      <c r="K14" s="608"/>
      <c r="L14" s="608"/>
      <c r="M14" s="608"/>
      <c r="N14" s="608"/>
      <c r="O14" s="608"/>
      <c r="P14" s="608"/>
      <c r="Q14" s="609"/>
      <c r="R14" s="610">
        <v>3719332</v>
      </c>
      <c r="S14" s="611"/>
      <c r="T14" s="611"/>
      <c r="U14" s="611"/>
      <c r="V14" s="611"/>
      <c r="W14" s="611"/>
      <c r="X14" s="611"/>
      <c r="Y14" s="612"/>
      <c r="Z14" s="613">
        <v>0.1</v>
      </c>
      <c r="AA14" s="613"/>
      <c r="AB14" s="613"/>
      <c r="AC14" s="613"/>
      <c r="AD14" s="614">
        <v>3719332</v>
      </c>
      <c r="AE14" s="614"/>
      <c r="AF14" s="614"/>
      <c r="AG14" s="614"/>
      <c r="AH14" s="614"/>
      <c r="AI14" s="614"/>
      <c r="AJ14" s="614"/>
      <c r="AK14" s="614"/>
      <c r="AL14" s="615">
        <v>0.3</v>
      </c>
      <c r="AM14" s="616"/>
      <c r="AN14" s="616"/>
      <c r="AO14" s="617"/>
      <c r="AP14" s="607" t="s">
        <v>229</v>
      </c>
      <c r="AQ14" s="608"/>
      <c r="AR14" s="608"/>
      <c r="AS14" s="608"/>
      <c r="AT14" s="608"/>
      <c r="AU14" s="608"/>
      <c r="AV14" s="608"/>
      <c r="AW14" s="608"/>
      <c r="AX14" s="608"/>
      <c r="AY14" s="608"/>
      <c r="AZ14" s="608"/>
      <c r="BA14" s="608"/>
      <c r="BB14" s="608"/>
      <c r="BC14" s="609"/>
      <c r="BD14" s="610">
        <v>10100939</v>
      </c>
      <c r="BE14" s="611"/>
      <c r="BF14" s="611"/>
      <c r="BG14" s="611"/>
      <c r="BH14" s="611"/>
      <c r="BI14" s="611"/>
      <c r="BJ14" s="611"/>
      <c r="BK14" s="612"/>
      <c r="BL14" s="613">
        <v>0.8</v>
      </c>
      <c r="BM14" s="613"/>
      <c r="BN14" s="613"/>
      <c r="BO14" s="613"/>
      <c r="BP14" s="614" t="s">
        <v>230</v>
      </c>
      <c r="BQ14" s="614"/>
      <c r="BR14" s="614"/>
      <c r="BS14" s="614"/>
      <c r="BT14" s="614"/>
      <c r="BU14" s="614"/>
      <c r="BV14" s="614"/>
      <c r="BW14" s="618"/>
      <c r="BY14" s="607" t="s">
        <v>231</v>
      </c>
      <c r="BZ14" s="608"/>
      <c r="CA14" s="608"/>
      <c r="CB14" s="608"/>
      <c r="CC14" s="608"/>
      <c r="CD14" s="608"/>
      <c r="CE14" s="608"/>
      <c r="CF14" s="608"/>
      <c r="CG14" s="608"/>
      <c r="CH14" s="608"/>
      <c r="CI14" s="608"/>
      <c r="CJ14" s="608"/>
      <c r="CK14" s="608"/>
      <c r="CL14" s="609"/>
      <c r="CM14" s="610">
        <v>263152664</v>
      </c>
      <c r="CN14" s="611"/>
      <c r="CO14" s="611"/>
      <c r="CP14" s="611"/>
      <c r="CQ14" s="611"/>
      <c r="CR14" s="611"/>
      <c r="CS14" s="611"/>
      <c r="CT14" s="612"/>
      <c r="CU14" s="613">
        <v>10.3</v>
      </c>
      <c r="CV14" s="613"/>
      <c r="CW14" s="613"/>
      <c r="CX14" s="613"/>
      <c r="CY14" s="619">
        <v>10172183</v>
      </c>
      <c r="CZ14" s="611"/>
      <c r="DA14" s="611"/>
      <c r="DB14" s="611"/>
      <c r="DC14" s="611"/>
      <c r="DD14" s="611"/>
      <c r="DE14" s="611"/>
      <c r="DF14" s="611"/>
      <c r="DG14" s="611"/>
      <c r="DH14" s="611"/>
      <c r="DI14" s="611"/>
      <c r="DJ14" s="611"/>
      <c r="DK14" s="612"/>
      <c r="DL14" s="619">
        <v>243969482</v>
      </c>
      <c r="DM14" s="611"/>
      <c r="DN14" s="611"/>
      <c r="DO14" s="611"/>
      <c r="DP14" s="611"/>
      <c r="DQ14" s="611"/>
      <c r="DR14" s="611"/>
      <c r="DS14" s="611"/>
      <c r="DT14" s="611"/>
      <c r="DU14" s="611"/>
      <c r="DV14" s="611"/>
      <c r="DW14" s="611"/>
      <c r="DX14" s="620"/>
    </row>
    <row r="15" spans="2:138" ht="11.25" customHeight="1" x14ac:dyDescent="0.2">
      <c r="B15" s="607" t="s">
        <v>232</v>
      </c>
      <c r="C15" s="608"/>
      <c r="D15" s="608"/>
      <c r="E15" s="608"/>
      <c r="F15" s="608"/>
      <c r="G15" s="608"/>
      <c r="H15" s="608"/>
      <c r="I15" s="608"/>
      <c r="J15" s="608"/>
      <c r="K15" s="608"/>
      <c r="L15" s="608"/>
      <c r="M15" s="608"/>
      <c r="N15" s="608"/>
      <c r="O15" s="608"/>
      <c r="P15" s="608"/>
      <c r="Q15" s="609"/>
      <c r="R15" s="610">
        <v>235973940</v>
      </c>
      <c r="S15" s="611"/>
      <c r="T15" s="611"/>
      <c r="U15" s="611"/>
      <c r="V15" s="611"/>
      <c r="W15" s="611"/>
      <c r="X15" s="611"/>
      <c r="Y15" s="612"/>
      <c r="Z15" s="613">
        <v>9.1</v>
      </c>
      <c r="AA15" s="613"/>
      <c r="AB15" s="613"/>
      <c r="AC15" s="613"/>
      <c r="AD15" s="614">
        <v>233792739</v>
      </c>
      <c r="AE15" s="614"/>
      <c r="AF15" s="614"/>
      <c r="AG15" s="614"/>
      <c r="AH15" s="614"/>
      <c r="AI15" s="614"/>
      <c r="AJ15" s="614"/>
      <c r="AK15" s="614"/>
      <c r="AL15" s="615">
        <v>16.399999999999999</v>
      </c>
      <c r="AM15" s="616"/>
      <c r="AN15" s="616"/>
      <c r="AO15" s="617"/>
      <c r="AP15" s="607" t="s">
        <v>233</v>
      </c>
      <c r="AQ15" s="608"/>
      <c r="AR15" s="608"/>
      <c r="AS15" s="608"/>
      <c r="AT15" s="608"/>
      <c r="AU15" s="608"/>
      <c r="AV15" s="608"/>
      <c r="AW15" s="608"/>
      <c r="AX15" s="608"/>
      <c r="AY15" s="608"/>
      <c r="AZ15" s="608"/>
      <c r="BA15" s="608"/>
      <c r="BB15" s="608"/>
      <c r="BC15" s="609"/>
      <c r="BD15" s="610">
        <v>380339155</v>
      </c>
      <c r="BE15" s="611"/>
      <c r="BF15" s="611"/>
      <c r="BG15" s="611"/>
      <c r="BH15" s="611"/>
      <c r="BI15" s="611"/>
      <c r="BJ15" s="611"/>
      <c r="BK15" s="612"/>
      <c r="BL15" s="613">
        <v>29.8</v>
      </c>
      <c r="BM15" s="613"/>
      <c r="BN15" s="613"/>
      <c r="BO15" s="613"/>
      <c r="BP15" s="614">
        <v>23964736</v>
      </c>
      <c r="BQ15" s="614"/>
      <c r="BR15" s="614"/>
      <c r="BS15" s="614"/>
      <c r="BT15" s="614"/>
      <c r="BU15" s="614"/>
      <c r="BV15" s="614"/>
      <c r="BW15" s="618"/>
      <c r="BY15" s="607" t="s">
        <v>234</v>
      </c>
      <c r="BZ15" s="608"/>
      <c r="CA15" s="608"/>
      <c r="CB15" s="608"/>
      <c r="CC15" s="608"/>
      <c r="CD15" s="608"/>
      <c r="CE15" s="608"/>
      <c r="CF15" s="608"/>
      <c r="CG15" s="608"/>
      <c r="CH15" s="608"/>
      <c r="CI15" s="608"/>
      <c r="CJ15" s="608"/>
      <c r="CK15" s="608"/>
      <c r="CL15" s="609"/>
      <c r="CM15" s="610" t="s">
        <v>209</v>
      </c>
      <c r="CN15" s="611"/>
      <c r="CO15" s="611"/>
      <c r="CP15" s="611"/>
      <c r="CQ15" s="611"/>
      <c r="CR15" s="611"/>
      <c r="CS15" s="611"/>
      <c r="CT15" s="612"/>
      <c r="CU15" s="613" t="s">
        <v>230</v>
      </c>
      <c r="CV15" s="613"/>
      <c r="CW15" s="613"/>
      <c r="CX15" s="613"/>
      <c r="CY15" s="619" t="s">
        <v>209</v>
      </c>
      <c r="CZ15" s="611"/>
      <c r="DA15" s="611"/>
      <c r="DB15" s="611"/>
      <c r="DC15" s="611"/>
      <c r="DD15" s="611"/>
      <c r="DE15" s="611"/>
      <c r="DF15" s="611"/>
      <c r="DG15" s="611"/>
      <c r="DH15" s="611"/>
      <c r="DI15" s="611"/>
      <c r="DJ15" s="611"/>
      <c r="DK15" s="612"/>
      <c r="DL15" s="619" t="s">
        <v>120</v>
      </c>
      <c r="DM15" s="611"/>
      <c r="DN15" s="611"/>
      <c r="DO15" s="611"/>
      <c r="DP15" s="611"/>
      <c r="DQ15" s="611"/>
      <c r="DR15" s="611"/>
      <c r="DS15" s="611"/>
      <c r="DT15" s="611"/>
      <c r="DU15" s="611"/>
      <c r="DV15" s="611"/>
      <c r="DW15" s="611"/>
      <c r="DX15" s="620"/>
    </row>
    <row r="16" spans="2:138" ht="11.25" customHeight="1" x14ac:dyDescent="0.2">
      <c r="B16" s="607" t="s">
        <v>235</v>
      </c>
      <c r="C16" s="608"/>
      <c r="D16" s="608"/>
      <c r="E16" s="608"/>
      <c r="F16" s="608"/>
      <c r="G16" s="608"/>
      <c r="H16" s="608"/>
      <c r="I16" s="608"/>
      <c r="J16" s="608"/>
      <c r="K16" s="608"/>
      <c r="L16" s="608"/>
      <c r="M16" s="608"/>
      <c r="N16" s="608"/>
      <c r="O16" s="608"/>
      <c r="P16" s="608"/>
      <c r="Q16" s="609"/>
      <c r="R16" s="610">
        <v>233792739</v>
      </c>
      <c r="S16" s="611"/>
      <c r="T16" s="611"/>
      <c r="U16" s="611"/>
      <c r="V16" s="611"/>
      <c r="W16" s="611"/>
      <c r="X16" s="611"/>
      <c r="Y16" s="612"/>
      <c r="Z16" s="615">
        <v>9.1</v>
      </c>
      <c r="AA16" s="616"/>
      <c r="AB16" s="616"/>
      <c r="AC16" s="621"/>
      <c r="AD16" s="619">
        <v>233792739</v>
      </c>
      <c r="AE16" s="611"/>
      <c r="AF16" s="611"/>
      <c r="AG16" s="611"/>
      <c r="AH16" s="611"/>
      <c r="AI16" s="611"/>
      <c r="AJ16" s="611"/>
      <c r="AK16" s="612"/>
      <c r="AL16" s="615">
        <v>16.399999999999999</v>
      </c>
      <c r="AM16" s="616"/>
      <c r="AN16" s="616"/>
      <c r="AO16" s="617"/>
      <c r="AP16" s="607" t="s">
        <v>236</v>
      </c>
      <c r="AQ16" s="608"/>
      <c r="AR16" s="608"/>
      <c r="AS16" s="608"/>
      <c r="AT16" s="608"/>
      <c r="AU16" s="608"/>
      <c r="AV16" s="608"/>
      <c r="AW16" s="608"/>
      <c r="AX16" s="608"/>
      <c r="AY16" s="608"/>
      <c r="AZ16" s="608"/>
      <c r="BA16" s="608"/>
      <c r="BB16" s="608"/>
      <c r="BC16" s="609"/>
      <c r="BD16" s="610">
        <v>15418196</v>
      </c>
      <c r="BE16" s="611"/>
      <c r="BF16" s="611"/>
      <c r="BG16" s="611"/>
      <c r="BH16" s="611"/>
      <c r="BI16" s="611"/>
      <c r="BJ16" s="611"/>
      <c r="BK16" s="612"/>
      <c r="BL16" s="613">
        <v>1.2</v>
      </c>
      <c r="BM16" s="613"/>
      <c r="BN16" s="613"/>
      <c r="BO16" s="613"/>
      <c r="BP16" s="614" t="s">
        <v>120</v>
      </c>
      <c r="BQ16" s="614"/>
      <c r="BR16" s="614"/>
      <c r="BS16" s="614"/>
      <c r="BT16" s="614"/>
      <c r="BU16" s="614"/>
      <c r="BV16" s="614"/>
      <c r="BW16" s="618"/>
      <c r="BY16" s="607" t="s">
        <v>237</v>
      </c>
      <c r="BZ16" s="608"/>
      <c r="CA16" s="608"/>
      <c r="CB16" s="608"/>
      <c r="CC16" s="608"/>
      <c r="CD16" s="608"/>
      <c r="CE16" s="608"/>
      <c r="CF16" s="608"/>
      <c r="CG16" s="608"/>
      <c r="CH16" s="608"/>
      <c r="CI16" s="608"/>
      <c r="CJ16" s="608"/>
      <c r="CK16" s="608"/>
      <c r="CL16" s="609"/>
      <c r="CM16" s="610">
        <v>531717235</v>
      </c>
      <c r="CN16" s="611"/>
      <c r="CO16" s="611"/>
      <c r="CP16" s="611"/>
      <c r="CQ16" s="611"/>
      <c r="CR16" s="611"/>
      <c r="CS16" s="611"/>
      <c r="CT16" s="612"/>
      <c r="CU16" s="613">
        <v>20.8</v>
      </c>
      <c r="CV16" s="613"/>
      <c r="CW16" s="613"/>
      <c r="CX16" s="613"/>
      <c r="CY16" s="619">
        <v>13444889</v>
      </c>
      <c r="CZ16" s="611"/>
      <c r="DA16" s="611"/>
      <c r="DB16" s="611"/>
      <c r="DC16" s="611"/>
      <c r="DD16" s="611"/>
      <c r="DE16" s="611"/>
      <c r="DF16" s="611"/>
      <c r="DG16" s="611"/>
      <c r="DH16" s="611"/>
      <c r="DI16" s="611"/>
      <c r="DJ16" s="611"/>
      <c r="DK16" s="612"/>
      <c r="DL16" s="619">
        <v>406709127</v>
      </c>
      <c r="DM16" s="611"/>
      <c r="DN16" s="611"/>
      <c r="DO16" s="611"/>
      <c r="DP16" s="611"/>
      <c r="DQ16" s="611"/>
      <c r="DR16" s="611"/>
      <c r="DS16" s="611"/>
      <c r="DT16" s="611"/>
      <c r="DU16" s="611"/>
      <c r="DV16" s="611"/>
      <c r="DW16" s="611"/>
      <c r="DX16" s="620"/>
    </row>
    <row r="17" spans="2:128" ht="11.25" customHeight="1" x14ac:dyDescent="0.2">
      <c r="B17" s="607" t="s">
        <v>238</v>
      </c>
      <c r="C17" s="608"/>
      <c r="D17" s="608"/>
      <c r="E17" s="608"/>
      <c r="F17" s="608"/>
      <c r="G17" s="608"/>
      <c r="H17" s="608"/>
      <c r="I17" s="608"/>
      <c r="J17" s="608"/>
      <c r="K17" s="608"/>
      <c r="L17" s="608"/>
      <c r="M17" s="608"/>
      <c r="N17" s="608"/>
      <c r="O17" s="608"/>
      <c r="P17" s="608"/>
      <c r="Q17" s="609"/>
      <c r="R17" s="610">
        <v>2100739</v>
      </c>
      <c r="S17" s="611"/>
      <c r="T17" s="611"/>
      <c r="U17" s="611"/>
      <c r="V17" s="611"/>
      <c r="W17" s="611"/>
      <c r="X17" s="611"/>
      <c r="Y17" s="612"/>
      <c r="Z17" s="615">
        <v>0.1</v>
      </c>
      <c r="AA17" s="616"/>
      <c r="AB17" s="616"/>
      <c r="AC17" s="621"/>
      <c r="AD17" s="619" t="s">
        <v>120</v>
      </c>
      <c r="AE17" s="611"/>
      <c r="AF17" s="611"/>
      <c r="AG17" s="611"/>
      <c r="AH17" s="611"/>
      <c r="AI17" s="611"/>
      <c r="AJ17" s="611"/>
      <c r="AK17" s="612"/>
      <c r="AL17" s="615" t="s">
        <v>209</v>
      </c>
      <c r="AM17" s="616"/>
      <c r="AN17" s="616"/>
      <c r="AO17" s="617"/>
      <c r="AP17" s="607" t="s">
        <v>239</v>
      </c>
      <c r="AQ17" s="608"/>
      <c r="AR17" s="608"/>
      <c r="AS17" s="608"/>
      <c r="AT17" s="608"/>
      <c r="AU17" s="608"/>
      <c r="AV17" s="608"/>
      <c r="AW17" s="608"/>
      <c r="AX17" s="608"/>
      <c r="AY17" s="608"/>
      <c r="AZ17" s="608"/>
      <c r="BA17" s="608"/>
      <c r="BB17" s="608"/>
      <c r="BC17" s="609"/>
      <c r="BD17" s="610">
        <v>364920959</v>
      </c>
      <c r="BE17" s="611"/>
      <c r="BF17" s="611"/>
      <c r="BG17" s="611"/>
      <c r="BH17" s="611"/>
      <c r="BI17" s="611"/>
      <c r="BJ17" s="611"/>
      <c r="BK17" s="612"/>
      <c r="BL17" s="613">
        <v>28.6</v>
      </c>
      <c r="BM17" s="613"/>
      <c r="BN17" s="613"/>
      <c r="BO17" s="613"/>
      <c r="BP17" s="614">
        <v>23964736</v>
      </c>
      <c r="BQ17" s="614"/>
      <c r="BR17" s="614"/>
      <c r="BS17" s="614"/>
      <c r="BT17" s="614"/>
      <c r="BU17" s="614"/>
      <c r="BV17" s="614"/>
      <c r="BW17" s="618"/>
      <c r="BY17" s="607" t="s">
        <v>240</v>
      </c>
      <c r="BZ17" s="608"/>
      <c r="CA17" s="608"/>
      <c r="CB17" s="608"/>
      <c r="CC17" s="608"/>
      <c r="CD17" s="608"/>
      <c r="CE17" s="608"/>
      <c r="CF17" s="608"/>
      <c r="CG17" s="608"/>
      <c r="CH17" s="608"/>
      <c r="CI17" s="608"/>
      <c r="CJ17" s="608"/>
      <c r="CK17" s="608"/>
      <c r="CL17" s="609"/>
      <c r="CM17" s="610">
        <v>3267217</v>
      </c>
      <c r="CN17" s="611"/>
      <c r="CO17" s="611"/>
      <c r="CP17" s="611"/>
      <c r="CQ17" s="611"/>
      <c r="CR17" s="611"/>
      <c r="CS17" s="611"/>
      <c r="CT17" s="612"/>
      <c r="CU17" s="613">
        <v>0.1</v>
      </c>
      <c r="CV17" s="613"/>
      <c r="CW17" s="613"/>
      <c r="CX17" s="613"/>
      <c r="CY17" s="619" t="s">
        <v>241</v>
      </c>
      <c r="CZ17" s="611"/>
      <c r="DA17" s="611"/>
      <c r="DB17" s="611"/>
      <c r="DC17" s="611"/>
      <c r="DD17" s="611"/>
      <c r="DE17" s="611"/>
      <c r="DF17" s="611"/>
      <c r="DG17" s="611"/>
      <c r="DH17" s="611"/>
      <c r="DI17" s="611"/>
      <c r="DJ17" s="611"/>
      <c r="DK17" s="612"/>
      <c r="DL17" s="619">
        <v>584991</v>
      </c>
      <c r="DM17" s="611"/>
      <c r="DN17" s="611"/>
      <c r="DO17" s="611"/>
      <c r="DP17" s="611"/>
      <c r="DQ17" s="611"/>
      <c r="DR17" s="611"/>
      <c r="DS17" s="611"/>
      <c r="DT17" s="611"/>
      <c r="DU17" s="611"/>
      <c r="DV17" s="611"/>
      <c r="DW17" s="611"/>
      <c r="DX17" s="620"/>
    </row>
    <row r="18" spans="2:128" ht="11.25" customHeight="1" x14ac:dyDescent="0.2">
      <c r="B18" s="607" t="s">
        <v>242</v>
      </c>
      <c r="C18" s="608"/>
      <c r="D18" s="608"/>
      <c r="E18" s="608"/>
      <c r="F18" s="608"/>
      <c r="G18" s="608"/>
      <c r="H18" s="608"/>
      <c r="I18" s="608"/>
      <c r="J18" s="608"/>
      <c r="K18" s="608"/>
      <c r="L18" s="608"/>
      <c r="M18" s="608"/>
      <c r="N18" s="608"/>
      <c r="O18" s="608"/>
      <c r="P18" s="608"/>
      <c r="Q18" s="609"/>
      <c r="R18" s="610">
        <v>80462</v>
      </c>
      <c r="S18" s="611"/>
      <c r="T18" s="611"/>
      <c r="U18" s="611"/>
      <c r="V18" s="611"/>
      <c r="W18" s="611"/>
      <c r="X18" s="611"/>
      <c r="Y18" s="612"/>
      <c r="Z18" s="615">
        <v>0</v>
      </c>
      <c r="AA18" s="616"/>
      <c r="AB18" s="616"/>
      <c r="AC18" s="621"/>
      <c r="AD18" s="619" t="s">
        <v>120</v>
      </c>
      <c r="AE18" s="611"/>
      <c r="AF18" s="611"/>
      <c r="AG18" s="611"/>
      <c r="AH18" s="611"/>
      <c r="AI18" s="611"/>
      <c r="AJ18" s="611"/>
      <c r="AK18" s="612"/>
      <c r="AL18" s="615" t="s">
        <v>209</v>
      </c>
      <c r="AM18" s="616"/>
      <c r="AN18" s="616"/>
      <c r="AO18" s="617"/>
      <c r="AP18" s="607" t="s">
        <v>243</v>
      </c>
      <c r="AQ18" s="608"/>
      <c r="AR18" s="608"/>
      <c r="AS18" s="608"/>
      <c r="AT18" s="608"/>
      <c r="AU18" s="608"/>
      <c r="AV18" s="608"/>
      <c r="AW18" s="608"/>
      <c r="AX18" s="608"/>
      <c r="AY18" s="608"/>
      <c r="AZ18" s="608"/>
      <c r="BA18" s="608"/>
      <c r="BB18" s="608"/>
      <c r="BC18" s="609"/>
      <c r="BD18" s="610">
        <v>332598724</v>
      </c>
      <c r="BE18" s="611"/>
      <c r="BF18" s="611"/>
      <c r="BG18" s="611"/>
      <c r="BH18" s="611"/>
      <c r="BI18" s="611"/>
      <c r="BJ18" s="611"/>
      <c r="BK18" s="612"/>
      <c r="BL18" s="613">
        <v>26</v>
      </c>
      <c r="BM18" s="613"/>
      <c r="BN18" s="613"/>
      <c r="BO18" s="613"/>
      <c r="BP18" s="614" t="s">
        <v>241</v>
      </c>
      <c r="BQ18" s="614"/>
      <c r="BR18" s="614"/>
      <c r="BS18" s="614"/>
      <c r="BT18" s="614"/>
      <c r="BU18" s="614"/>
      <c r="BV18" s="614"/>
      <c r="BW18" s="618"/>
      <c r="BY18" s="607" t="s">
        <v>244</v>
      </c>
      <c r="BZ18" s="608"/>
      <c r="CA18" s="608"/>
      <c r="CB18" s="608"/>
      <c r="CC18" s="608"/>
      <c r="CD18" s="608"/>
      <c r="CE18" s="608"/>
      <c r="CF18" s="608"/>
      <c r="CG18" s="608"/>
      <c r="CH18" s="608"/>
      <c r="CI18" s="608"/>
      <c r="CJ18" s="608"/>
      <c r="CK18" s="608"/>
      <c r="CL18" s="609"/>
      <c r="CM18" s="610">
        <v>384092416</v>
      </c>
      <c r="CN18" s="611"/>
      <c r="CO18" s="611"/>
      <c r="CP18" s="611"/>
      <c r="CQ18" s="611"/>
      <c r="CR18" s="611"/>
      <c r="CS18" s="611"/>
      <c r="CT18" s="612"/>
      <c r="CU18" s="613">
        <v>15</v>
      </c>
      <c r="CV18" s="613"/>
      <c r="CW18" s="613"/>
      <c r="CX18" s="613"/>
      <c r="CY18" s="619" t="s">
        <v>120</v>
      </c>
      <c r="CZ18" s="611"/>
      <c r="DA18" s="611"/>
      <c r="DB18" s="611"/>
      <c r="DC18" s="611"/>
      <c r="DD18" s="611"/>
      <c r="DE18" s="611"/>
      <c r="DF18" s="611"/>
      <c r="DG18" s="611"/>
      <c r="DH18" s="611"/>
      <c r="DI18" s="611"/>
      <c r="DJ18" s="611"/>
      <c r="DK18" s="612"/>
      <c r="DL18" s="619">
        <v>346350868</v>
      </c>
      <c r="DM18" s="611"/>
      <c r="DN18" s="611"/>
      <c r="DO18" s="611"/>
      <c r="DP18" s="611"/>
      <c r="DQ18" s="611"/>
      <c r="DR18" s="611"/>
      <c r="DS18" s="611"/>
      <c r="DT18" s="611"/>
      <c r="DU18" s="611"/>
      <c r="DV18" s="611"/>
      <c r="DW18" s="611"/>
      <c r="DX18" s="620"/>
    </row>
    <row r="19" spans="2:128" ht="11.25" customHeight="1" x14ac:dyDescent="0.2">
      <c r="B19" s="607" t="s">
        <v>245</v>
      </c>
      <c r="C19" s="608"/>
      <c r="D19" s="608"/>
      <c r="E19" s="608"/>
      <c r="F19" s="608"/>
      <c r="G19" s="608"/>
      <c r="H19" s="608"/>
      <c r="I19" s="608"/>
      <c r="J19" s="608"/>
      <c r="K19" s="608"/>
      <c r="L19" s="608"/>
      <c r="M19" s="608"/>
      <c r="N19" s="608"/>
      <c r="O19" s="608"/>
      <c r="P19" s="608"/>
      <c r="Q19" s="609"/>
      <c r="R19" s="610">
        <v>1673920547</v>
      </c>
      <c r="S19" s="611"/>
      <c r="T19" s="611"/>
      <c r="U19" s="611"/>
      <c r="V19" s="611"/>
      <c r="W19" s="611"/>
      <c r="X19" s="611"/>
      <c r="Y19" s="612"/>
      <c r="Z19" s="615">
        <v>64.900000000000006</v>
      </c>
      <c r="AA19" s="616"/>
      <c r="AB19" s="616"/>
      <c r="AC19" s="621"/>
      <c r="AD19" s="619">
        <v>1410359450</v>
      </c>
      <c r="AE19" s="611"/>
      <c r="AF19" s="611"/>
      <c r="AG19" s="611"/>
      <c r="AH19" s="611"/>
      <c r="AI19" s="611"/>
      <c r="AJ19" s="611"/>
      <c r="AK19" s="612"/>
      <c r="AL19" s="615">
        <v>98.9</v>
      </c>
      <c r="AM19" s="616"/>
      <c r="AN19" s="616"/>
      <c r="AO19" s="617"/>
      <c r="AP19" s="607" t="s">
        <v>246</v>
      </c>
      <c r="AQ19" s="608"/>
      <c r="AR19" s="608"/>
      <c r="AS19" s="608"/>
      <c r="AT19" s="608"/>
      <c r="AU19" s="608"/>
      <c r="AV19" s="608"/>
      <c r="AW19" s="608"/>
      <c r="AX19" s="608"/>
      <c r="AY19" s="608"/>
      <c r="AZ19" s="608"/>
      <c r="BA19" s="608"/>
      <c r="BB19" s="608"/>
      <c r="BC19" s="609"/>
      <c r="BD19" s="610">
        <v>35226648</v>
      </c>
      <c r="BE19" s="611"/>
      <c r="BF19" s="611"/>
      <c r="BG19" s="611"/>
      <c r="BH19" s="611"/>
      <c r="BI19" s="611"/>
      <c r="BJ19" s="611"/>
      <c r="BK19" s="612"/>
      <c r="BL19" s="613">
        <v>2.8</v>
      </c>
      <c r="BM19" s="613"/>
      <c r="BN19" s="613"/>
      <c r="BO19" s="613"/>
      <c r="BP19" s="614" t="s">
        <v>230</v>
      </c>
      <c r="BQ19" s="614"/>
      <c r="BR19" s="614"/>
      <c r="BS19" s="614"/>
      <c r="BT19" s="614"/>
      <c r="BU19" s="614"/>
      <c r="BV19" s="614"/>
      <c r="BW19" s="618"/>
      <c r="BY19" s="607" t="s">
        <v>247</v>
      </c>
      <c r="BZ19" s="608"/>
      <c r="CA19" s="608"/>
      <c r="CB19" s="608"/>
      <c r="CC19" s="608"/>
      <c r="CD19" s="608"/>
      <c r="CE19" s="608"/>
      <c r="CF19" s="608"/>
      <c r="CG19" s="608"/>
      <c r="CH19" s="608"/>
      <c r="CI19" s="608"/>
      <c r="CJ19" s="608"/>
      <c r="CK19" s="608"/>
      <c r="CL19" s="609"/>
      <c r="CM19" s="610" t="s">
        <v>120</v>
      </c>
      <c r="CN19" s="611"/>
      <c r="CO19" s="611"/>
      <c r="CP19" s="611"/>
      <c r="CQ19" s="611"/>
      <c r="CR19" s="611"/>
      <c r="CS19" s="611"/>
      <c r="CT19" s="612"/>
      <c r="CU19" s="613" t="s">
        <v>120</v>
      </c>
      <c r="CV19" s="613"/>
      <c r="CW19" s="613"/>
      <c r="CX19" s="613"/>
      <c r="CY19" s="619" t="s">
        <v>120</v>
      </c>
      <c r="CZ19" s="611"/>
      <c r="DA19" s="611"/>
      <c r="DB19" s="611"/>
      <c r="DC19" s="611"/>
      <c r="DD19" s="611"/>
      <c r="DE19" s="611"/>
      <c r="DF19" s="611"/>
      <c r="DG19" s="611"/>
      <c r="DH19" s="611"/>
      <c r="DI19" s="611"/>
      <c r="DJ19" s="611"/>
      <c r="DK19" s="612"/>
      <c r="DL19" s="619" t="s">
        <v>120</v>
      </c>
      <c r="DM19" s="611"/>
      <c r="DN19" s="611"/>
      <c r="DO19" s="611"/>
      <c r="DP19" s="611"/>
      <c r="DQ19" s="611"/>
      <c r="DR19" s="611"/>
      <c r="DS19" s="611"/>
      <c r="DT19" s="611"/>
      <c r="DU19" s="611"/>
      <c r="DV19" s="611"/>
      <c r="DW19" s="611"/>
      <c r="DX19" s="620"/>
    </row>
    <row r="20" spans="2:128" ht="11.25" customHeight="1" x14ac:dyDescent="0.2">
      <c r="B20" s="607" t="s">
        <v>248</v>
      </c>
      <c r="C20" s="608"/>
      <c r="D20" s="608"/>
      <c r="E20" s="608"/>
      <c r="F20" s="608"/>
      <c r="G20" s="608"/>
      <c r="H20" s="608"/>
      <c r="I20" s="608"/>
      <c r="J20" s="608"/>
      <c r="K20" s="608"/>
      <c r="L20" s="608"/>
      <c r="M20" s="608"/>
      <c r="N20" s="608"/>
      <c r="O20" s="608"/>
      <c r="P20" s="608"/>
      <c r="Q20" s="609"/>
      <c r="R20" s="610">
        <v>1710308</v>
      </c>
      <c r="S20" s="611"/>
      <c r="T20" s="611"/>
      <c r="U20" s="611"/>
      <c r="V20" s="611"/>
      <c r="W20" s="611"/>
      <c r="X20" s="611"/>
      <c r="Y20" s="612"/>
      <c r="Z20" s="615">
        <v>0.1</v>
      </c>
      <c r="AA20" s="616"/>
      <c r="AB20" s="616"/>
      <c r="AC20" s="621"/>
      <c r="AD20" s="619">
        <v>1710308</v>
      </c>
      <c r="AE20" s="611"/>
      <c r="AF20" s="611"/>
      <c r="AG20" s="611"/>
      <c r="AH20" s="611"/>
      <c r="AI20" s="611"/>
      <c r="AJ20" s="611"/>
      <c r="AK20" s="612"/>
      <c r="AL20" s="615">
        <v>0.1</v>
      </c>
      <c r="AM20" s="616"/>
      <c r="AN20" s="616"/>
      <c r="AO20" s="617"/>
      <c r="AP20" s="622" t="s">
        <v>249</v>
      </c>
      <c r="AQ20" s="623"/>
      <c r="AR20" s="623"/>
      <c r="AS20" s="623"/>
      <c r="AT20" s="623"/>
      <c r="AU20" s="623"/>
      <c r="AV20" s="623"/>
      <c r="AW20" s="623"/>
      <c r="AX20" s="623"/>
      <c r="AY20" s="623"/>
      <c r="AZ20" s="623"/>
      <c r="BA20" s="623"/>
      <c r="BB20" s="623"/>
      <c r="BC20" s="624"/>
      <c r="BD20" s="610">
        <v>11092789</v>
      </c>
      <c r="BE20" s="611"/>
      <c r="BF20" s="611"/>
      <c r="BG20" s="611"/>
      <c r="BH20" s="611"/>
      <c r="BI20" s="611"/>
      <c r="BJ20" s="611"/>
      <c r="BK20" s="612"/>
      <c r="BL20" s="613">
        <v>0.9</v>
      </c>
      <c r="BM20" s="613"/>
      <c r="BN20" s="613"/>
      <c r="BO20" s="613"/>
      <c r="BP20" s="614" t="s">
        <v>120</v>
      </c>
      <c r="BQ20" s="614"/>
      <c r="BR20" s="614"/>
      <c r="BS20" s="614"/>
      <c r="BT20" s="614"/>
      <c r="BU20" s="614"/>
      <c r="BV20" s="614"/>
      <c r="BW20" s="618"/>
      <c r="BY20" s="622" t="s">
        <v>250</v>
      </c>
      <c r="BZ20" s="623"/>
      <c r="CA20" s="623"/>
      <c r="CB20" s="623"/>
      <c r="CC20" s="623"/>
      <c r="CD20" s="623"/>
      <c r="CE20" s="623"/>
      <c r="CF20" s="623"/>
      <c r="CG20" s="623"/>
      <c r="CH20" s="623"/>
      <c r="CI20" s="623"/>
      <c r="CJ20" s="623"/>
      <c r="CK20" s="623"/>
      <c r="CL20" s="624"/>
      <c r="CM20" s="610" t="s">
        <v>241</v>
      </c>
      <c r="CN20" s="611"/>
      <c r="CO20" s="611"/>
      <c r="CP20" s="611"/>
      <c r="CQ20" s="611"/>
      <c r="CR20" s="611"/>
      <c r="CS20" s="611"/>
      <c r="CT20" s="612"/>
      <c r="CU20" s="613" t="s">
        <v>251</v>
      </c>
      <c r="CV20" s="613"/>
      <c r="CW20" s="613"/>
      <c r="CX20" s="613"/>
      <c r="CY20" s="619" t="s">
        <v>230</v>
      </c>
      <c r="CZ20" s="611"/>
      <c r="DA20" s="611"/>
      <c r="DB20" s="611"/>
      <c r="DC20" s="611"/>
      <c r="DD20" s="611"/>
      <c r="DE20" s="611"/>
      <c r="DF20" s="611"/>
      <c r="DG20" s="611"/>
      <c r="DH20" s="611"/>
      <c r="DI20" s="611"/>
      <c r="DJ20" s="611"/>
      <c r="DK20" s="612"/>
      <c r="DL20" s="619" t="s">
        <v>120</v>
      </c>
      <c r="DM20" s="611"/>
      <c r="DN20" s="611"/>
      <c r="DO20" s="611"/>
      <c r="DP20" s="611"/>
      <c r="DQ20" s="611"/>
      <c r="DR20" s="611"/>
      <c r="DS20" s="611"/>
      <c r="DT20" s="611"/>
      <c r="DU20" s="611"/>
      <c r="DV20" s="611"/>
      <c r="DW20" s="611"/>
      <c r="DX20" s="620"/>
    </row>
    <row r="21" spans="2:128" ht="11.25" customHeight="1" x14ac:dyDescent="0.2">
      <c r="B21" s="607" t="s">
        <v>252</v>
      </c>
      <c r="C21" s="608"/>
      <c r="D21" s="608"/>
      <c r="E21" s="608"/>
      <c r="F21" s="608"/>
      <c r="G21" s="608"/>
      <c r="H21" s="608"/>
      <c r="I21" s="608"/>
      <c r="J21" s="608"/>
      <c r="K21" s="608"/>
      <c r="L21" s="608"/>
      <c r="M21" s="608"/>
      <c r="N21" s="608"/>
      <c r="O21" s="608"/>
      <c r="P21" s="608"/>
      <c r="Q21" s="609"/>
      <c r="R21" s="610">
        <v>4837506</v>
      </c>
      <c r="S21" s="611"/>
      <c r="T21" s="611"/>
      <c r="U21" s="611"/>
      <c r="V21" s="611"/>
      <c r="W21" s="611"/>
      <c r="X21" s="611"/>
      <c r="Y21" s="612"/>
      <c r="Z21" s="615">
        <v>0.2</v>
      </c>
      <c r="AA21" s="616"/>
      <c r="AB21" s="616"/>
      <c r="AC21" s="621"/>
      <c r="AD21" s="619" t="s">
        <v>120</v>
      </c>
      <c r="AE21" s="611"/>
      <c r="AF21" s="611"/>
      <c r="AG21" s="611"/>
      <c r="AH21" s="611"/>
      <c r="AI21" s="611"/>
      <c r="AJ21" s="611"/>
      <c r="AK21" s="612"/>
      <c r="AL21" s="615" t="s">
        <v>120</v>
      </c>
      <c r="AM21" s="616"/>
      <c r="AN21" s="616"/>
      <c r="AO21" s="617"/>
      <c r="AP21" s="622" t="s">
        <v>253</v>
      </c>
      <c r="AQ21" s="623"/>
      <c r="AR21" s="623"/>
      <c r="AS21" s="623"/>
      <c r="AT21" s="623"/>
      <c r="AU21" s="623"/>
      <c r="AV21" s="623"/>
      <c r="AW21" s="623"/>
      <c r="AX21" s="623"/>
      <c r="AY21" s="623"/>
      <c r="AZ21" s="623"/>
      <c r="BA21" s="623"/>
      <c r="BB21" s="623"/>
      <c r="BC21" s="624"/>
      <c r="BD21" s="610">
        <v>1339097</v>
      </c>
      <c r="BE21" s="611"/>
      <c r="BF21" s="611"/>
      <c r="BG21" s="611"/>
      <c r="BH21" s="611"/>
      <c r="BI21" s="611"/>
      <c r="BJ21" s="611"/>
      <c r="BK21" s="612"/>
      <c r="BL21" s="613">
        <v>0.1</v>
      </c>
      <c r="BM21" s="613"/>
      <c r="BN21" s="613"/>
      <c r="BO21" s="613"/>
      <c r="BP21" s="614" t="s">
        <v>120</v>
      </c>
      <c r="BQ21" s="614"/>
      <c r="BR21" s="614"/>
      <c r="BS21" s="614"/>
      <c r="BT21" s="614"/>
      <c r="BU21" s="614"/>
      <c r="BV21" s="614"/>
      <c r="BW21" s="618"/>
      <c r="BY21" s="622" t="s">
        <v>254</v>
      </c>
      <c r="BZ21" s="623"/>
      <c r="CA21" s="623"/>
      <c r="CB21" s="623"/>
      <c r="CC21" s="623"/>
      <c r="CD21" s="623"/>
      <c r="CE21" s="623"/>
      <c r="CF21" s="623"/>
      <c r="CG21" s="623"/>
      <c r="CH21" s="623"/>
      <c r="CI21" s="623"/>
      <c r="CJ21" s="623"/>
      <c r="CK21" s="623"/>
      <c r="CL21" s="624"/>
      <c r="CM21" s="610">
        <v>2969337</v>
      </c>
      <c r="CN21" s="611"/>
      <c r="CO21" s="611"/>
      <c r="CP21" s="611"/>
      <c r="CQ21" s="611"/>
      <c r="CR21" s="611"/>
      <c r="CS21" s="611"/>
      <c r="CT21" s="612"/>
      <c r="CU21" s="613">
        <v>0.1</v>
      </c>
      <c r="CV21" s="613"/>
      <c r="CW21" s="613"/>
      <c r="CX21" s="613"/>
      <c r="CY21" s="619" t="s">
        <v>230</v>
      </c>
      <c r="CZ21" s="611"/>
      <c r="DA21" s="611"/>
      <c r="DB21" s="611"/>
      <c r="DC21" s="611"/>
      <c r="DD21" s="611"/>
      <c r="DE21" s="611"/>
      <c r="DF21" s="611"/>
      <c r="DG21" s="611"/>
      <c r="DH21" s="611"/>
      <c r="DI21" s="611"/>
      <c r="DJ21" s="611"/>
      <c r="DK21" s="612"/>
      <c r="DL21" s="619">
        <v>2969337</v>
      </c>
      <c r="DM21" s="611"/>
      <c r="DN21" s="611"/>
      <c r="DO21" s="611"/>
      <c r="DP21" s="611"/>
      <c r="DQ21" s="611"/>
      <c r="DR21" s="611"/>
      <c r="DS21" s="611"/>
      <c r="DT21" s="611"/>
      <c r="DU21" s="611"/>
      <c r="DV21" s="611"/>
      <c r="DW21" s="611"/>
      <c r="DX21" s="620"/>
    </row>
    <row r="22" spans="2:128" ht="11.25" customHeight="1" x14ac:dyDescent="0.2">
      <c r="B22" s="607" t="s">
        <v>255</v>
      </c>
      <c r="C22" s="608"/>
      <c r="D22" s="608"/>
      <c r="E22" s="608"/>
      <c r="F22" s="608"/>
      <c r="G22" s="608"/>
      <c r="H22" s="608"/>
      <c r="I22" s="608"/>
      <c r="J22" s="608"/>
      <c r="K22" s="608"/>
      <c r="L22" s="608"/>
      <c r="M22" s="608"/>
      <c r="N22" s="608"/>
      <c r="O22" s="608"/>
      <c r="P22" s="608"/>
      <c r="Q22" s="609"/>
      <c r="R22" s="610">
        <v>55332132</v>
      </c>
      <c r="S22" s="611"/>
      <c r="T22" s="611"/>
      <c r="U22" s="611"/>
      <c r="V22" s="611"/>
      <c r="W22" s="611"/>
      <c r="X22" s="611"/>
      <c r="Y22" s="612"/>
      <c r="Z22" s="615">
        <v>2.1</v>
      </c>
      <c r="AA22" s="616"/>
      <c r="AB22" s="616"/>
      <c r="AC22" s="621"/>
      <c r="AD22" s="619">
        <v>4075773</v>
      </c>
      <c r="AE22" s="611"/>
      <c r="AF22" s="611"/>
      <c r="AG22" s="611"/>
      <c r="AH22" s="611"/>
      <c r="AI22" s="611"/>
      <c r="AJ22" s="611"/>
      <c r="AK22" s="612"/>
      <c r="AL22" s="615">
        <v>0.3</v>
      </c>
      <c r="AM22" s="616"/>
      <c r="AN22" s="616"/>
      <c r="AO22" s="617"/>
      <c r="AP22" s="622" t="s">
        <v>256</v>
      </c>
      <c r="AQ22" s="623"/>
      <c r="AR22" s="623"/>
      <c r="AS22" s="623"/>
      <c r="AT22" s="623"/>
      <c r="AU22" s="623"/>
      <c r="AV22" s="623"/>
      <c r="AW22" s="623"/>
      <c r="AX22" s="623"/>
      <c r="AY22" s="623"/>
      <c r="AZ22" s="623"/>
      <c r="BA22" s="623"/>
      <c r="BB22" s="623"/>
      <c r="BC22" s="624"/>
      <c r="BD22" s="610">
        <v>11797582</v>
      </c>
      <c r="BE22" s="611"/>
      <c r="BF22" s="611"/>
      <c r="BG22" s="611"/>
      <c r="BH22" s="611"/>
      <c r="BI22" s="611"/>
      <c r="BJ22" s="611"/>
      <c r="BK22" s="612"/>
      <c r="BL22" s="613">
        <v>0.9</v>
      </c>
      <c r="BM22" s="613"/>
      <c r="BN22" s="613"/>
      <c r="BO22" s="613"/>
      <c r="BP22" s="614" t="s">
        <v>210</v>
      </c>
      <c r="BQ22" s="614"/>
      <c r="BR22" s="614"/>
      <c r="BS22" s="614"/>
      <c r="BT22" s="614"/>
      <c r="BU22" s="614"/>
      <c r="BV22" s="614"/>
      <c r="BW22" s="618"/>
      <c r="BY22" s="622" t="s">
        <v>257</v>
      </c>
      <c r="BZ22" s="623"/>
      <c r="CA22" s="623"/>
      <c r="CB22" s="623"/>
      <c r="CC22" s="623"/>
      <c r="CD22" s="623"/>
      <c r="CE22" s="623"/>
      <c r="CF22" s="623"/>
      <c r="CG22" s="623"/>
      <c r="CH22" s="623"/>
      <c r="CI22" s="623"/>
      <c r="CJ22" s="623"/>
      <c r="CK22" s="623"/>
      <c r="CL22" s="624"/>
      <c r="CM22" s="610">
        <v>7071822</v>
      </c>
      <c r="CN22" s="611"/>
      <c r="CO22" s="611"/>
      <c r="CP22" s="611"/>
      <c r="CQ22" s="611"/>
      <c r="CR22" s="611"/>
      <c r="CS22" s="611"/>
      <c r="CT22" s="612"/>
      <c r="CU22" s="613">
        <v>0.3</v>
      </c>
      <c r="CV22" s="613"/>
      <c r="CW22" s="613"/>
      <c r="CX22" s="613"/>
      <c r="CY22" s="619" t="s">
        <v>209</v>
      </c>
      <c r="CZ22" s="611"/>
      <c r="DA22" s="611"/>
      <c r="DB22" s="611"/>
      <c r="DC22" s="611"/>
      <c r="DD22" s="611"/>
      <c r="DE22" s="611"/>
      <c r="DF22" s="611"/>
      <c r="DG22" s="611"/>
      <c r="DH22" s="611"/>
      <c r="DI22" s="611"/>
      <c r="DJ22" s="611"/>
      <c r="DK22" s="612"/>
      <c r="DL22" s="619">
        <v>7071822</v>
      </c>
      <c r="DM22" s="611"/>
      <c r="DN22" s="611"/>
      <c r="DO22" s="611"/>
      <c r="DP22" s="611"/>
      <c r="DQ22" s="611"/>
      <c r="DR22" s="611"/>
      <c r="DS22" s="611"/>
      <c r="DT22" s="611"/>
      <c r="DU22" s="611"/>
      <c r="DV22" s="611"/>
      <c r="DW22" s="611"/>
      <c r="DX22" s="620"/>
    </row>
    <row r="23" spans="2:128" ht="11.25" customHeight="1" x14ac:dyDescent="0.2">
      <c r="B23" s="607" t="s">
        <v>258</v>
      </c>
      <c r="C23" s="608"/>
      <c r="D23" s="608"/>
      <c r="E23" s="608"/>
      <c r="F23" s="608"/>
      <c r="G23" s="608"/>
      <c r="H23" s="608"/>
      <c r="I23" s="608"/>
      <c r="J23" s="608"/>
      <c r="K23" s="608"/>
      <c r="L23" s="608"/>
      <c r="M23" s="608"/>
      <c r="N23" s="608"/>
      <c r="O23" s="608"/>
      <c r="P23" s="608"/>
      <c r="Q23" s="609"/>
      <c r="R23" s="610">
        <v>11267236</v>
      </c>
      <c r="S23" s="611"/>
      <c r="T23" s="611"/>
      <c r="U23" s="611"/>
      <c r="V23" s="611"/>
      <c r="W23" s="611"/>
      <c r="X23" s="611"/>
      <c r="Y23" s="612"/>
      <c r="Z23" s="615">
        <v>0.4</v>
      </c>
      <c r="AA23" s="616"/>
      <c r="AB23" s="616"/>
      <c r="AC23" s="621"/>
      <c r="AD23" s="619">
        <v>15123</v>
      </c>
      <c r="AE23" s="611"/>
      <c r="AF23" s="611"/>
      <c r="AG23" s="611"/>
      <c r="AH23" s="611"/>
      <c r="AI23" s="611"/>
      <c r="AJ23" s="611"/>
      <c r="AK23" s="612"/>
      <c r="AL23" s="615">
        <v>0</v>
      </c>
      <c r="AM23" s="616"/>
      <c r="AN23" s="616"/>
      <c r="AO23" s="617"/>
      <c r="AP23" s="622" t="s">
        <v>259</v>
      </c>
      <c r="AQ23" s="623"/>
      <c r="AR23" s="623"/>
      <c r="AS23" s="623"/>
      <c r="AT23" s="623"/>
      <c r="AU23" s="623"/>
      <c r="AV23" s="623"/>
      <c r="AW23" s="623"/>
      <c r="AX23" s="623"/>
      <c r="AY23" s="623"/>
      <c r="AZ23" s="623"/>
      <c r="BA23" s="623"/>
      <c r="BB23" s="623"/>
      <c r="BC23" s="624"/>
      <c r="BD23" s="610">
        <v>47717842</v>
      </c>
      <c r="BE23" s="611"/>
      <c r="BF23" s="611"/>
      <c r="BG23" s="611"/>
      <c r="BH23" s="611"/>
      <c r="BI23" s="611"/>
      <c r="BJ23" s="611"/>
      <c r="BK23" s="612"/>
      <c r="BL23" s="613">
        <v>3.7</v>
      </c>
      <c r="BM23" s="613"/>
      <c r="BN23" s="613"/>
      <c r="BO23" s="613"/>
      <c r="BP23" s="614" t="s">
        <v>120</v>
      </c>
      <c r="BQ23" s="614"/>
      <c r="BR23" s="614"/>
      <c r="BS23" s="614"/>
      <c r="BT23" s="614"/>
      <c r="BU23" s="614"/>
      <c r="BV23" s="614"/>
      <c r="BW23" s="618"/>
      <c r="BY23" s="622" t="s">
        <v>260</v>
      </c>
      <c r="BZ23" s="623"/>
      <c r="CA23" s="623"/>
      <c r="CB23" s="623"/>
      <c r="CC23" s="623"/>
      <c r="CD23" s="623"/>
      <c r="CE23" s="623"/>
      <c r="CF23" s="623"/>
      <c r="CG23" s="623"/>
      <c r="CH23" s="623"/>
      <c r="CI23" s="623"/>
      <c r="CJ23" s="623"/>
      <c r="CK23" s="623"/>
      <c r="CL23" s="624"/>
      <c r="CM23" s="610">
        <v>6003382</v>
      </c>
      <c r="CN23" s="611"/>
      <c r="CO23" s="611"/>
      <c r="CP23" s="611"/>
      <c r="CQ23" s="611"/>
      <c r="CR23" s="611"/>
      <c r="CS23" s="611"/>
      <c r="CT23" s="612"/>
      <c r="CU23" s="613">
        <v>0.2</v>
      </c>
      <c r="CV23" s="613"/>
      <c r="CW23" s="613"/>
      <c r="CX23" s="613"/>
      <c r="CY23" s="619" t="s">
        <v>209</v>
      </c>
      <c r="CZ23" s="611"/>
      <c r="DA23" s="611"/>
      <c r="DB23" s="611"/>
      <c r="DC23" s="611"/>
      <c r="DD23" s="611"/>
      <c r="DE23" s="611"/>
      <c r="DF23" s="611"/>
      <c r="DG23" s="611"/>
      <c r="DH23" s="611"/>
      <c r="DI23" s="611"/>
      <c r="DJ23" s="611"/>
      <c r="DK23" s="612"/>
      <c r="DL23" s="619">
        <v>6003382</v>
      </c>
      <c r="DM23" s="611"/>
      <c r="DN23" s="611"/>
      <c r="DO23" s="611"/>
      <c r="DP23" s="611"/>
      <c r="DQ23" s="611"/>
      <c r="DR23" s="611"/>
      <c r="DS23" s="611"/>
      <c r="DT23" s="611"/>
      <c r="DU23" s="611"/>
      <c r="DV23" s="611"/>
      <c r="DW23" s="611"/>
      <c r="DX23" s="620"/>
    </row>
    <row r="24" spans="2:128" ht="11.25" customHeight="1" x14ac:dyDescent="0.2">
      <c r="B24" s="607" t="s">
        <v>261</v>
      </c>
      <c r="C24" s="608"/>
      <c r="D24" s="608"/>
      <c r="E24" s="608"/>
      <c r="F24" s="608"/>
      <c r="G24" s="608"/>
      <c r="H24" s="608"/>
      <c r="I24" s="608"/>
      <c r="J24" s="608"/>
      <c r="K24" s="608"/>
      <c r="L24" s="608"/>
      <c r="M24" s="608"/>
      <c r="N24" s="608"/>
      <c r="O24" s="608"/>
      <c r="P24" s="608"/>
      <c r="Q24" s="609"/>
      <c r="R24" s="610">
        <v>202965873</v>
      </c>
      <c r="S24" s="611"/>
      <c r="T24" s="611"/>
      <c r="U24" s="611"/>
      <c r="V24" s="611"/>
      <c r="W24" s="611"/>
      <c r="X24" s="611"/>
      <c r="Y24" s="612"/>
      <c r="Z24" s="615">
        <v>7.9</v>
      </c>
      <c r="AA24" s="616"/>
      <c r="AB24" s="616"/>
      <c r="AC24" s="621"/>
      <c r="AD24" s="619" t="s">
        <v>209</v>
      </c>
      <c r="AE24" s="611"/>
      <c r="AF24" s="611"/>
      <c r="AG24" s="611"/>
      <c r="AH24" s="611"/>
      <c r="AI24" s="611"/>
      <c r="AJ24" s="611"/>
      <c r="AK24" s="612"/>
      <c r="AL24" s="615" t="s">
        <v>230</v>
      </c>
      <c r="AM24" s="616"/>
      <c r="AN24" s="616"/>
      <c r="AO24" s="617"/>
      <c r="AP24" s="622" t="s">
        <v>262</v>
      </c>
      <c r="AQ24" s="623"/>
      <c r="AR24" s="623"/>
      <c r="AS24" s="623"/>
      <c r="AT24" s="623"/>
      <c r="AU24" s="623"/>
      <c r="AV24" s="623"/>
      <c r="AW24" s="623"/>
      <c r="AX24" s="623"/>
      <c r="AY24" s="623"/>
      <c r="AZ24" s="623"/>
      <c r="BA24" s="623"/>
      <c r="BB24" s="623"/>
      <c r="BC24" s="624"/>
      <c r="BD24" s="610">
        <v>78471140</v>
      </c>
      <c r="BE24" s="611"/>
      <c r="BF24" s="611"/>
      <c r="BG24" s="611"/>
      <c r="BH24" s="611"/>
      <c r="BI24" s="611"/>
      <c r="BJ24" s="611"/>
      <c r="BK24" s="612"/>
      <c r="BL24" s="613">
        <v>6.1</v>
      </c>
      <c r="BM24" s="613"/>
      <c r="BN24" s="613"/>
      <c r="BO24" s="613"/>
      <c r="BP24" s="614" t="s">
        <v>230</v>
      </c>
      <c r="BQ24" s="614"/>
      <c r="BR24" s="614"/>
      <c r="BS24" s="614"/>
      <c r="BT24" s="614"/>
      <c r="BU24" s="614"/>
      <c r="BV24" s="614"/>
      <c r="BW24" s="618"/>
      <c r="BY24" s="622" t="s">
        <v>263</v>
      </c>
      <c r="BZ24" s="623"/>
      <c r="CA24" s="623"/>
      <c r="CB24" s="623"/>
      <c r="CC24" s="623"/>
      <c r="CD24" s="623"/>
      <c r="CE24" s="623"/>
      <c r="CF24" s="623"/>
      <c r="CG24" s="623"/>
      <c r="CH24" s="623"/>
      <c r="CI24" s="623"/>
      <c r="CJ24" s="623"/>
      <c r="CK24" s="623"/>
      <c r="CL24" s="624"/>
      <c r="CM24" s="610">
        <v>653607</v>
      </c>
      <c r="CN24" s="611"/>
      <c r="CO24" s="611"/>
      <c r="CP24" s="611"/>
      <c r="CQ24" s="611"/>
      <c r="CR24" s="611"/>
      <c r="CS24" s="611"/>
      <c r="CT24" s="612"/>
      <c r="CU24" s="613">
        <v>0</v>
      </c>
      <c r="CV24" s="613"/>
      <c r="CW24" s="613"/>
      <c r="CX24" s="613"/>
      <c r="CY24" s="619" t="s">
        <v>120</v>
      </c>
      <c r="CZ24" s="611"/>
      <c r="DA24" s="611"/>
      <c r="DB24" s="611"/>
      <c r="DC24" s="611"/>
      <c r="DD24" s="611"/>
      <c r="DE24" s="611"/>
      <c r="DF24" s="611"/>
      <c r="DG24" s="611"/>
      <c r="DH24" s="611"/>
      <c r="DI24" s="611"/>
      <c r="DJ24" s="611"/>
      <c r="DK24" s="612"/>
      <c r="DL24" s="619">
        <v>653607</v>
      </c>
      <c r="DM24" s="611"/>
      <c r="DN24" s="611"/>
      <c r="DO24" s="611"/>
      <c r="DP24" s="611"/>
      <c r="DQ24" s="611"/>
      <c r="DR24" s="611"/>
      <c r="DS24" s="611"/>
      <c r="DT24" s="611"/>
      <c r="DU24" s="611"/>
      <c r="DV24" s="611"/>
      <c r="DW24" s="611"/>
      <c r="DX24" s="620"/>
    </row>
    <row r="25" spans="2:128" ht="11.25" customHeight="1" x14ac:dyDescent="0.2">
      <c r="B25" s="607" t="s">
        <v>264</v>
      </c>
      <c r="C25" s="608"/>
      <c r="D25" s="608"/>
      <c r="E25" s="608"/>
      <c r="F25" s="608"/>
      <c r="G25" s="608"/>
      <c r="H25" s="608"/>
      <c r="I25" s="608"/>
      <c r="J25" s="608"/>
      <c r="K25" s="608"/>
      <c r="L25" s="608"/>
      <c r="M25" s="608"/>
      <c r="N25" s="608"/>
      <c r="O25" s="608"/>
      <c r="P25" s="608"/>
      <c r="Q25" s="609"/>
      <c r="R25" s="610" t="s">
        <v>120</v>
      </c>
      <c r="S25" s="611"/>
      <c r="T25" s="611"/>
      <c r="U25" s="611"/>
      <c r="V25" s="611"/>
      <c r="W25" s="611"/>
      <c r="X25" s="611"/>
      <c r="Y25" s="612"/>
      <c r="Z25" s="615" t="s">
        <v>120</v>
      </c>
      <c r="AA25" s="616"/>
      <c r="AB25" s="616"/>
      <c r="AC25" s="621"/>
      <c r="AD25" s="619" t="s">
        <v>209</v>
      </c>
      <c r="AE25" s="611"/>
      <c r="AF25" s="611"/>
      <c r="AG25" s="611"/>
      <c r="AH25" s="611"/>
      <c r="AI25" s="611"/>
      <c r="AJ25" s="611"/>
      <c r="AK25" s="612"/>
      <c r="AL25" s="615" t="s">
        <v>120</v>
      </c>
      <c r="AM25" s="616"/>
      <c r="AN25" s="616"/>
      <c r="AO25" s="617"/>
      <c r="AP25" s="622" t="s">
        <v>265</v>
      </c>
      <c r="AQ25" s="623"/>
      <c r="AR25" s="623"/>
      <c r="AS25" s="623"/>
      <c r="AT25" s="623"/>
      <c r="AU25" s="623"/>
      <c r="AV25" s="623"/>
      <c r="AW25" s="623"/>
      <c r="AX25" s="623"/>
      <c r="AY25" s="623"/>
      <c r="AZ25" s="623"/>
      <c r="BA25" s="623"/>
      <c r="BB25" s="623"/>
      <c r="BC25" s="624"/>
      <c r="BD25" s="610">
        <v>40</v>
      </c>
      <c r="BE25" s="611"/>
      <c r="BF25" s="611"/>
      <c r="BG25" s="611"/>
      <c r="BH25" s="611"/>
      <c r="BI25" s="611"/>
      <c r="BJ25" s="611"/>
      <c r="BK25" s="612"/>
      <c r="BL25" s="613">
        <v>0</v>
      </c>
      <c r="BM25" s="613"/>
      <c r="BN25" s="613"/>
      <c r="BO25" s="613"/>
      <c r="BP25" s="614" t="s">
        <v>251</v>
      </c>
      <c r="BQ25" s="614"/>
      <c r="BR25" s="614"/>
      <c r="BS25" s="614"/>
      <c r="BT25" s="614"/>
      <c r="BU25" s="614"/>
      <c r="BV25" s="614"/>
      <c r="BW25" s="618"/>
      <c r="BY25" s="622" t="s">
        <v>266</v>
      </c>
      <c r="BZ25" s="623"/>
      <c r="CA25" s="623"/>
      <c r="CB25" s="623"/>
      <c r="CC25" s="623"/>
      <c r="CD25" s="623"/>
      <c r="CE25" s="623"/>
      <c r="CF25" s="623"/>
      <c r="CG25" s="623"/>
      <c r="CH25" s="623"/>
      <c r="CI25" s="623"/>
      <c r="CJ25" s="623"/>
      <c r="CK25" s="623"/>
      <c r="CL25" s="624"/>
      <c r="CM25" s="610">
        <v>8221101</v>
      </c>
      <c r="CN25" s="611"/>
      <c r="CO25" s="611"/>
      <c r="CP25" s="611"/>
      <c r="CQ25" s="611"/>
      <c r="CR25" s="611"/>
      <c r="CS25" s="611"/>
      <c r="CT25" s="612"/>
      <c r="CU25" s="613">
        <v>0.3</v>
      </c>
      <c r="CV25" s="613"/>
      <c r="CW25" s="613"/>
      <c r="CX25" s="613"/>
      <c r="CY25" s="619" t="s">
        <v>120</v>
      </c>
      <c r="CZ25" s="611"/>
      <c r="DA25" s="611"/>
      <c r="DB25" s="611"/>
      <c r="DC25" s="611"/>
      <c r="DD25" s="611"/>
      <c r="DE25" s="611"/>
      <c r="DF25" s="611"/>
      <c r="DG25" s="611"/>
      <c r="DH25" s="611"/>
      <c r="DI25" s="611"/>
      <c r="DJ25" s="611"/>
      <c r="DK25" s="612"/>
      <c r="DL25" s="619">
        <v>8221101</v>
      </c>
      <c r="DM25" s="611"/>
      <c r="DN25" s="611"/>
      <c r="DO25" s="611"/>
      <c r="DP25" s="611"/>
      <c r="DQ25" s="611"/>
      <c r="DR25" s="611"/>
      <c r="DS25" s="611"/>
      <c r="DT25" s="611"/>
      <c r="DU25" s="611"/>
      <c r="DV25" s="611"/>
      <c r="DW25" s="611"/>
      <c r="DX25" s="620"/>
    </row>
    <row r="26" spans="2:128" ht="11.25" customHeight="1" x14ac:dyDescent="0.2">
      <c r="B26" s="607" t="s">
        <v>267</v>
      </c>
      <c r="C26" s="608"/>
      <c r="D26" s="608"/>
      <c r="E26" s="608"/>
      <c r="F26" s="608"/>
      <c r="G26" s="608"/>
      <c r="H26" s="608"/>
      <c r="I26" s="608"/>
      <c r="J26" s="608"/>
      <c r="K26" s="608"/>
      <c r="L26" s="608"/>
      <c r="M26" s="608"/>
      <c r="N26" s="608"/>
      <c r="O26" s="608"/>
      <c r="P26" s="608"/>
      <c r="Q26" s="609"/>
      <c r="R26" s="610">
        <v>16578894</v>
      </c>
      <c r="S26" s="611"/>
      <c r="T26" s="611"/>
      <c r="U26" s="611"/>
      <c r="V26" s="611"/>
      <c r="W26" s="611"/>
      <c r="X26" s="611"/>
      <c r="Y26" s="612"/>
      <c r="Z26" s="615">
        <v>0.6</v>
      </c>
      <c r="AA26" s="616"/>
      <c r="AB26" s="616"/>
      <c r="AC26" s="621"/>
      <c r="AD26" s="619">
        <v>345364</v>
      </c>
      <c r="AE26" s="611"/>
      <c r="AF26" s="611"/>
      <c r="AG26" s="611"/>
      <c r="AH26" s="611"/>
      <c r="AI26" s="611"/>
      <c r="AJ26" s="611"/>
      <c r="AK26" s="612"/>
      <c r="AL26" s="615">
        <v>0</v>
      </c>
      <c r="AM26" s="616"/>
      <c r="AN26" s="616"/>
      <c r="AO26" s="617"/>
      <c r="AP26" s="622" t="s">
        <v>268</v>
      </c>
      <c r="AQ26" s="623"/>
      <c r="AR26" s="623"/>
      <c r="AS26" s="623"/>
      <c r="AT26" s="623"/>
      <c r="AU26" s="623"/>
      <c r="AV26" s="623"/>
      <c r="AW26" s="623"/>
      <c r="AX26" s="623"/>
      <c r="AY26" s="623"/>
      <c r="AZ26" s="623"/>
      <c r="BA26" s="623"/>
      <c r="BB26" s="623"/>
      <c r="BC26" s="624"/>
      <c r="BD26" s="610">
        <v>8878</v>
      </c>
      <c r="BE26" s="611"/>
      <c r="BF26" s="611"/>
      <c r="BG26" s="611"/>
      <c r="BH26" s="611"/>
      <c r="BI26" s="611"/>
      <c r="BJ26" s="611"/>
      <c r="BK26" s="612"/>
      <c r="BL26" s="613">
        <v>0</v>
      </c>
      <c r="BM26" s="613"/>
      <c r="BN26" s="613"/>
      <c r="BO26" s="613"/>
      <c r="BP26" s="614" t="s">
        <v>120</v>
      </c>
      <c r="BQ26" s="614"/>
      <c r="BR26" s="614"/>
      <c r="BS26" s="614"/>
      <c r="BT26" s="614"/>
      <c r="BU26" s="614"/>
      <c r="BV26" s="614"/>
      <c r="BW26" s="618"/>
      <c r="BY26" s="622" t="s">
        <v>269</v>
      </c>
      <c r="BZ26" s="623"/>
      <c r="CA26" s="623"/>
      <c r="CB26" s="623"/>
      <c r="CC26" s="623"/>
      <c r="CD26" s="623"/>
      <c r="CE26" s="623"/>
      <c r="CF26" s="623"/>
      <c r="CG26" s="623"/>
      <c r="CH26" s="623"/>
      <c r="CI26" s="623"/>
      <c r="CJ26" s="623"/>
      <c r="CK26" s="623"/>
      <c r="CL26" s="624"/>
      <c r="CM26" s="610">
        <v>163626506</v>
      </c>
      <c r="CN26" s="611"/>
      <c r="CO26" s="611"/>
      <c r="CP26" s="611"/>
      <c r="CQ26" s="611"/>
      <c r="CR26" s="611"/>
      <c r="CS26" s="611"/>
      <c r="CT26" s="612"/>
      <c r="CU26" s="613">
        <v>6.4</v>
      </c>
      <c r="CV26" s="613"/>
      <c r="CW26" s="613"/>
      <c r="CX26" s="613"/>
      <c r="CY26" s="619" t="s">
        <v>120</v>
      </c>
      <c r="CZ26" s="611"/>
      <c r="DA26" s="611"/>
      <c r="DB26" s="611"/>
      <c r="DC26" s="611"/>
      <c r="DD26" s="611"/>
      <c r="DE26" s="611"/>
      <c r="DF26" s="611"/>
      <c r="DG26" s="611"/>
      <c r="DH26" s="611"/>
      <c r="DI26" s="611"/>
      <c r="DJ26" s="611"/>
      <c r="DK26" s="612"/>
      <c r="DL26" s="619">
        <v>163626506</v>
      </c>
      <c r="DM26" s="611"/>
      <c r="DN26" s="611"/>
      <c r="DO26" s="611"/>
      <c r="DP26" s="611"/>
      <c r="DQ26" s="611"/>
      <c r="DR26" s="611"/>
      <c r="DS26" s="611"/>
      <c r="DT26" s="611"/>
      <c r="DU26" s="611"/>
      <c r="DV26" s="611"/>
      <c r="DW26" s="611"/>
      <c r="DX26" s="620"/>
    </row>
    <row r="27" spans="2:128" ht="11.25" customHeight="1" x14ac:dyDescent="0.2">
      <c r="B27" s="607" t="s">
        <v>270</v>
      </c>
      <c r="C27" s="608"/>
      <c r="D27" s="608"/>
      <c r="E27" s="608"/>
      <c r="F27" s="608"/>
      <c r="G27" s="608"/>
      <c r="H27" s="608"/>
      <c r="I27" s="608"/>
      <c r="J27" s="608"/>
      <c r="K27" s="608"/>
      <c r="L27" s="608"/>
      <c r="M27" s="608"/>
      <c r="N27" s="608"/>
      <c r="O27" s="608"/>
      <c r="P27" s="608"/>
      <c r="Q27" s="609"/>
      <c r="R27" s="610">
        <v>1214448</v>
      </c>
      <c r="S27" s="611"/>
      <c r="T27" s="611"/>
      <c r="U27" s="611"/>
      <c r="V27" s="611"/>
      <c r="W27" s="611"/>
      <c r="X27" s="611"/>
      <c r="Y27" s="612"/>
      <c r="Z27" s="615">
        <v>0</v>
      </c>
      <c r="AA27" s="616"/>
      <c r="AB27" s="616"/>
      <c r="AC27" s="621"/>
      <c r="AD27" s="619" t="s">
        <v>209</v>
      </c>
      <c r="AE27" s="611"/>
      <c r="AF27" s="611"/>
      <c r="AG27" s="611"/>
      <c r="AH27" s="611"/>
      <c r="AI27" s="611"/>
      <c r="AJ27" s="611"/>
      <c r="AK27" s="612"/>
      <c r="AL27" s="615" t="s">
        <v>209</v>
      </c>
      <c r="AM27" s="616"/>
      <c r="AN27" s="616"/>
      <c r="AO27" s="617"/>
      <c r="AP27" s="622" t="s">
        <v>271</v>
      </c>
      <c r="AQ27" s="623"/>
      <c r="AR27" s="623"/>
      <c r="AS27" s="623"/>
      <c r="AT27" s="623"/>
      <c r="AU27" s="623"/>
      <c r="AV27" s="623"/>
      <c r="AW27" s="623"/>
      <c r="AX27" s="623"/>
      <c r="AY27" s="623"/>
      <c r="AZ27" s="623"/>
      <c r="BA27" s="623"/>
      <c r="BB27" s="623"/>
      <c r="BC27" s="624"/>
      <c r="BD27" s="610" t="s">
        <v>209</v>
      </c>
      <c r="BE27" s="611"/>
      <c r="BF27" s="611"/>
      <c r="BG27" s="611"/>
      <c r="BH27" s="611"/>
      <c r="BI27" s="611"/>
      <c r="BJ27" s="611"/>
      <c r="BK27" s="612"/>
      <c r="BL27" s="613" t="s">
        <v>120</v>
      </c>
      <c r="BM27" s="613"/>
      <c r="BN27" s="613"/>
      <c r="BO27" s="613"/>
      <c r="BP27" s="614" t="s">
        <v>209</v>
      </c>
      <c r="BQ27" s="614"/>
      <c r="BR27" s="614"/>
      <c r="BS27" s="614"/>
      <c r="BT27" s="614"/>
      <c r="BU27" s="614"/>
      <c r="BV27" s="614"/>
      <c r="BW27" s="618"/>
      <c r="BY27" s="622" t="s">
        <v>272</v>
      </c>
      <c r="BZ27" s="623"/>
      <c r="CA27" s="623"/>
      <c r="CB27" s="623"/>
      <c r="CC27" s="623"/>
      <c r="CD27" s="623"/>
      <c r="CE27" s="623"/>
      <c r="CF27" s="623"/>
      <c r="CG27" s="623"/>
      <c r="CH27" s="623"/>
      <c r="CI27" s="623"/>
      <c r="CJ27" s="623"/>
      <c r="CK27" s="623"/>
      <c r="CL27" s="624"/>
      <c r="CM27" s="610">
        <v>936265</v>
      </c>
      <c r="CN27" s="611"/>
      <c r="CO27" s="611"/>
      <c r="CP27" s="611"/>
      <c r="CQ27" s="611"/>
      <c r="CR27" s="611"/>
      <c r="CS27" s="611"/>
      <c r="CT27" s="612"/>
      <c r="CU27" s="613">
        <v>0</v>
      </c>
      <c r="CV27" s="613"/>
      <c r="CW27" s="613"/>
      <c r="CX27" s="613"/>
      <c r="CY27" s="619" t="s">
        <v>120</v>
      </c>
      <c r="CZ27" s="611"/>
      <c r="DA27" s="611"/>
      <c r="DB27" s="611"/>
      <c r="DC27" s="611"/>
      <c r="DD27" s="611"/>
      <c r="DE27" s="611"/>
      <c r="DF27" s="611"/>
      <c r="DG27" s="611"/>
      <c r="DH27" s="611"/>
      <c r="DI27" s="611"/>
      <c r="DJ27" s="611"/>
      <c r="DK27" s="612"/>
      <c r="DL27" s="619">
        <v>936265</v>
      </c>
      <c r="DM27" s="611"/>
      <c r="DN27" s="611"/>
      <c r="DO27" s="611"/>
      <c r="DP27" s="611"/>
      <c r="DQ27" s="611"/>
      <c r="DR27" s="611"/>
      <c r="DS27" s="611"/>
      <c r="DT27" s="611"/>
      <c r="DU27" s="611"/>
      <c r="DV27" s="611"/>
      <c r="DW27" s="611"/>
      <c r="DX27" s="620"/>
    </row>
    <row r="28" spans="2:128" ht="11.25" customHeight="1" x14ac:dyDescent="0.2">
      <c r="B28" s="607" t="s">
        <v>273</v>
      </c>
      <c r="C28" s="608"/>
      <c r="D28" s="608"/>
      <c r="E28" s="608"/>
      <c r="F28" s="608"/>
      <c r="G28" s="608"/>
      <c r="H28" s="608"/>
      <c r="I28" s="608"/>
      <c r="J28" s="608"/>
      <c r="K28" s="608"/>
      <c r="L28" s="608"/>
      <c r="M28" s="608"/>
      <c r="N28" s="608"/>
      <c r="O28" s="608"/>
      <c r="P28" s="608"/>
      <c r="Q28" s="609"/>
      <c r="R28" s="610">
        <v>34410732</v>
      </c>
      <c r="S28" s="611"/>
      <c r="T28" s="611"/>
      <c r="U28" s="611"/>
      <c r="V28" s="611"/>
      <c r="W28" s="611"/>
      <c r="X28" s="611"/>
      <c r="Y28" s="612"/>
      <c r="Z28" s="615">
        <v>1.3</v>
      </c>
      <c r="AA28" s="616"/>
      <c r="AB28" s="616"/>
      <c r="AC28" s="621"/>
      <c r="AD28" s="619" t="s">
        <v>209</v>
      </c>
      <c r="AE28" s="611"/>
      <c r="AF28" s="611"/>
      <c r="AG28" s="611"/>
      <c r="AH28" s="611"/>
      <c r="AI28" s="611"/>
      <c r="AJ28" s="611"/>
      <c r="AK28" s="612"/>
      <c r="AL28" s="615" t="s">
        <v>120</v>
      </c>
      <c r="AM28" s="616"/>
      <c r="AN28" s="616"/>
      <c r="AO28" s="617"/>
      <c r="AP28" s="622" t="s">
        <v>274</v>
      </c>
      <c r="AQ28" s="623"/>
      <c r="AR28" s="623"/>
      <c r="AS28" s="623"/>
      <c r="AT28" s="623"/>
      <c r="AU28" s="623"/>
      <c r="AV28" s="623"/>
      <c r="AW28" s="623"/>
      <c r="AX28" s="623"/>
      <c r="AY28" s="623"/>
      <c r="AZ28" s="623"/>
      <c r="BA28" s="623"/>
      <c r="BB28" s="623"/>
      <c r="BC28" s="624"/>
      <c r="BD28" s="610">
        <v>764702</v>
      </c>
      <c r="BE28" s="611"/>
      <c r="BF28" s="611"/>
      <c r="BG28" s="611"/>
      <c r="BH28" s="611"/>
      <c r="BI28" s="611"/>
      <c r="BJ28" s="611"/>
      <c r="BK28" s="612"/>
      <c r="BL28" s="613">
        <v>0.1</v>
      </c>
      <c r="BM28" s="613"/>
      <c r="BN28" s="613"/>
      <c r="BO28" s="613"/>
      <c r="BP28" s="614" t="s">
        <v>210</v>
      </c>
      <c r="BQ28" s="614"/>
      <c r="BR28" s="614"/>
      <c r="BS28" s="614"/>
      <c r="BT28" s="614"/>
      <c r="BU28" s="614"/>
      <c r="BV28" s="614"/>
      <c r="BW28" s="618"/>
      <c r="BY28" s="622" t="s">
        <v>275</v>
      </c>
      <c r="BZ28" s="623"/>
      <c r="CA28" s="623"/>
      <c r="CB28" s="623"/>
      <c r="CC28" s="623"/>
      <c r="CD28" s="623"/>
      <c r="CE28" s="623"/>
      <c r="CF28" s="623"/>
      <c r="CG28" s="623"/>
      <c r="CH28" s="623"/>
      <c r="CI28" s="623"/>
      <c r="CJ28" s="623"/>
      <c r="CK28" s="623"/>
      <c r="CL28" s="624"/>
      <c r="CM28" s="610" t="s">
        <v>230</v>
      </c>
      <c r="CN28" s="611"/>
      <c r="CO28" s="611"/>
      <c r="CP28" s="611"/>
      <c r="CQ28" s="611"/>
      <c r="CR28" s="611"/>
      <c r="CS28" s="611"/>
      <c r="CT28" s="612"/>
      <c r="CU28" s="613" t="s">
        <v>120</v>
      </c>
      <c r="CV28" s="613"/>
      <c r="CW28" s="613"/>
      <c r="CX28" s="613"/>
      <c r="CY28" s="619" t="s">
        <v>209</v>
      </c>
      <c r="CZ28" s="611"/>
      <c r="DA28" s="611"/>
      <c r="DB28" s="611"/>
      <c r="DC28" s="611"/>
      <c r="DD28" s="611"/>
      <c r="DE28" s="611"/>
      <c r="DF28" s="611"/>
      <c r="DG28" s="611"/>
      <c r="DH28" s="611"/>
      <c r="DI28" s="611"/>
      <c r="DJ28" s="611"/>
      <c r="DK28" s="612"/>
      <c r="DL28" s="619" t="s">
        <v>120</v>
      </c>
      <c r="DM28" s="611"/>
      <c r="DN28" s="611"/>
      <c r="DO28" s="611"/>
      <c r="DP28" s="611"/>
      <c r="DQ28" s="611"/>
      <c r="DR28" s="611"/>
      <c r="DS28" s="611"/>
      <c r="DT28" s="611"/>
      <c r="DU28" s="611"/>
      <c r="DV28" s="611"/>
      <c r="DW28" s="611"/>
      <c r="DX28" s="620"/>
    </row>
    <row r="29" spans="2:128" ht="11.25" customHeight="1" x14ac:dyDescent="0.2">
      <c r="B29" s="607" t="s">
        <v>276</v>
      </c>
      <c r="C29" s="608"/>
      <c r="D29" s="608"/>
      <c r="E29" s="608"/>
      <c r="F29" s="608"/>
      <c r="G29" s="608"/>
      <c r="H29" s="608"/>
      <c r="I29" s="608"/>
      <c r="J29" s="608"/>
      <c r="K29" s="608"/>
      <c r="L29" s="608"/>
      <c r="M29" s="608"/>
      <c r="N29" s="608"/>
      <c r="O29" s="608"/>
      <c r="P29" s="608"/>
      <c r="Q29" s="609"/>
      <c r="R29" s="610">
        <v>19602293</v>
      </c>
      <c r="S29" s="611"/>
      <c r="T29" s="611"/>
      <c r="U29" s="611"/>
      <c r="V29" s="611"/>
      <c r="W29" s="611"/>
      <c r="X29" s="611"/>
      <c r="Y29" s="612"/>
      <c r="Z29" s="615">
        <v>0.8</v>
      </c>
      <c r="AA29" s="616"/>
      <c r="AB29" s="616"/>
      <c r="AC29" s="621"/>
      <c r="AD29" s="619" t="s">
        <v>209</v>
      </c>
      <c r="AE29" s="611"/>
      <c r="AF29" s="611"/>
      <c r="AG29" s="611"/>
      <c r="AH29" s="611"/>
      <c r="AI29" s="611"/>
      <c r="AJ29" s="611"/>
      <c r="AK29" s="612"/>
      <c r="AL29" s="615" t="s">
        <v>120</v>
      </c>
      <c r="AM29" s="616"/>
      <c r="AN29" s="616"/>
      <c r="AO29" s="617"/>
      <c r="AP29" s="622" t="s">
        <v>277</v>
      </c>
      <c r="AQ29" s="623"/>
      <c r="AR29" s="623"/>
      <c r="AS29" s="623"/>
      <c r="AT29" s="623"/>
      <c r="AU29" s="623"/>
      <c r="AV29" s="623"/>
      <c r="AW29" s="623"/>
      <c r="AX29" s="623"/>
      <c r="AY29" s="623"/>
      <c r="AZ29" s="623"/>
      <c r="BA29" s="623"/>
      <c r="BB29" s="623"/>
      <c r="BC29" s="624"/>
      <c r="BD29" s="610">
        <v>8294</v>
      </c>
      <c r="BE29" s="611"/>
      <c r="BF29" s="611"/>
      <c r="BG29" s="611"/>
      <c r="BH29" s="611"/>
      <c r="BI29" s="611"/>
      <c r="BJ29" s="611"/>
      <c r="BK29" s="612"/>
      <c r="BL29" s="613">
        <v>0</v>
      </c>
      <c r="BM29" s="613"/>
      <c r="BN29" s="613"/>
      <c r="BO29" s="613"/>
      <c r="BP29" s="614" t="s">
        <v>120</v>
      </c>
      <c r="BQ29" s="614"/>
      <c r="BR29" s="614"/>
      <c r="BS29" s="614"/>
      <c r="BT29" s="614"/>
      <c r="BU29" s="614"/>
      <c r="BV29" s="614"/>
      <c r="BW29" s="618"/>
      <c r="BY29" s="622" t="s">
        <v>278</v>
      </c>
      <c r="BZ29" s="623"/>
      <c r="CA29" s="623"/>
      <c r="CB29" s="623"/>
      <c r="CC29" s="623"/>
      <c r="CD29" s="623"/>
      <c r="CE29" s="623"/>
      <c r="CF29" s="623"/>
      <c r="CG29" s="623"/>
      <c r="CH29" s="623"/>
      <c r="CI29" s="623"/>
      <c r="CJ29" s="623"/>
      <c r="CK29" s="623"/>
      <c r="CL29" s="624"/>
      <c r="CM29" s="610">
        <v>9112666</v>
      </c>
      <c r="CN29" s="611"/>
      <c r="CO29" s="611"/>
      <c r="CP29" s="611"/>
      <c r="CQ29" s="611"/>
      <c r="CR29" s="611"/>
      <c r="CS29" s="611"/>
      <c r="CT29" s="612"/>
      <c r="CU29" s="613">
        <v>0.4</v>
      </c>
      <c r="CV29" s="613"/>
      <c r="CW29" s="613"/>
      <c r="CX29" s="613"/>
      <c r="CY29" s="619" t="s">
        <v>120</v>
      </c>
      <c r="CZ29" s="611"/>
      <c r="DA29" s="611"/>
      <c r="DB29" s="611"/>
      <c r="DC29" s="611"/>
      <c r="DD29" s="611"/>
      <c r="DE29" s="611"/>
      <c r="DF29" s="611"/>
      <c r="DG29" s="611"/>
      <c r="DH29" s="611"/>
      <c r="DI29" s="611"/>
      <c r="DJ29" s="611"/>
      <c r="DK29" s="612"/>
      <c r="DL29" s="619">
        <v>9112666</v>
      </c>
      <c r="DM29" s="611"/>
      <c r="DN29" s="611"/>
      <c r="DO29" s="611"/>
      <c r="DP29" s="611"/>
      <c r="DQ29" s="611"/>
      <c r="DR29" s="611"/>
      <c r="DS29" s="611"/>
      <c r="DT29" s="611"/>
      <c r="DU29" s="611"/>
      <c r="DV29" s="611"/>
      <c r="DW29" s="611"/>
      <c r="DX29" s="620"/>
    </row>
    <row r="30" spans="2:128" ht="11.25" customHeight="1" x14ac:dyDescent="0.2">
      <c r="B30" s="607" t="s">
        <v>279</v>
      </c>
      <c r="C30" s="608"/>
      <c r="D30" s="608"/>
      <c r="E30" s="608"/>
      <c r="F30" s="608"/>
      <c r="G30" s="608"/>
      <c r="H30" s="608"/>
      <c r="I30" s="608"/>
      <c r="J30" s="608"/>
      <c r="K30" s="608"/>
      <c r="L30" s="608"/>
      <c r="M30" s="608"/>
      <c r="N30" s="608"/>
      <c r="O30" s="608"/>
      <c r="P30" s="608"/>
      <c r="Q30" s="609"/>
      <c r="R30" s="610">
        <v>296543786</v>
      </c>
      <c r="S30" s="611"/>
      <c r="T30" s="611"/>
      <c r="U30" s="611"/>
      <c r="V30" s="611"/>
      <c r="W30" s="611"/>
      <c r="X30" s="611"/>
      <c r="Y30" s="612"/>
      <c r="Z30" s="615">
        <v>11.5</v>
      </c>
      <c r="AA30" s="616"/>
      <c r="AB30" s="616"/>
      <c r="AC30" s="621"/>
      <c r="AD30" s="619">
        <v>8996562</v>
      </c>
      <c r="AE30" s="611"/>
      <c r="AF30" s="611"/>
      <c r="AG30" s="611"/>
      <c r="AH30" s="611"/>
      <c r="AI30" s="611"/>
      <c r="AJ30" s="611"/>
      <c r="AK30" s="612"/>
      <c r="AL30" s="615">
        <v>0.6</v>
      </c>
      <c r="AM30" s="616"/>
      <c r="AN30" s="616"/>
      <c r="AO30" s="617"/>
      <c r="AP30" s="622" t="s">
        <v>280</v>
      </c>
      <c r="AQ30" s="623"/>
      <c r="AR30" s="623"/>
      <c r="AS30" s="623"/>
      <c r="AT30" s="623"/>
      <c r="AU30" s="623"/>
      <c r="AV30" s="623"/>
      <c r="AW30" s="623"/>
      <c r="AX30" s="623"/>
      <c r="AY30" s="623"/>
      <c r="AZ30" s="623"/>
      <c r="BA30" s="623"/>
      <c r="BB30" s="623"/>
      <c r="BC30" s="624"/>
      <c r="BD30" s="610">
        <v>8294</v>
      </c>
      <c r="BE30" s="611"/>
      <c r="BF30" s="611"/>
      <c r="BG30" s="611"/>
      <c r="BH30" s="611"/>
      <c r="BI30" s="611"/>
      <c r="BJ30" s="611"/>
      <c r="BK30" s="612"/>
      <c r="BL30" s="613">
        <v>0</v>
      </c>
      <c r="BM30" s="613"/>
      <c r="BN30" s="613"/>
      <c r="BO30" s="613"/>
      <c r="BP30" s="614" t="s">
        <v>120</v>
      </c>
      <c r="BQ30" s="614"/>
      <c r="BR30" s="614"/>
      <c r="BS30" s="614"/>
      <c r="BT30" s="614"/>
      <c r="BU30" s="614"/>
      <c r="BV30" s="614"/>
      <c r="BW30" s="618"/>
      <c r="BY30" s="622" t="s">
        <v>281</v>
      </c>
      <c r="BZ30" s="628"/>
      <c r="CA30" s="628"/>
      <c r="CB30" s="628"/>
      <c r="CC30" s="628"/>
      <c r="CD30" s="628"/>
      <c r="CE30" s="628"/>
      <c r="CF30" s="628"/>
      <c r="CG30" s="628"/>
      <c r="CH30" s="628"/>
      <c r="CI30" s="628"/>
      <c r="CJ30" s="628"/>
      <c r="CK30" s="628"/>
      <c r="CL30" s="624"/>
      <c r="CM30" s="610">
        <v>18058396</v>
      </c>
      <c r="CN30" s="611"/>
      <c r="CO30" s="611"/>
      <c r="CP30" s="611"/>
      <c r="CQ30" s="611"/>
      <c r="CR30" s="611"/>
      <c r="CS30" s="611"/>
      <c r="CT30" s="612"/>
      <c r="CU30" s="613">
        <v>0.7</v>
      </c>
      <c r="CV30" s="613"/>
      <c r="CW30" s="613"/>
      <c r="CX30" s="613"/>
      <c r="CY30" s="619" t="s">
        <v>120</v>
      </c>
      <c r="CZ30" s="611"/>
      <c r="DA30" s="611"/>
      <c r="DB30" s="611"/>
      <c r="DC30" s="611"/>
      <c r="DD30" s="611"/>
      <c r="DE30" s="611"/>
      <c r="DF30" s="611"/>
      <c r="DG30" s="611"/>
      <c r="DH30" s="611"/>
      <c r="DI30" s="611"/>
      <c r="DJ30" s="611"/>
      <c r="DK30" s="612"/>
      <c r="DL30" s="619">
        <v>18058396</v>
      </c>
      <c r="DM30" s="611"/>
      <c r="DN30" s="611"/>
      <c r="DO30" s="611"/>
      <c r="DP30" s="611"/>
      <c r="DQ30" s="611"/>
      <c r="DR30" s="611"/>
      <c r="DS30" s="611"/>
      <c r="DT30" s="611"/>
      <c r="DU30" s="611"/>
      <c r="DV30" s="611"/>
      <c r="DW30" s="611"/>
      <c r="DX30" s="620"/>
    </row>
    <row r="31" spans="2:128" ht="11.25" customHeight="1" x14ac:dyDescent="0.2">
      <c r="B31" s="607" t="s">
        <v>282</v>
      </c>
      <c r="C31" s="608"/>
      <c r="D31" s="608"/>
      <c r="E31" s="608"/>
      <c r="F31" s="608"/>
      <c r="G31" s="608"/>
      <c r="H31" s="608"/>
      <c r="I31" s="608"/>
      <c r="J31" s="608"/>
      <c r="K31" s="608"/>
      <c r="L31" s="608"/>
      <c r="M31" s="608"/>
      <c r="N31" s="608"/>
      <c r="O31" s="608"/>
      <c r="P31" s="608"/>
      <c r="Q31" s="609"/>
      <c r="R31" s="610">
        <v>261633333</v>
      </c>
      <c r="S31" s="611"/>
      <c r="T31" s="611"/>
      <c r="U31" s="611"/>
      <c r="V31" s="611"/>
      <c r="W31" s="611"/>
      <c r="X31" s="611"/>
      <c r="Y31" s="612"/>
      <c r="Z31" s="615">
        <v>10.1</v>
      </c>
      <c r="AA31" s="616"/>
      <c r="AB31" s="616"/>
      <c r="AC31" s="621"/>
      <c r="AD31" s="619" t="s">
        <v>120</v>
      </c>
      <c r="AE31" s="611"/>
      <c r="AF31" s="611"/>
      <c r="AG31" s="611"/>
      <c r="AH31" s="611"/>
      <c r="AI31" s="611"/>
      <c r="AJ31" s="611"/>
      <c r="AK31" s="612"/>
      <c r="AL31" s="615" t="s">
        <v>120</v>
      </c>
      <c r="AM31" s="616"/>
      <c r="AN31" s="616"/>
      <c r="AO31" s="617"/>
      <c r="AP31" s="622" t="s">
        <v>283</v>
      </c>
      <c r="AQ31" s="623"/>
      <c r="AR31" s="623"/>
      <c r="AS31" s="623"/>
      <c r="AT31" s="623"/>
      <c r="AU31" s="623"/>
      <c r="AV31" s="623"/>
      <c r="AW31" s="623"/>
      <c r="AX31" s="623"/>
      <c r="AY31" s="623"/>
      <c r="AZ31" s="623"/>
      <c r="BA31" s="623"/>
      <c r="BB31" s="623"/>
      <c r="BC31" s="624"/>
      <c r="BD31" s="610">
        <v>756408</v>
      </c>
      <c r="BE31" s="611"/>
      <c r="BF31" s="611"/>
      <c r="BG31" s="611"/>
      <c r="BH31" s="611"/>
      <c r="BI31" s="611"/>
      <c r="BJ31" s="611"/>
      <c r="BK31" s="612"/>
      <c r="BL31" s="613">
        <v>0.1</v>
      </c>
      <c r="BM31" s="613"/>
      <c r="BN31" s="613"/>
      <c r="BO31" s="613"/>
      <c r="BP31" s="614" t="s">
        <v>120</v>
      </c>
      <c r="BQ31" s="614"/>
      <c r="BR31" s="614"/>
      <c r="BS31" s="614"/>
      <c r="BT31" s="614"/>
      <c r="BU31" s="614"/>
      <c r="BV31" s="614"/>
      <c r="BW31" s="618"/>
      <c r="BY31" s="607" t="s">
        <v>284</v>
      </c>
      <c r="BZ31" s="608"/>
      <c r="CA31" s="608"/>
      <c r="CB31" s="608"/>
      <c r="CC31" s="608"/>
      <c r="CD31" s="608"/>
      <c r="CE31" s="608"/>
      <c r="CF31" s="608"/>
      <c r="CG31" s="608"/>
      <c r="CH31" s="608"/>
      <c r="CI31" s="608"/>
      <c r="CJ31" s="608"/>
      <c r="CK31" s="608"/>
      <c r="CL31" s="609"/>
      <c r="CM31" s="610" t="s">
        <v>120</v>
      </c>
      <c r="CN31" s="611"/>
      <c r="CO31" s="611"/>
      <c r="CP31" s="611"/>
      <c r="CQ31" s="611"/>
      <c r="CR31" s="611"/>
      <c r="CS31" s="611"/>
      <c r="CT31" s="612"/>
      <c r="CU31" s="613" t="s">
        <v>209</v>
      </c>
      <c r="CV31" s="613"/>
      <c r="CW31" s="613"/>
      <c r="CX31" s="613"/>
      <c r="CY31" s="619" t="s">
        <v>209</v>
      </c>
      <c r="CZ31" s="611"/>
      <c r="DA31" s="611"/>
      <c r="DB31" s="611"/>
      <c r="DC31" s="611"/>
      <c r="DD31" s="611"/>
      <c r="DE31" s="611"/>
      <c r="DF31" s="611"/>
      <c r="DG31" s="611"/>
      <c r="DH31" s="611"/>
      <c r="DI31" s="611"/>
      <c r="DJ31" s="611"/>
      <c r="DK31" s="612"/>
      <c r="DL31" s="619" t="s">
        <v>230</v>
      </c>
      <c r="DM31" s="611"/>
      <c r="DN31" s="611"/>
      <c r="DO31" s="611"/>
      <c r="DP31" s="611"/>
      <c r="DQ31" s="611"/>
      <c r="DR31" s="611"/>
      <c r="DS31" s="611"/>
      <c r="DT31" s="611"/>
      <c r="DU31" s="611"/>
      <c r="DV31" s="611"/>
      <c r="DW31" s="611"/>
      <c r="DX31" s="620"/>
    </row>
    <row r="32" spans="2:128" ht="11.25" customHeight="1" x14ac:dyDescent="0.2">
      <c r="B32" s="607" t="s">
        <v>285</v>
      </c>
      <c r="C32" s="608"/>
      <c r="D32" s="608"/>
      <c r="E32" s="608"/>
      <c r="F32" s="608"/>
      <c r="G32" s="608"/>
      <c r="H32" s="608"/>
      <c r="I32" s="608"/>
      <c r="J32" s="608"/>
      <c r="K32" s="608"/>
      <c r="L32" s="608"/>
      <c r="M32" s="608"/>
      <c r="N32" s="608"/>
      <c r="O32" s="608"/>
      <c r="P32" s="608"/>
      <c r="Q32" s="609"/>
      <c r="R32" s="610">
        <v>10000000</v>
      </c>
      <c r="S32" s="611"/>
      <c r="T32" s="611"/>
      <c r="U32" s="611"/>
      <c r="V32" s="611"/>
      <c r="W32" s="611"/>
      <c r="X32" s="611"/>
      <c r="Y32" s="612"/>
      <c r="Z32" s="615">
        <v>0.4</v>
      </c>
      <c r="AA32" s="616"/>
      <c r="AB32" s="616"/>
      <c r="AC32" s="621"/>
      <c r="AD32" s="619" t="s">
        <v>120</v>
      </c>
      <c r="AE32" s="611"/>
      <c r="AF32" s="611"/>
      <c r="AG32" s="611"/>
      <c r="AH32" s="611"/>
      <c r="AI32" s="611"/>
      <c r="AJ32" s="611"/>
      <c r="AK32" s="612"/>
      <c r="AL32" s="615" t="s">
        <v>209</v>
      </c>
      <c r="AM32" s="616"/>
      <c r="AN32" s="616"/>
      <c r="AO32" s="617"/>
      <c r="AP32" s="622" t="s">
        <v>286</v>
      </c>
      <c r="AQ32" s="623"/>
      <c r="AR32" s="623"/>
      <c r="AS32" s="623"/>
      <c r="AT32" s="623"/>
      <c r="AU32" s="623"/>
      <c r="AV32" s="623"/>
      <c r="AW32" s="623"/>
      <c r="AX32" s="623"/>
      <c r="AY32" s="623"/>
      <c r="AZ32" s="623"/>
      <c r="BA32" s="623"/>
      <c r="BB32" s="623"/>
      <c r="BC32" s="624"/>
      <c r="BD32" s="610">
        <v>28065</v>
      </c>
      <c r="BE32" s="611"/>
      <c r="BF32" s="611"/>
      <c r="BG32" s="611"/>
      <c r="BH32" s="611"/>
      <c r="BI32" s="611"/>
      <c r="BJ32" s="611"/>
      <c r="BK32" s="612"/>
      <c r="BL32" s="613">
        <v>0</v>
      </c>
      <c r="BM32" s="613"/>
      <c r="BN32" s="613"/>
      <c r="BO32" s="613"/>
      <c r="BP32" s="614" t="s">
        <v>209</v>
      </c>
      <c r="BQ32" s="614"/>
      <c r="BR32" s="614"/>
      <c r="BS32" s="614"/>
      <c r="BT32" s="614"/>
      <c r="BU32" s="614"/>
      <c r="BV32" s="614"/>
      <c r="BW32" s="618"/>
      <c r="BY32" s="625" t="s">
        <v>287</v>
      </c>
      <c r="BZ32" s="626"/>
      <c r="CA32" s="626"/>
      <c r="CB32" s="626"/>
      <c r="CC32" s="626"/>
      <c r="CD32" s="626"/>
      <c r="CE32" s="626"/>
      <c r="CF32" s="626"/>
      <c r="CG32" s="626"/>
      <c r="CH32" s="626"/>
      <c r="CI32" s="626"/>
      <c r="CJ32" s="626"/>
      <c r="CK32" s="626"/>
      <c r="CL32" s="627"/>
      <c r="CM32" s="610">
        <v>2554843191</v>
      </c>
      <c r="CN32" s="611"/>
      <c r="CO32" s="611"/>
      <c r="CP32" s="611"/>
      <c r="CQ32" s="611"/>
      <c r="CR32" s="611"/>
      <c r="CS32" s="611"/>
      <c r="CT32" s="612"/>
      <c r="CU32" s="613">
        <v>100</v>
      </c>
      <c r="CV32" s="613"/>
      <c r="CW32" s="613"/>
      <c r="CX32" s="613"/>
      <c r="CY32" s="619">
        <v>190234800</v>
      </c>
      <c r="CZ32" s="611"/>
      <c r="DA32" s="611"/>
      <c r="DB32" s="611"/>
      <c r="DC32" s="611"/>
      <c r="DD32" s="611"/>
      <c r="DE32" s="611"/>
      <c r="DF32" s="611"/>
      <c r="DG32" s="611"/>
      <c r="DH32" s="611"/>
      <c r="DI32" s="611"/>
      <c r="DJ32" s="611"/>
      <c r="DK32" s="612"/>
      <c r="DL32" s="619">
        <v>1881073547</v>
      </c>
      <c r="DM32" s="611"/>
      <c r="DN32" s="611"/>
      <c r="DO32" s="611"/>
      <c r="DP32" s="611"/>
      <c r="DQ32" s="611"/>
      <c r="DR32" s="611"/>
      <c r="DS32" s="611"/>
      <c r="DT32" s="611"/>
      <c r="DU32" s="611"/>
      <c r="DV32" s="611"/>
      <c r="DW32" s="611"/>
      <c r="DX32" s="620"/>
    </row>
    <row r="33" spans="2:128" ht="11.25" customHeight="1" x14ac:dyDescent="0.2">
      <c r="B33" s="607" t="s">
        <v>288</v>
      </c>
      <c r="C33" s="608"/>
      <c r="D33" s="608"/>
      <c r="E33" s="608"/>
      <c r="F33" s="608"/>
      <c r="G33" s="608"/>
      <c r="H33" s="608"/>
      <c r="I33" s="608"/>
      <c r="J33" s="608"/>
      <c r="K33" s="608"/>
      <c r="L33" s="608"/>
      <c r="M33" s="608"/>
      <c r="N33" s="608"/>
      <c r="O33" s="608"/>
      <c r="P33" s="608"/>
      <c r="Q33" s="609"/>
      <c r="R33" s="610">
        <v>153202000</v>
      </c>
      <c r="S33" s="611"/>
      <c r="T33" s="611"/>
      <c r="U33" s="611"/>
      <c r="V33" s="611"/>
      <c r="W33" s="611"/>
      <c r="X33" s="611"/>
      <c r="Y33" s="612"/>
      <c r="Z33" s="615">
        <v>5.9</v>
      </c>
      <c r="AA33" s="616"/>
      <c r="AB33" s="616"/>
      <c r="AC33" s="621"/>
      <c r="AD33" s="619" t="s">
        <v>120</v>
      </c>
      <c r="AE33" s="611"/>
      <c r="AF33" s="611"/>
      <c r="AG33" s="611"/>
      <c r="AH33" s="611"/>
      <c r="AI33" s="611"/>
      <c r="AJ33" s="611"/>
      <c r="AK33" s="612"/>
      <c r="AL33" s="615" t="s">
        <v>120</v>
      </c>
      <c r="AM33" s="616"/>
      <c r="AN33" s="616"/>
      <c r="AO33" s="617"/>
      <c r="AP33" s="607" t="s">
        <v>155</v>
      </c>
      <c r="AQ33" s="608"/>
      <c r="AR33" s="608"/>
      <c r="AS33" s="608"/>
      <c r="AT33" s="608"/>
      <c r="AU33" s="608"/>
      <c r="AV33" s="608"/>
      <c r="AW33" s="608"/>
      <c r="AX33" s="608"/>
      <c r="AY33" s="608"/>
      <c r="AZ33" s="608"/>
      <c r="BA33" s="608"/>
      <c r="BB33" s="608"/>
      <c r="BC33" s="609"/>
      <c r="BD33" s="610">
        <v>1277829588</v>
      </c>
      <c r="BE33" s="611"/>
      <c r="BF33" s="611"/>
      <c r="BG33" s="611"/>
      <c r="BH33" s="611"/>
      <c r="BI33" s="611"/>
      <c r="BJ33" s="611"/>
      <c r="BK33" s="612"/>
      <c r="BL33" s="613">
        <v>100</v>
      </c>
      <c r="BM33" s="613"/>
      <c r="BN33" s="613"/>
      <c r="BO33" s="613"/>
      <c r="BP33" s="614">
        <v>43970406</v>
      </c>
      <c r="BQ33" s="614"/>
      <c r="BR33" s="614"/>
      <c r="BS33" s="614"/>
      <c r="BT33" s="614"/>
      <c r="BU33" s="614"/>
      <c r="BV33" s="614"/>
      <c r="BW33" s="618"/>
      <c r="BY33" s="592" t="s">
        <v>289</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2">
      <c r="B34" s="625" t="s">
        <v>290</v>
      </c>
      <c r="C34" s="626"/>
      <c r="D34" s="626"/>
      <c r="E34" s="626"/>
      <c r="F34" s="626"/>
      <c r="G34" s="626"/>
      <c r="H34" s="626"/>
      <c r="I34" s="626"/>
      <c r="J34" s="626"/>
      <c r="K34" s="626"/>
      <c r="L34" s="626"/>
      <c r="M34" s="626"/>
      <c r="N34" s="626"/>
      <c r="O34" s="626"/>
      <c r="P34" s="626"/>
      <c r="Q34" s="627"/>
      <c r="R34" s="610">
        <v>2580017088</v>
      </c>
      <c r="S34" s="611"/>
      <c r="T34" s="611"/>
      <c r="U34" s="611"/>
      <c r="V34" s="611"/>
      <c r="W34" s="611"/>
      <c r="X34" s="611"/>
      <c r="Y34" s="612"/>
      <c r="Z34" s="613">
        <v>100</v>
      </c>
      <c r="AA34" s="613"/>
      <c r="AB34" s="613"/>
      <c r="AC34" s="613"/>
      <c r="AD34" s="614">
        <v>1425502580</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193</v>
      </c>
      <c r="BZ34" s="593"/>
      <c r="CA34" s="593"/>
      <c r="CB34" s="593"/>
      <c r="CC34" s="593"/>
      <c r="CD34" s="593"/>
      <c r="CE34" s="593"/>
      <c r="CF34" s="593"/>
      <c r="CG34" s="593"/>
      <c r="CH34" s="593"/>
      <c r="CI34" s="593"/>
      <c r="CJ34" s="593"/>
      <c r="CK34" s="593"/>
      <c r="CL34" s="594"/>
      <c r="CM34" s="592" t="s">
        <v>291</v>
      </c>
      <c r="CN34" s="593"/>
      <c r="CO34" s="593"/>
      <c r="CP34" s="593"/>
      <c r="CQ34" s="593"/>
      <c r="CR34" s="593"/>
      <c r="CS34" s="593"/>
      <c r="CT34" s="594"/>
      <c r="CU34" s="592" t="s">
        <v>292</v>
      </c>
      <c r="CV34" s="593"/>
      <c r="CW34" s="593"/>
      <c r="CX34" s="594"/>
      <c r="CY34" s="592" t="s">
        <v>293</v>
      </c>
      <c r="CZ34" s="593"/>
      <c r="DA34" s="593"/>
      <c r="DB34" s="593"/>
      <c r="DC34" s="593"/>
      <c r="DD34" s="593"/>
      <c r="DE34" s="593"/>
      <c r="DF34" s="594"/>
      <c r="DG34" s="634" t="s">
        <v>294</v>
      </c>
      <c r="DH34" s="635"/>
      <c r="DI34" s="635"/>
      <c r="DJ34" s="635"/>
      <c r="DK34" s="635"/>
      <c r="DL34" s="635"/>
      <c r="DM34" s="635"/>
      <c r="DN34" s="635"/>
      <c r="DO34" s="635"/>
      <c r="DP34" s="635"/>
      <c r="DQ34" s="636"/>
      <c r="DR34" s="592" t="s">
        <v>295</v>
      </c>
      <c r="DS34" s="593"/>
      <c r="DT34" s="593"/>
      <c r="DU34" s="593"/>
      <c r="DV34" s="593"/>
      <c r="DW34" s="593"/>
      <c r="DX34" s="594"/>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296</v>
      </c>
      <c r="BZ35" s="597"/>
      <c r="CA35" s="597"/>
      <c r="CB35" s="597"/>
      <c r="CC35" s="597"/>
      <c r="CD35" s="597"/>
      <c r="CE35" s="597"/>
      <c r="CF35" s="597"/>
      <c r="CG35" s="597"/>
      <c r="CH35" s="597"/>
      <c r="CI35" s="597"/>
      <c r="CJ35" s="597"/>
      <c r="CK35" s="597"/>
      <c r="CL35" s="598"/>
      <c r="CM35" s="599">
        <v>1107173881</v>
      </c>
      <c r="CN35" s="600"/>
      <c r="CO35" s="600"/>
      <c r="CP35" s="600"/>
      <c r="CQ35" s="600"/>
      <c r="CR35" s="600"/>
      <c r="CS35" s="600"/>
      <c r="CT35" s="601"/>
      <c r="CU35" s="604">
        <v>43.3</v>
      </c>
      <c r="CV35" s="605"/>
      <c r="CW35" s="605"/>
      <c r="CX35" s="637"/>
      <c r="CY35" s="638">
        <v>955374462</v>
      </c>
      <c r="CZ35" s="600"/>
      <c r="DA35" s="600"/>
      <c r="DB35" s="600"/>
      <c r="DC35" s="600"/>
      <c r="DD35" s="600"/>
      <c r="DE35" s="600"/>
      <c r="DF35" s="601"/>
      <c r="DG35" s="638">
        <v>948706661</v>
      </c>
      <c r="DH35" s="600"/>
      <c r="DI35" s="600"/>
      <c r="DJ35" s="600"/>
      <c r="DK35" s="600"/>
      <c r="DL35" s="600"/>
      <c r="DM35" s="600"/>
      <c r="DN35" s="600"/>
      <c r="DO35" s="600"/>
      <c r="DP35" s="600"/>
      <c r="DQ35" s="601"/>
      <c r="DR35" s="604">
        <v>59.7</v>
      </c>
      <c r="DS35" s="605"/>
      <c r="DT35" s="605"/>
      <c r="DU35" s="605"/>
      <c r="DV35" s="605"/>
      <c r="DW35" s="605"/>
      <c r="DX35" s="60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297</v>
      </c>
      <c r="BZ36" s="608"/>
      <c r="CA36" s="608"/>
      <c r="CB36" s="608"/>
      <c r="CC36" s="608"/>
      <c r="CD36" s="608"/>
      <c r="CE36" s="608"/>
      <c r="CF36" s="608"/>
      <c r="CG36" s="608"/>
      <c r="CH36" s="608"/>
      <c r="CI36" s="608"/>
      <c r="CJ36" s="608"/>
      <c r="CK36" s="608"/>
      <c r="CL36" s="609"/>
      <c r="CM36" s="610">
        <v>671925613</v>
      </c>
      <c r="CN36" s="629"/>
      <c r="CO36" s="629"/>
      <c r="CP36" s="629"/>
      <c r="CQ36" s="629"/>
      <c r="CR36" s="629"/>
      <c r="CS36" s="629"/>
      <c r="CT36" s="630"/>
      <c r="CU36" s="615">
        <v>26.3</v>
      </c>
      <c r="CV36" s="631"/>
      <c r="CW36" s="631"/>
      <c r="CX36" s="632"/>
      <c r="CY36" s="619">
        <v>584037272</v>
      </c>
      <c r="CZ36" s="629"/>
      <c r="DA36" s="629"/>
      <c r="DB36" s="629"/>
      <c r="DC36" s="629"/>
      <c r="DD36" s="629"/>
      <c r="DE36" s="629"/>
      <c r="DF36" s="630"/>
      <c r="DG36" s="619">
        <v>577799141</v>
      </c>
      <c r="DH36" s="629"/>
      <c r="DI36" s="629"/>
      <c r="DJ36" s="629"/>
      <c r="DK36" s="629"/>
      <c r="DL36" s="629"/>
      <c r="DM36" s="629"/>
      <c r="DN36" s="629"/>
      <c r="DO36" s="629"/>
      <c r="DP36" s="629"/>
      <c r="DQ36" s="630"/>
      <c r="DR36" s="615">
        <v>36.4</v>
      </c>
      <c r="DS36" s="631"/>
      <c r="DT36" s="631"/>
      <c r="DU36" s="631"/>
      <c r="DV36" s="631"/>
      <c r="DW36" s="631"/>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298</v>
      </c>
      <c r="AQ37" s="593"/>
      <c r="AR37" s="593"/>
      <c r="AS37" s="593"/>
      <c r="AT37" s="593"/>
      <c r="AU37" s="593"/>
      <c r="AV37" s="593"/>
      <c r="AW37" s="593"/>
      <c r="AX37" s="593"/>
      <c r="AY37" s="593"/>
      <c r="AZ37" s="593"/>
      <c r="BA37" s="593"/>
      <c r="BB37" s="593"/>
      <c r="BC37" s="594"/>
      <c r="BD37" s="592" t="s">
        <v>299</v>
      </c>
      <c r="BE37" s="593"/>
      <c r="BF37" s="593"/>
      <c r="BG37" s="593"/>
      <c r="BH37" s="593"/>
      <c r="BI37" s="593"/>
      <c r="BJ37" s="593"/>
      <c r="BK37" s="593"/>
      <c r="BL37" s="593"/>
      <c r="BM37" s="594"/>
      <c r="BN37" s="592" t="s">
        <v>300</v>
      </c>
      <c r="BO37" s="593"/>
      <c r="BP37" s="593"/>
      <c r="BQ37" s="593"/>
      <c r="BR37" s="593"/>
      <c r="BS37" s="593"/>
      <c r="BT37" s="593"/>
      <c r="BU37" s="593"/>
      <c r="BV37" s="593"/>
      <c r="BW37" s="594"/>
      <c r="BY37" s="607" t="s">
        <v>301</v>
      </c>
      <c r="BZ37" s="608"/>
      <c r="CA37" s="608"/>
      <c r="CB37" s="608"/>
      <c r="CC37" s="608"/>
      <c r="CD37" s="608"/>
      <c r="CE37" s="608"/>
      <c r="CF37" s="608"/>
      <c r="CG37" s="608"/>
      <c r="CH37" s="608"/>
      <c r="CI37" s="608"/>
      <c r="CJ37" s="608"/>
      <c r="CK37" s="608"/>
      <c r="CL37" s="609"/>
      <c r="CM37" s="610">
        <v>504647933</v>
      </c>
      <c r="CN37" s="611"/>
      <c r="CO37" s="611"/>
      <c r="CP37" s="611"/>
      <c r="CQ37" s="611"/>
      <c r="CR37" s="611"/>
      <c r="CS37" s="611"/>
      <c r="CT37" s="612"/>
      <c r="CU37" s="615">
        <v>19.8</v>
      </c>
      <c r="CV37" s="631"/>
      <c r="CW37" s="631"/>
      <c r="CX37" s="632"/>
      <c r="CY37" s="619">
        <v>419141754</v>
      </c>
      <c r="CZ37" s="629"/>
      <c r="DA37" s="629"/>
      <c r="DB37" s="629"/>
      <c r="DC37" s="629"/>
      <c r="DD37" s="629"/>
      <c r="DE37" s="629"/>
      <c r="DF37" s="630"/>
      <c r="DG37" s="619">
        <v>419008212</v>
      </c>
      <c r="DH37" s="629"/>
      <c r="DI37" s="629"/>
      <c r="DJ37" s="629"/>
      <c r="DK37" s="629"/>
      <c r="DL37" s="629"/>
      <c r="DM37" s="629"/>
      <c r="DN37" s="629"/>
      <c r="DO37" s="629"/>
      <c r="DP37" s="629"/>
      <c r="DQ37" s="630"/>
      <c r="DR37" s="615">
        <v>26.4</v>
      </c>
      <c r="DS37" s="631"/>
      <c r="DT37" s="631"/>
      <c r="DU37" s="631"/>
      <c r="DV37" s="631"/>
      <c r="DW37" s="631"/>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302</v>
      </c>
      <c r="AQ38" s="650"/>
      <c r="AR38" s="650"/>
      <c r="AS38" s="650"/>
      <c r="AT38" s="655" t="s">
        <v>303</v>
      </c>
      <c r="AU38" s="223"/>
      <c r="AV38" s="223"/>
      <c r="AW38" s="223"/>
      <c r="AX38" s="596" t="s">
        <v>155</v>
      </c>
      <c r="AY38" s="597"/>
      <c r="AZ38" s="597"/>
      <c r="BA38" s="597"/>
      <c r="BB38" s="597"/>
      <c r="BC38" s="598"/>
      <c r="BD38" s="639">
        <v>99.6</v>
      </c>
      <c r="BE38" s="640"/>
      <c r="BF38" s="640"/>
      <c r="BG38" s="640"/>
      <c r="BH38" s="640"/>
      <c r="BI38" s="640">
        <v>99</v>
      </c>
      <c r="BJ38" s="640"/>
      <c r="BK38" s="640"/>
      <c r="BL38" s="640"/>
      <c r="BM38" s="641"/>
      <c r="BN38" s="639">
        <v>99.9</v>
      </c>
      <c r="BO38" s="640"/>
      <c r="BP38" s="640"/>
      <c r="BQ38" s="640"/>
      <c r="BR38" s="640"/>
      <c r="BS38" s="640">
        <v>99</v>
      </c>
      <c r="BT38" s="640"/>
      <c r="BU38" s="640"/>
      <c r="BV38" s="640"/>
      <c r="BW38" s="641"/>
      <c r="BY38" s="607" t="s">
        <v>304</v>
      </c>
      <c r="BZ38" s="608"/>
      <c r="CA38" s="608"/>
      <c r="CB38" s="608"/>
      <c r="CC38" s="608"/>
      <c r="CD38" s="608"/>
      <c r="CE38" s="608"/>
      <c r="CF38" s="608"/>
      <c r="CG38" s="608"/>
      <c r="CH38" s="608"/>
      <c r="CI38" s="608"/>
      <c r="CJ38" s="608"/>
      <c r="CK38" s="608"/>
      <c r="CL38" s="609"/>
      <c r="CM38" s="610">
        <v>52967561</v>
      </c>
      <c r="CN38" s="629"/>
      <c r="CO38" s="629"/>
      <c r="CP38" s="629"/>
      <c r="CQ38" s="629"/>
      <c r="CR38" s="629"/>
      <c r="CS38" s="629"/>
      <c r="CT38" s="630"/>
      <c r="CU38" s="615">
        <v>2.1</v>
      </c>
      <c r="CV38" s="631"/>
      <c r="CW38" s="631"/>
      <c r="CX38" s="632"/>
      <c r="CY38" s="619">
        <v>26798031</v>
      </c>
      <c r="CZ38" s="629"/>
      <c r="DA38" s="629"/>
      <c r="DB38" s="629"/>
      <c r="DC38" s="629"/>
      <c r="DD38" s="629"/>
      <c r="DE38" s="629"/>
      <c r="DF38" s="630"/>
      <c r="DG38" s="619">
        <v>26368361</v>
      </c>
      <c r="DH38" s="629"/>
      <c r="DI38" s="629"/>
      <c r="DJ38" s="629"/>
      <c r="DK38" s="629"/>
      <c r="DL38" s="629"/>
      <c r="DM38" s="629"/>
      <c r="DN38" s="629"/>
      <c r="DO38" s="629"/>
      <c r="DP38" s="629"/>
      <c r="DQ38" s="630"/>
      <c r="DR38" s="615">
        <v>1.7</v>
      </c>
      <c r="DS38" s="631"/>
      <c r="DT38" s="631"/>
      <c r="DU38" s="631"/>
      <c r="DV38" s="631"/>
      <c r="DW38" s="631"/>
      <c r="DX38" s="633"/>
    </row>
    <row r="39" spans="2:128" ht="11.25" customHeight="1" x14ac:dyDescent="0.2">
      <c r="AP39" s="651"/>
      <c r="AQ39" s="652"/>
      <c r="AR39" s="652"/>
      <c r="AS39" s="652"/>
      <c r="AT39" s="656"/>
      <c r="AU39" s="212" t="s">
        <v>305</v>
      </c>
      <c r="AV39" s="212"/>
      <c r="AW39" s="212"/>
      <c r="AX39" s="607" t="s">
        <v>306</v>
      </c>
      <c r="AY39" s="608"/>
      <c r="AZ39" s="608"/>
      <c r="BA39" s="608"/>
      <c r="BB39" s="608"/>
      <c r="BC39" s="609"/>
      <c r="BD39" s="647">
        <v>99.1</v>
      </c>
      <c r="BE39" s="643"/>
      <c r="BF39" s="643"/>
      <c r="BG39" s="643"/>
      <c r="BH39" s="643"/>
      <c r="BI39" s="643">
        <v>97.3</v>
      </c>
      <c r="BJ39" s="643"/>
      <c r="BK39" s="643"/>
      <c r="BL39" s="643"/>
      <c r="BM39" s="648"/>
      <c r="BN39" s="647">
        <v>99.1</v>
      </c>
      <c r="BO39" s="643"/>
      <c r="BP39" s="643"/>
      <c r="BQ39" s="643"/>
      <c r="BR39" s="643"/>
      <c r="BS39" s="643">
        <v>97.2</v>
      </c>
      <c r="BT39" s="643"/>
      <c r="BU39" s="643"/>
      <c r="BV39" s="643"/>
      <c r="BW39" s="648"/>
      <c r="BY39" s="607" t="s">
        <v>307</v>
      </c>
      <c r="BZ39" s="608"/>
      <c r="CA39" s="608"/>
      <c r="CB39" s="608"/>
      <c r="CC39" s="608"/>
      <c r="CD39" s="608"/>
      <c r="CE39" s="608"/>
      <c r="CF39" s="608"/>
      <c r="CG39" s="608"/>
      <c r="CH39" s="608"/>
      <c r="CI39" s="608"/>
      <c r="CJ39" s="608"/>
      <c r="CK39" s="608"/>
      <c r="CL39" s="609"/>
      <c r="CM39" s="610">
        <v>382280707</v>
      </c>
      <c r="CN39" s="611"/>
      <c r="CO39" s="611"/>
      <c r="CP39" s="611"/>
      <c r="CQ39" s="611"/>
      <c r="CR39" s="611"/>
      <c r="CS39" s="611"/>
      <c r="CT39" s="612"/>
      <c r="CU39" s="615">
        <v>15</v>
      </c>
      <c r="CV39" s="631"/>
      <c r="CW39" s="631"/>
      <c r="CX39" s="632"/>
      <c r="CY39" s="619">
        <v>344539159</v>
      </c>
      <c r="CZ39" s="629"/>
      <c r="DA39" s="629"/>
      <c r="DB39" s="629"/>
      <c r="DC39" s="629"/>
      <c r="DD39" s="629"/>
      <c r="DE39" s="629"/>
      <c r="DF39" s="630"/>
      <c r="DG39" s="619">
        <v>344539159</v>
      </c>
      <c r="DH39" s="629"/>
      <c r="DI39" s="629"/>
      <c r="DJ39" s="629"/>
      <c r="DK39" s="629"/>
      <c r="DL39" s="629"/>
      <c r="DM39" s="629"/>
      <c r="DN39" s="629"/>
      <c r="DO39" s="629"/>
      <c r="DP39" s="629"/>
      <c r="DQ39" s="630"/>
      <c r="DR39" s="615">
        <v>21.7</v>
      </c>
      <c r="DS39" s="631"/>
      <c r="DT39" s="631"/>
      <c r="DU39" s="631"/>
      <c r="DV39" s="631"/>
      <c r="DW39" s="631"/>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308</v>
      </c>
      <c r="AY40" s="626"/>
      <c r="AZ40" s="626"/>
      <c r="BA40" s="626"/>
      <c r="BB40" s="626"/>
      <c r="BC40" s="627"/>
      <c r="BD40" s="644">
        <v>100.3</v>
      </c>
      <c r="BE40" s="645"/>
      <c r="BF40" s="645"/>
      <c r="BG40" s="645"/>
      <c r="BH40" s="645"/>
      <c r="BI40" s="645">
        <v>100</v>
      </c>
      <c r="BJ40" s="645"/>
      <c r="BK40" s="645"/>
      <c r="BL40" s="645"/>
      <c r="BM40" s="646"/>
      <c r="BN40" s="644">
        <v>101.4</v>
      </c>
      <c r="BO40" s="645"/>
      <c r="BP40" s="645"/>
      <c r="BQ40" s="645"/>
      <c r="BR40" s="645"/>
      <c r="BS40" s="645">
        <v>101</v>
      </c>
      <c r="BT40" s="645"/>
      <c r="BU40" s="645"/>
      <c r="BV40" s="645"/>
      <c r="BW40" s="646"/>
      <c r="BY40" s="672" t="s">
        <v>309</v>
      </c>
      <c r="BZ40" s="673"/>
      <c r="CA40" s="607" t="s">
        <v>310</v>
      </c>
      <c r="CB40" s="608"/>
      <c r="CC40" s="608"/>
      <c r="CD40" s="608"/>
      <c r="CE40" s="608"/>
      <c r="CF40" s="608"/>
      <c r="CG40" s="608"/>
      <c r="CH40" s="608"/>
      <c r="CI40" s="608"/>
      <c r="CJ40" s="608"/>
      <c r="CK40" s="608"/>
      <c r="CL40" s="609"/>
      <c r="CM40" s="610">
        <v>382280707</v>
      </c>
      <c r="CN40" s="629"/>
      <c r="CO40" s="629"/>
      <c r="CP40" s="629"/>
      <c r="CQ40" s="629"/>
      <c r="CR40" s="629"/>
      <c r="CS40" s="629"/>
      <c r="CT40" s="630"/>
      <c r="CU40" s="615">
        <v>15</v>
      </c>
      <c r="CV40" s="631"/>
      <c r="CW40" s="631"/>
      <c r="CX40" s="632"/>
      <c r="CY40" s="619">
        <v>344539159</v>
      </c>
      <c r="CZ40" s="629"/>
      <c r="DA40" s="629"/>
      <c r="DB40" s="629"/>
      <c r="DC40" s="629"/>
      <c r="DD40" s="629"/>
      <c r="DE40" s="629"/>
      <c r="DF40" s="630"/>
      <c r="DG40" s="619">
        <v>344539159</v>
      </c>
      <c r="DH40" s="629"/>
      <c r="DI40" s="629"/>
      <c r="DJ40" s="629"/>
      <c r="DK40" s="629"/>
      <c r="DL40" s="629"/>
      <c r="DM40" s="629"/>
      <c r="DN40" s="629"/>
      <c r="DO40" s="629"/>
      <c r="DP40" s="629"/>
      <c r="DQ40" s="630"/>
      <c r="DR40" s="615">
        <v>21.7</v>
      </c>
      <c r="DS40" s="631"/>
      <c r="DT40" s="631"/>
      <c r="DU40" s="631"/>
      <c r="DV40" s="631"/>
      <c r="DW40" s="631"/>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311</v>
      </c>
      <c r="AQ41" s="666"/>
      <c r="AR41" s="666"/>
      <c r="AS41" s="666"/>
      <c r="AT41" s="666"/>
      <c r="AU41" s="666"/>
      <c r="AV41" s="666"/>
      <c r="AW41" s="667"/>
      <c r="AX41" s="668" t="s">
        <v>312</v>
      </c>
      <c r="AY41" s="668"/>
      <c r="AZ41" s="668"/>
      <c r="BA41" s="668"/>
      <c r="BB41" s="668"/>
      <c r="BC41" s="668"/>
      <c r="BD41" s="669">
        <v>7375773</v>
      </c>
      <c r="BE41" s="670"/>
      <c r="BF41" s="670"/>
      <c r="BG41" s="670"/>
      <c r="BH41" s="670"/>
      <c r="BI41" s="670"/>
      <c r="BJ41" s="670"/>
      <c r="BK41" s="670"/>
      <c r="BL41" s="670"/>
      <c r="BM41" s="671"/>
      <c r="BN41" s="669" t="s">
        <v>313</v>
      </c>
      <c r="BO41" s="670"/>
      <c r="BP41" s="670"/>
      <c r="BQ41" s="670"/>
      <c r="BR41" s="670"/>
      <c r="BS41" s="670"/>
      <c r="BT41" s="670"/>
      <c r="BU41" s="670"/>
      <c r="BV41" s="670"/>
      <c r="BW41" s="671"/>
      <c r="BY41" s="674"/>
      <c r="BZ41" s="675"/>
      <c r="CA41" s="607" t="s">
        <v>314</v>
      </c>
      <c r="CB41" s="608"/>
      <c r="CC41" s="608"/>
      <c r="CD41" s="608"/>
      <c r="CE41" s="608"/>
      <c r="CF41" s="608"/>
      <c r="CG41" s="608"/>
      <c r="CH41" s="608"/>
      <c r="CI41" s="608"/>
      <c r="CJ41" s="608"/>
      <c r="CK41" s="608"/>
      <c r="CL41" s="609"/>
      <c r="CM41" s="610">
        <v>343135654</v>
      </c>
      <c r="CN41" s="611"/>
      <c r="CO41" s="611"/>
      <c r="CP41" s="611"/>
      <c r="CQ41" s="611"/>
      <c r="CR41" s="611"/>
      <c r="CS41" s="611"/>
      <c r="CT41" s="612"/>
      <c r="CU41" s="615">
        <v>13.4</v>
      </c>
      <c r="CV41" s="631"/>
      <c r="CW41" s="631"/>
      <c r="CX41" s="632"/>
      <c r="CY41" s="619">
        <v>305699827</v>
      </c>
      <c r="CZ41" s="629"/>
      <c r="DA41" s="629"/>
      <c r="DB41" s="629"/>
      <c r="DC41" s="629"/>
      <c r="DD41" s="629"/>
      <c r="DE41" s="629"/>
      <c r="DF41" s="630"/>
      <c r="DG41" s="619">
        <v>305699827</v>
      </c>
      <c r="DH41" s="629"/>
      <c r="DI41" s="629"/>
      <c r="DJ41" s="629"/>
      <c r="DK41" s="629"/>
      <c r="DL41" s="629"/>
      <c r="DM41" s="629"/>
      <c r="DN41" s="629"/>
      <c r="DO41" s="629"/>
      <c r="DP41" s="629"/>
      <c r="DQ41" s="630"/>
      <c r="DR41" s="615">
        <v>19.2</v>
      </c>
      <c r="DS41" s="631"/>
      <c r="DT41" s="631"/>
      <c r="DU41" s="631"/>
      <c r="DV41" s="631"/>
      <c r="DW41" s="631"/>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315</v>
      </c>
      <c r="AQ42" s="659"/>
      <c r="AR42" s="659"/>
      <c r="AS42" s="659"/>
      <c r="AT42" s="659"/>
      <c r="AU42" s="659"/>
      <c r="AV42" s="659"/>
      <c r="AW42" s="660"/>
      <c r="AX42" s="661" t="s">
        <v>316</v>
      </c>
      <c r="AY42" s="661"/>
      <c r="AZ42" s="661"/>
      <c r="BA42" s="661"/>
      <c r="BB42" s="661"/>
      <c r="BC42" s="661"/>
      <c r="BD42" s="662">
        <v>7375773</v>
      </c>
      <c r="BE42" s="663"/>
      <c r="BF42" s="663"/>
      <c r="BG42" s="663"/>
      <c r="BH42" s="663"/>
      <c r="BI42" s="663"/>
      <c r="BJ42" s="663"/>
      <c r="BK42" s="663"/>
      <c r="BL42" s="663"/>
      <c r="BM42" s="664"/>
      <c r="BN42" s="662" t="s">
        <v>317</v>
      </c>
      <c r="BO42" s="663"/>
      <c r="BP42" s="663"/>
      <c r="BQ42" s="663"/>
      <c r="BR42" s="663"/>
      <c r="BS42" s="663"/>
      <c r="BT42" s="663"/>
      <c r="BU42" s="663"/>
      <c r="BV42" s="663"/>
      <c r="BW42" s="664"/>
      <c r="BY42" s="674"/>
      <c r="BZ42" s="675"/>
      <c r="CA42" s="607" t="s">
        <v>318</v>
      </c>
      <c r="CB42" s="608"/>
      <c r="CC42" s="608"/>
      <c r="CD42" s="608"/>
      <c r="CE42" s="608"/>
      <c r="CF42" s="608"/>
      <c r="CG42" s="608"/>
      <c r="CH42" s="608"/>
      <c r="CI42" s="608"/>
      <c r="CJ42" s="608"/>
      <c r="CK42" s="608"/>
      <c r="CL42" s="609"/>
      <c r="CM42" s="610">
        <v>39145053</v>
      </c>
      <c r="CN42" s="629"/>
      <c r="CO42" s="629"/>
      <c r="CP42" s="629"/>
      <c r="CQ42" s="629"/>
      <c r="CR42" s="629"/>
      <c r="CS42" s="629"/>
      <c r="CT42" s="630"/>
      <c r="CU42" s="615">
        <v>1.5</v>
      </c>
      <c r="CV42" s="631"/>
      <c r="CW42" s="631"/>
      <c r="CX42" s="632"/>
      <c r="CY42" s="619">
        <v>38839332</v>
      </c>
      <c r="CZ42" s="629"/>
      <c r="DA42" s="629"/>
      <c r="DB42" s="629"/>
      <c r="DC42" s="629"/>
      <c r="DD42" s="629"/>
      <c r="DE42" s="629"/>
      <c r="DF42" s="630"/>
      <c r="DG42" s="619">
        <v>38839332</v>
      </c>
      <c r="DH42" s="629"/>
      <c r="DI42" s="629"/>
      <c r="DJ42" s="629"/>
      <c r="DK42" s="629"/>
      <c r="DL42" s="629"/>
      <c r="DM42" s="629"/>
      <c r="DN42" s="629"/>
      <c r="DO42" s="629"/>
      <c r="DP42" s="629"/>
      <c r="DQ42" s="630"/>
      <c r="DR42" s="615">
        <v>2.4</v>
      </c>
      <c r="DS42" s="631"/>
      <c r="DT42" s="631"/>
      <c r="DU42" s="631"/>
      <c r="DV42" s="631"/>
      <c r="DW42" s="631"/>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319</v>
      </c>
      <c r="CB43" s="608"/>
      <c r="CC43" s="608"/>
      <c r="CD43" s="608"/>
      <c r="CE43" s="608"/>
      <c r="CF43" s="608"/>
      <c r="CG43" s="608"/>
      <c r="CH43" s="608"/>
      <c r="CI43" s="608"/>
      <c r="CJ43" s="608"/>
      <c r="CK43" s="608"/>
      <c r="CL43" s="609"/>
      <c r="CM43" s="610" t="s">
        <v>209</v>
      </c>
      <c r="CN43" s="611"/>
      <c r="CO43" s="611"/>
      <c r="CP43" s="611"/>
      <c r="CQ43" s="611"/>
      <c r="CR43" s="611"/>
      <c r="CS43" s="611"/>
      <c r="CT43" s="612"/>
      <c r="CU43" s="615" t="s">
        <v>120</v>
      </c>
      <c r="CV43" s="631"/>
      <c r="CW43" s="631"/>
      <c r="CX43" s="632"/>
      <c r="CY43" s="619" t="s">
        <v>120</v>
      </c>
      <c r="CZ43" s="629"/>
      <c r="DA43" s="629"/>
      <c r="DB43" s="629"/>
      <c r="DC43" s="629"/>
      <c r="DD43" s="629"/>
      <c r="DE43" s="629"/>
      <c r="DF43" s="630"/>
      <c r="DG43" s="619" t="s">
        <v>209</v>
      </c>
      <c r="DH43" s="629"/>
      <c r="DI43" s="629"/>
      <c r="DJ43" s="629"/>
      <c r="DK43" s="629"/>
      <c r="DL43" s="629"/>
      <c r="DM43" s="629"/>
      <c r="DN43" s="629"/>
      <c r="DO43" s="629"/>
      <c r="DP43" s="629"/>
      <c r="DQ43" s="630"/>
      <c r="DR43" s="615" t="s">
        <v>209</v>
      </c>
      <c r="DS43" s="631"/>
      <c r="DT43" s="631"/>
      <c r="DU43" s="631"/>
      <c r="DV43" s="631"/>
      <c r="DW43" s="631"/>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320</v>
      </c>
      <c r="BZ44" s="608"/>
      <c r="CA44" s="608"/>
      <c r="CB44" s="608"/>
      <c r="CC44" s="608"/>
      <c r="CD44" s="608"/>
      <c r="CE44" s="608"/>
      <c r="CF44" s="608"/>
      <c r="CG44" s="608"/>
      <c r="CH44" s="608"/>
      <c r="CI44" s="608"/>
      <c r="CJ44" s="608"/>
      <c r="CK44" s="608"/>
      <c r="CL44" s="609"/>
      <c r="CM44" s="610">
        <v>1254167293</v>
      </c>
      <c r="CN44" s="629"/>
      <c r="CO44" s="629"/>
      <c r="CP44" s="629"/>
      <c r="CQ44" s="629"/>
      <c r="CR44" s="629"/>
      <c r="CS44" s="629"/>
      <c r="CT44" s="630"/>
      <c r="CU44" s="615">
        <v>49.1</v>
      </c>
      <c r="CV44" s="631"/>
      <c r="CW44" s="631"/>
      <c r="CX44" s="632"/>
      <c r="CY44" s="619">
        <v>901923110</v>
      </c>
      <c r="CZ44" s="629"/>
      <c r="DA44" s="629"/>
      <c r="DB44" s="629"/>
      <c r="DC44" s="629"/>
      <c r="DD44" s="629"/>
      <c r="DE44" s="629"/>
      <c r="DF44" s="630"/>
      <c r="DG44" s="619">
        <v>641265399</v>
      </c>
      <c r="DH44" s="629"/>
      <c r="DI44" s="629"/>
      <c r="DJ44" s="629"/>
      <c r="DK44" s="629"/>
      <c r="DL44" s="629"/>
      <c r="DM44" s="629"/>
      <c r="DN44" s="629"/>
      <c r="DO44" s="629"/>
      <c r="DP44" s="629"/>
      <c r="DQ44" s="630"/>
      <c r="DR44" s="615">
        <v>40.4</v>
      </c>
      <c r="DS44" s="631"/>
      <c r="DT44" s="631"/>
      <c r="DU44" s="631"/>
      <c r="DV44" s="631"/>
      <c r="DW44" s="631"/>
      <c r="DX44" s="633"/>
    </row>
    <row r="45" spans="2:128" ht="11.25" customHeight="1" x14ac:dyDescent="0.2">
      <c r="B45" s="212" t="s">
        <v>321</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322</v>
      </c>
      <c r="BZ45" s="608"/>
      <c r="CA45" s="608"/>
      <c r="CB45" s="608"/>
      <c r="CC45" s="608"/>
      <c r="CD45" s="608"/>
      <c r="CE45" s="608"/>
      <c r="CF45" s="608"/>
      <c r="CG45" s="608"/>
      <c r="CH45" s="608"/>
      <c r="CI45" s="608"/>
      <c r="CJ45" s="608"/>
      <c r="CK45" s="608"/>
      <c r="CL45" s="609"/>
      <c r="CM45" s="610">
        <v>66053986</v>
      </c>
      <c r="CN45" s="611"/>
      <c r="CO45" s="611"/>
      <c r="CP45" s="611"/>
      <c r="CQ45" s="611"/>
      <c r="CR45" s="611"/>
      <c r="CS45" s="611"/>
      <c r="CT45" s="612"/>
      <c r="CU45" s="615">
        <v>2.6</v>
      </c>
      <c r="CV45" s="631"/>
      <c r="CW45" s="631"/>
      <c r="CX45" s="632"/>
      <c r="CY45" s="619">
        <v>49244160</v>
      </c>
      <c r="CZ45" s="629"/>
      <c r="DA45" s="629"/>
      <c r="DB45" s="629"/>
      <c r="DC45" s="629"/>
      <c r="DD45" s="629"/>
      <c r="DE45" s="629"/>
      <c r="DF45" s="630"/>
      <c r="DG45" s="619">
        <v>44335575</v>
      </c>
      <c r="DH45" s="629"/>
      <c r="DI45" s="629"/>
      <c r="DJ45" s="629"/>
      <c r="DK45" s="629"/>
      <c r="DL45" s="629"/>
      <c r="DM45" s="629"/>
      <c r="DN45" s="629"/>
      <c r="DO45" s="629"/>
      <c r="DP45" s="629"/>
      <c r="DQ45" s="630"/>
      <c r="DR45" s="615">
        <v>2.8</v>
      </c>
      <c r="DS45" s="631"/>
      <c r="DT45" s="631"/>
      <c r="DU45" s="631"/>
      <c r="DV45" s="631"/>
      <c r="DW45" s="631"/>
      <c r="DX45" s="633"/>
    </row>
    <row r="46" spans="2:128" ht="11.25" customHeight="1" x14ac:dyDescent="0.2">
      <c r="B46" s="226" t="s">
        <v>323</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324</v>
      </c>
      <c r="BZ46" s="608"/>
      <c r="CA46" s="608"/>
      <c r="CB46" s="608"/>
      <c r="CC46" s="608"/>
      <c r="CD46" s="608"/>
      <c r="CE46" s="608"/>
      <c r="CF46" s="608"/>
      <c r="CG46" s="608"/>
      <c r="CH46" s="608"/>
      <c r="CI46" s="608"/>
      <c r="CJ46" s="608"/>
      <c r="CK46" s="608"/>
      <c r="CL46" s="609"/>
      <c r="CM46" s="610">
        <v>28126492</v>
      </c>
      <c r="CN46" s="629"/>
      <c r="CO46" s="629"/>
      <c r="CP46" s="629"/>
      <c r="CQ46" s="629"/>
      <c r="CR46" s="629"/>
      <c r="CS46" s="629"/>
      <c r="CT46" s="630"/>
      <c r="CU46" s="615">
        <v>1.1000000000000001</v>
      </c>
      <c r="CV46" s="631"/>
      <c r="CW46" s="631"/>
      <c r="CX46" s="632"/>
      <c r="CY46" s="619">
        <v>13414137</v>
      </c>
      <c r="CZ46" s="629"/>
      <c r="DA46" s="629"/>
      <c r="DB46" s="629"/>
      <c r="DC46" s="629"/>
      <c r="DD46" s="629"/>
      <c r="DE46" s="629"/>
      <c r="DF46" s="630"/>
      <c r="DG46" s="619">
        <v>8969984</v>
      </c>
      <c r="DH46" s="629"/>
      <c r="DI46" s="629"/>
      <c r="DJ46" s="629"/>
      <c r="DK46" s="629"/>
      <c r="DL46" s="629"/>
      <c r="DM46" s="629"/>
      <c r="DN46" s="629"/>
      <c r="DO46" s="629"/>
      <c r="DP46" s="629"/>
      <c r="DQ46" s="630"/>
      <c r="DR46" s="615">
        <v>0.6</v>
      </c>
      <c r="DS46" s="631"/>
      <c r="DT46" s="631"/>
      <c r="DU46" s="631"/>
      <c r="DV46" s="631"/>
      <c r="DW46" s="631"/>
      <c r="DX46" s="633"/>
    </row>
    <row r="47" spans="2:128" ht="11.25" customHeight="1" x14ac:dyDescent="0.2">
      <c r="B47" s="227" t="s">
        <v>325</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326</v>
      </c>
      <c r="BZ47" s="608"/>
      <c r="CA47" s="608"/>
      <c r="CB47" s="608"/>
      <c r="CC47" s="608"/>
      <c r="CD47" s="608"/>
      <c r="CE47" s="608"/>
      <c r="CF47" s="608"/>
      <c r="CG47" s="608"/>
      <c r="CH47" s="608"/>
      <c r="CI47" s="608"/>
      <c r="CJ47" s="608"/>
      <c r="CK47" s="608"/>
      <c r="CL47" s="609"/>
      <c r="CM47" s="610">
        <v>826951021</v>
      </c>
      <c r="CN47" s="611"/>
      <c r="CO47" s="611"/>
      <c r="CP47" s="611"/>
      <c r="CQ47" s="611"/>
      <c r="CR47" s="611"/>
      <c r="CS47" s="611"/>
      <c r="CT47" s="612"/>
      <c r="CU47" s="615">
        <v>32.4</v>
      </c>
      <c r="CV47" s="631"/>
      <c r="CW47" s="631"/>
      <c r="CX47" s="632"/>
      <c r="CY47" s="619">
        <v>772070324</v>
      </c>
      <c r="CZ47" s="629"/>
      <c r="DA47" s="629"/>
      <c r="DB47" s="629"/>
      <c r="DC47" s="629"/>
      <c r="DD47" s="629"/>
      <c r="DE47" s="629"/>
      <c r="DF47" s="630"/>
      <c r="DG47" s="619">
        <v>534162923</v>
      </c>
      <c r="DH47" s="629"/>
      <c r="DI47" s="629"/>
      <c r="DJ47" s="629"/>
      <c r="DK47" s="629"/>
      <c r="DL47" s="629"/>
      <c r="DM47" s="629"/>
      <c r="DN47" s="629"/>
      <c r="DO47" s="629"/>
      <c r="DP47" s="629"/>
      <c r="DQ47" s="630"/>
      <c r="DR47" s="615">
        <v>33.6</v>
      </c>
      <c r="DS47" s="631"/>
      <c r="DT47" s="631"/>
      <c r="DU47" s="631"/>
      <c r="DV47" s="631"/>
      <c r="DW47" s="631"/>
      <c r="DX47" s="633"/>
    </row>
    <row r="48" spans="2:128" ht="11.25" customHeight="1" x14ac:dyDescent="0.2">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327</v>
      </c>
      <c r="BZ48" s="608"/>
      <c r="CA48" s="608"/>
      <c r="CB48" s="608"/>
      <c r="CC48" s="608"/>
      <c r="CD48" s="608"/>
      <c r="CE48" s="608"/>
      <c r="CF48" s="608"/>
      <c r="CG48" s="608"/>
      <c r="CH48" s="608"/>
      <c r="CI48" s="608"/>
      <c r="CJ48" s="608"/>
      <c r="CK48" s="608"/>
      <c r="CL48" s="609"/>
      <c r="CM48" s="610">
        <v>53766482</v>
      </c>
      <c r="CN48" s="629"/>
      <c r="CO48" s="629"/>
      <c r="CP48" s="629"/>
      <c r="CQ48" s="629"/>
      <c r="CR48" s="629"/>
      <c r="CS48" s="629"/>
      <c r="CT48" s="630"/>
      <c r="CU48" s="615">
        <v>2.1</v>
      </c>
      <c r="CV48" s="631"/>
      <c r="CW48" s="631"/>
      <c r="CX48" s="632"/>
      <c r="CY48" s="619">
        <v>53766482</v>
      </c>
      <c r="CZ48" s="629"/>
      <c r="DA48" s="629"/>
      <c r="DB48" s="629"/>
      <c r="DC48" s="629"/>
      <c r="DD48" s="629"/>
      <c r="DE48" s="629"/>
      <c r="DF48" s="630"/>
      <c r="DG48" s="619">
        <v>53766482</v>
      </c>
      <c r="DH48" s="629"/>
      <c r="DI48" s="629"/>
      <c r="DJ48" s="629"/>
      <c r="DK48" s="629"/>
      <c r="DL48" s="629"/>
      <c r="DM48" s="629"/>
      <c r="DN48" s="629"/>
      <c r="DO48" s="629"/>
      <c r="DP48" s="629"/>
      <c r="DQ48" s="630"/>
      <c r="DR48" s="615">
        <v>3.4</v>
      </c>
      <c r="DS48" s="631"/>
      <c r="DT48" s="631"/>
      <c r="DU48" s="631"/>
      <c r="DV48" s="631"/>
      <c r="DW48" s="631"/>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328</v>
      </c>
      <c r="BZ49" s="608"/>
      <c r="CA49" s="608"/>
      <c r="CB49" s="608"/>
      <c r="CC49" s="608"/>
      <c r="CD49" s="608"/>
      <c r="CE49" s="608"/>
      <c r="CF49" s="608"/>
      <c r="CG49" s="608"/>
      <c r="CH49" s="608"/>
      <c r="CI49" s="608"/>
      <c r="CJ49" s="608"/>
      <c r="CK49" s="608"/>
      <c r="CL49" s="609"/>
      <c r="CM49" s="610">
        <v>20433983</v>
      </c>
      <c r="CN49" s="611"/>
      <c r="CO49" s="611"/>
      <c r="CP49" s="611"/>
      <c r="CQ49" s="611"/>
      <c r="CR49" s="611"/>
      <c r="CS49" s="611"/>
      <c r="CT49" s="612"/>
      <c r="CU49" s="615">
        <v>0.8</v>
      </c>
      <c r="CV49" s="631"/>
      <c r="CW49" s="631"/>
      <c r="CX49" s="632"/>
      <c r="CY49" s="619">
        <v>7470310</v>
      </c>
      <c r="CZ49" s="629"/>
      <c r="DA49" s="629"/>
      <c r="DB49" s="629"/>
      <c r="DC49" s="629"/>
      <c r="DD49" s="629"/>
      <c r="DE49" s="629"/>
      <c r="DF49" s="630"/>
      <c r="DG49" s="619" t="s">
        <v>120</v>
      </c>
      <c r="DH49" s="629"/>
      <c r="DI49" s="629"/>
      <c r="DJ49" s="629"/>
      <c r="DK49" s="629"/>
      <c r="DL49" s="629"/>
      <c r="DM49" s="629"/>
      <c r="DN49" s="629"/>
      <c r="DO49" s="629"/>
      <c r="DP49" s="629"/>
      <c r="DQ49" s="630"/>
      <c r="DR49" s="615" t="s">
        <v>209</v>
      </c>
      <c r="DS49" s="631"/>
      <c r="DT49" s="631"/>
      <c r="DU49" s="631"/>
      <c r="DV49" s="631"/>
      <c r="DW49" s="631"/>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329</v>
      </c>
      <c r="BZ50" s="608"/>
      <c r="CA50" s="608"/>
      <c r="CB50" s="608"/>
      <c r="CC50" s="608"/>
      <c r="CD50" s="608"/>
      <c r="CE50" s="608"/>
      <c r="CF50" s="608"/>
      <c r="CG50" s="608"/>
      <c r="CH50" s="608"/>
      <c r="CI50" s="608"/>
      <c r="CJ50" s="608"/>
      <c r="CK50" s="608"/>
      <c r="CL50" s="609"/>
      <c r="CM50" s="610">
        <v>6495495</v>
      </c>
      <c r="CN50" s="629"/>
      <c r="CO50" s="629"/>
      <c r="CP50" s="629"/>
      <c r="CQ50" s="629"/>
      <c r="CR50" s="629"/>
      <c r="CS50" s="629"/>
      <c r="CT50" s="630"/>
      <c r="CU50" s="615">
        <v>0.3</v>
      </c>
      <c r="CV50" s="631"/>
      <c r="CW50" s="631"/>
      <c r="CX50" s="632"/>
      <c r="CY50" s="619">
        <v>5794495</v>
      </c>
      <c r="CZ50" s="629"/>
      <c r="DA50" s="629"/>
      <c r="DB50" s="629"/>
      <c r="DC50" s="629"/>
      <c r="DD50" s="629"/>
      <c r="DE50" s="629"/>
      <c r="DF50" s="630"/>
      <c r="DG50" s="619" t="s">
        <v>120</v>
      </c>
      <c r="DH50" s="629"/>
      <c r="DI50" s="629"/>
      <c r="DJ50" s="629"/>
      <c r="DK50" s="629"/>
      <c r="DL50" s="629"/>
      <c r="DM50" s="629"/>
      <c r="DN50" s="629"/>
      <c r="DO50" s="629"/>
      <c r="DP50" s="629"/>
      <c r="DQ50" s="630"/>
      <c r="DR50" s="615" t="s">
        <v>209</v>
      </c>
      <c r="DS50" s="631"/>
      <c r="DT50" s="631"/>
      <c r="DU50" s="631"/>
      <c r="DV50" s="631"/>
      <c r="DW50" s="631"/>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330</v>
      </c>
      <c r="BZ51" s="608"/>
      <c r="CA51" s="608"/>
      <c r="CB51" s="608"/>
      <c r="CC51" s="608"/>
      <c r="CD51" s="608"/>
      <c r="CE51" s="608"/>
      <c r="CF51" s="608"/>
      <c r="CG51" s="608"/>
      <c r="CH51" s="608"/>
      <c r="CI51" s="608"/>
      <c r="CJ51" s="608"/>
      <c r="CK51" s="608"/>
      <c r="CL51" s="609"/>
      <c r="CM51" s="610">
        <v>252339834</v>
      </c>
      <c r="CN51" s="611"/>
      <c r="CO51" s="611"/>
      <c r="CP51" s="611"/>
      <c r="CQ51" s="611"/>
      <c r="CR51" s="611"/>
      <c r="CS51" s="611"/>
      <c r="CT51" s="612"/>
      <c r="CU51" s="615">
        <v>9.9</v>
      </c>
      <c r="CV51" s="631"/>
      <c r="CW51" s="631"/>
      <c r="CX51" s="632"/>
      <c r="CY51" s="619">
        <v>163202</v>
      </c>
      <c r="CZ51" s="629"/>
      <c r="DA51" s="629"/>
      <c r="DB51" s="629"/>
      <c r="DC51" s="629"/>
      <c r="DD51" s="629"/>
      <c r="DE51" s="629"/>
      <c r="DF51" s="630"/>
      <c r="DG51" s="619">
        <v>30435</v>
      </c>
      <c r="DH51" s="629"/>
      <c r="DI51" s="629"/>
      <c r="DJ51" s="629"/>
      <c r="DK51" s="629"/>
      <c r="DL51" s="629"/>
      <c r="DM51" s="629"/>
      <c r="DN51" s="629"/>
      <c r="DO51" s="629"/>
      <c r="DP51" s="629"/>
      <c r="DQ51" s="630"/>
      <c r="DR51" s="615">
        <v>0</v>
      </c>
      <c r="DS51" s="631"/>
      <c r="DT51" s="631"/>
      <c r="DU51" s="631"/>
      <c r="DV51" s="631"/>
      <c r="DW51" s="631"/>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331</v>
      </c>
      <c r="BZ52" s="608"/>
      <c r="CA52" s="608"/>
      <c r="CB52" s="608"/>
      <c r="CC52" s="608"/>
      <c r="CD52" s="608"/>
      <c r="CE52" s="608"/>
      <c r="CF52" s="608"/>
      <c r="CG52" s="608"/>
      <c r="CH52" s="608"/>
      <c r="CI52" s="608"/>
      <c r="CJ52" s="608"/>
      <c r="CK52" s="608"/>
      <c r="CL52" s="609"/>
      <c r="CM52" s="610" t="s">
        <v>120</v>
      </c>
      <c r="CN52" s="629"/>
      <c r="CO52" s="629"/>
      <c r="CP52" s="629"/>
      <c r="CQ52" s="629"/>
      <c r="CR52" s="629"/>
      <c r="CS52" s="629"/>
      <c r="CT52" s="630"/>
      <c r="CU52" s="615" t="s">
        <v>210</v>
      </c>
      <c r="CV52" s="631"/>
      <c r="CW52" s="631"/>
      <c r="CX52" s="632"/>
      <c r="CY52" s="619" t="s">
        <v>209</v>
      </c>
      <c r="CZ52" s="629"/>
      <c r="DA52" s="629"/>
      <c r="DB52" s="629"/>
      <c r="DC52" s="629"/>
      <c r="DD52" s="629"/>
      <c r="DE52" s="629"/>
      <c r="DF52" s="630"/>
      <c r="DG52" s="619" t="s">
        <v>210</v>
      </c>
      <c r="DH52" s="629"/>
      <c r="DI52" s="629"/>
      <c r="DJ52" s="629"/>
      <c r="DK52" s="629"/>
      <c r="DL52" s="629"/>
      <c r="DM52" s="629"/>
      <c r="DN52" s="629"/>
      <c r="DO52" s="629"/>
      <c r="DP52" s="629"/>
      <c r="DQ52" s="630"/>
      <c r="DR52" s="615" t="s">
        <v>120</v>
      </c>
      <c r="DS52" s="631"/>
      <c r="DT52" s="631"/>
      <c r="DU52" s="631"/>
      <c r="DV52" s="631"/>
      <c r="DW52" s="631"/>
      <c r="DX52" s="633"/>
    </row>
    <row r="53" spans="2:128" ht="11.25" customHeight="1" x14ac:dyDescent="0.2">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332</v>
      </c>
      <c r="BZ53" s="608"/>
      <c r="CA53" s="608"/>
      <c r="CB53" s="608"/>
      <c r="CC53" s="608"/>
      <c r="CD53" s="608"/>
      <c r="CE53" s="608"/>
      <c r="CF53" s="608"/>
      <c r="CG53" s="608"/>
      <c r="CH53" s="608"/>
      <c r="CI53" s="608"/>
      <c r="CJ53" s="608"/>
      <c r="CK53" s="608"/>
      <c r="CL53" s="609"/>
      <c r="CM53" s="610">
        <v>193502017</v>
      </c>
      <c r="CN53" s="611"/>
      <c r="CO53" s="611"/>
      <c r="CP53" s="611"/>
      <c r="CQ53" s="611"/>
      <c r="CR53" s="611"/>
      <c r="CS53" s="611"/>
      <c r="CT53" s="612"/>
      <c r="CU53" s="615">
        <v>7.6</v>
      </c>
      <c r="CV53" s="631"/>
      <c r="CW53" s="631"/>
      <c r="CX53" s="632"/>
      <c r="CY53" s="619">
        <v>23775975</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2">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333</v>
      </c>
      <c r="BZ54" s="608"/>
      <c r="CA54" s="608"/>
      <c r="CB54" s="608"/>
      <c r="CC54" s="608"/>
      <c r="CD54" s="608"/>
      <c r="CE54" s="608"/>
      <c r="CF54" s="608"/>
      <c r="CG54" s="608"/>
      <c r="CH54" s="608"/>
      <c r="CI54" s="608"/>
      <c r="CJ54" s="608"/>
      <c r="CK54" s="608"/>
      <c r="CL54" s="609"/>
      <c r="CM54" s="610">
        <v>5700535</v>
      </c>
      <c r="CN54" s="611"/>
      <c r="CO54" s="611"/>
      <c r="CP54" s="611"/>
      <c r="CQ54" s="611"/>
      <c r="CR54" s="611"/>
      <c r="CS54" s="611"/>
      <c r="CT54" s="612"/>
      <c r="CU54" s="615">
        <v>0.2</v>
      </c>
      <c r="CV54" s="631"/>
      <c r="CW54" s="631"/>
      <c r="CX54" s="632"/>
      <c r="CY54" s="619">
        <v>5700535</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2">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309</v>
      </c>
      <c r="BZ55" s="673"/>
      <c r="CA55" s="607" t="s">
        <v>334</v>
      </c>
      <c r="CB55" s="608"/>
      <c r="CC55" s="608"/>
      <c r="CD55" s="608"/>
      <c r="CE55" s="608"/>
      <c r="CF55" s="608"/>
      <c r="CG55" s="608"/>
      <c r="CH55" s="608"/>
      <c r="CI55" s="608"/>
      <c r="CJ55" s="608"/>
      <c r="CK55" s="608"/>
      <c r="CL55" s="609"/>
      <c r="CM55" s="610">
        <v>190234800</v>
      </c>
      <c r="CN55" s="611"/>
      <c r="CO55" s="611"/>
      <c r="CP55" s="611"/>
      <c r="CQ55" s="611"/>
      <c r="CR55" s="611"/>
      <c r="CS55" s="611"/>
      <c r="CT55" s="612"/>
      <c r="CU55" s="615">
        <v>7.4</v>
      </c>
      <c r="CV55" s="631"/>
      <c r="CW55" s="631"/>
      <c r="CX55" s="632"/>
      <c r="CY55" s="619">
        <v>23190984</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335</v>
      </c>
      <c r="CB56" s="608"/>
      <c r="CC56" s="608"/>
      <c r="CD56" s="608"/>
      <c r="CE56" s="608"/>
      <c r="CF56" s="608"/>
      <c r="CG56" s="608"/>
      <c r="CH56" s="608"/>
      <c r="CI56" s="608"/>
      <c r="CJ56" s="608"/>
      <c r="CK56" s="608"/>
      <c r="CL56" s="609"/>
      <c r="CM56" s="610">
        <v>116608624</v>
      </c>
      <c r="CN56" s="611"/>
      <c r="CO56" s="611"/>
      <c r="CP56" s="611"/>
      <c r="CQ56" s="611"/>
      <c r="CR56" s="611"/>
      <c r="CS56" s="611"/>
      <c r="CT56" s="612"/>
      <c r="CU56" s="615">
        <v>4.5999999999999996</v>
      </c>
      <c r="CV56" s="631"/>
      <c r="CW56" s="631"/>
      <c r="CX56" s="632"/>
      <c r="CY56" s="619">
        <v>2599492</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336</v>
      </c>
      <c r="CB57" s="608"/>
      <c r="CC57" s="608"/>
      <c r="CD57" s="608"/>
      <c r="CE57" s="608"/>
      <c r="CF57" s="608"/>
      <c r="CG57" s="608"/>
      <c r="CH57" s="608"/>
      <c r="CI57" s="608"/>
      <c r="CJ57" s="608"/>
      <c r="CK57" s="608"/>
      <c r="CL57" s="609"/>
      <c r="CM57" s="610">
        <v>66294774</v>
      </c>
      <c r="CN57" s="611"/>
      <c r="CO57" s="611"/>
      <c r="CP57" s="611"/>
      <c r="CQ57" s="611"/>
      <c r="CR57" s="611"/>
      <c r="CS57" s="611"/>
      <c r="CT57" s="612"/>
      <c r="CU57" s="615">
        <v>2.6</v>
      </c>
      <c r="CV57" s="631"/>
      <c r="CW57" s="631"/>
      <c r="CX57" s="632"/>
      <c r="CY57" s="619">
        <v>20114644</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337</v>
      </c>
      <c r="CB58" s="608"/>
      <c r="CC58" s="608"/>
      <c r="CD58" s="608"/>
      <c r="CE58" s="608"/>
      <c r="CF58" s="608"/>
      <c r="CG58" s="608"/>
      <c r="CH58" s="608"/>
      <c r="CI58" s="608"/>
      <c r="CJ58" s="608"/>
      <c r="CK58" s="608"/>
      <c r="CL58" s="609"/>
      <c r="CM58" s="610">
        <v>3267217</v>
      </c>
      <c r="CN58" s="611"/>
      <c r="CO58" s="611"/>
      <c r="CP58" s="611"/>
      <c r="CQ58" s="611"/>
      <c r="CR58" s="611"/>
      <c r="CS58" s="611"/>
      <c r="CT58" s="612"/>
      <c r="CU58" s="615">
        <v>0.1</v>
      </c>
      <c r="CV58" s="631"/>
      <c r="CW58" s="631"/>
      <c r="CX58" s="632"/>
      <c r="CY58" s="619">
        <v>584991</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338</v>
      </c>
      <c r="CB59" s="608"/>
      <c r="CC59" s="608"/>
      <c r="CD59" s="608"/>
      <c r="CE59" s="608"/>
      <c r="CF59" s="608"/>
      <c r="CG59" s="608"/>
      <c r="CH59" s="608"/>
      <c r="CI59" s="608"/>
      <c r="CJ59" s="608"/>
      <c r="CK59" s="608"/>
      <c r="CL59" s="609"/>
      <c r="CM59" s="610" t="s">
        <v>230</v>
      </c>
      <c r="CN59" s="611"/>
      <c r="CO59" s="611"/>
      <c r="CP59" s="611"/>
      <c r="CQ59" s="611"/>
      <c r="CR59" s="611"/>
      <c r="CS59" s="611"/>
      <c r="CT59" s="612"/>
      <c r="CU59" s="615" t="s">
        <v>120</v>
      </c>
      <c r="CV59" s="631"/>
      <c r="CW59" s="631"/>
      <c r="CX59" s="632"/>
      <c r="CY59" s="619" t="s">
        <v>210</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339</v>
      </c>
      <c r="BZ60" s="626"/>
      <c r="CA60" s="626"/>
      <c r="CB60" s="626"/>
      <c r="CC60" s="626"/>
      <c r="CD60" s="626"/>
      <c r="CE60" s="626"/>
      <c r="CF60" s="626"/>
      <c r="CG60" s="626"/>
      <c r="CH60" s="626"/>
      <c r="CI60" s="626"/>
      <c r="CJ60" s="626"/>
      <c r="CK60" s="626"/>
      <c r="CL60" s="627"/>
      <c r="CM60" s="686">
        <v>2554843191</v>
      </c>
      <c r="CN60" s="687"/>
      <c r="CO60" s="687"/>
      <c r="CP60" s="687"/>
      <c r="CQ60" s="687"/>
      <c r="CR60" s="687"/>
      <c r="CS60" s="687"/>
      <c r="CT60" s="688"/>
      <c r="CU60" s="689">
        <v>100</v>
      </c>
      <c r="CV60" s="690"/>
      <c r="CW60" s="690"/>
      <c r="CX60" s="691"/>
      <c r="CY60" s="692">
        <v>1881073547</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VgrfKESUdeWwGXO2VkxJkSt3RW37pHoQ00bhXY8f4C4EDwUo4qZAaf69AgipwjrUJeUalu+7N/JpWo2kZ0sv+Q==" saltValue="+kjI5YjEaqn78bYX2uxqUQ=="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340</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341</v>
      </c>
      <c r="DK2" s="731"/>
      <c r="DL2" s="731"/>
      <c r="DM2" s="731"/>
      <c r="DN2" s="731"/>
      <c r="DO2" s="732"/>
      <c r="DP2" s="237"/>
      <c r="DQ2" s="730" t="s">
        <v>342</v>
      </c>
      <c r="DR2" s="731"/>
      <c r="DS2" s="731"/>
      <c r="DT2" s="731"/>
      <c r="DU2" s="731"/>
      <c r="DV2" s="731"/>
      <c r="DW2" s="731"/>
      <c r="DX2" s="731"/>
      <c r="DY2" s="731"/>
      <c r="DZ2" s="73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3" t="s">
        <v>343</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344</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4" t="s">
        <v>345</v>
      </c>
      <c r="B5" s="725"/>
      <c r="C5" s="725"/>
      <c r="D5" s="725"/>
      <c r="E5" s="725"/>
      <c r="F5" s="725"/>
      <c r="G5" s="725"/>
      <c r="H5" s="725"/>
      <c r="I5" s="725"/>
      <c r="J5" s="725"/>
      <c r="K5" s="725"/>
      <c r="L5" s="725"/>
      <c r="M5" s="725"/>
      <c r="N5" s="725"/>
      <c r="O5" s="725"/>
      <c r="P5" s="726"/>
      <c r="Q5" s="701" t="s">
        <v>346</v>
      </c>
      <c r="R5" s="702"/>
      <c r="S5" s="702"/>
      <c r="T5" s="702"/>
      <c r="U5" s="703"/>
      <c r="V5" s="701" t="s">
        <v>347</v>
      </c>
      <c r="W5" s="702"/>
      <c r="X5" s="702"/>
      <c r="Y5" s="702"/>
      <c r="Z5" s="703"/>
      <c r="AA5" s="701" t="s">
        <v>348</v>
      </c>
      <c r="AB5" s="702"/>
      <c r="AC5" s="702"/>
      <c r="AD5" s="702"/>
      <c r="AE5" s="702"/>
      <c r="AF5" s="734" t="s">
        <v>349</v>
      </c>
      <c r="AG5" s="702"/>
      <c r="AH5" s="702"/>
      <c r="AI5" s="702"/>
      <c r="AJ5" s="713"/>
      <c r="AK5" s="702" t="s">
        <v>350</v>
      </c>
      <c r="AL5" s="702"/>
      <c r="AM5" s="702"/>
      <c r="AN5" s="702"/>
      <c r="AO5" s="703"/>
      <c r="AP5" s="701" t="s">
        <v>351</v>
      </c>
      <c r="AQ5" s="702"/>
      <c r="AR5" s="702"/>
      <c r="AS5" s="702"/>
      <c r="AT5" s="703"/>
      <c r="AU5" s="701" t="s">
        <v>352</v>
      </c>
      <c r="AV5" s="702"/>
      <c r="AW5" s="702"/>
      <c r="AX5" s="702"/>
      <c r="AY5" s="713"/>
      <c r="AZ5" s="244"/>
      <c r="BA5" s="244"/>
      <c r="BB5" s="244"/>
      <c r="BC5" s="244"/>
      <c r="BD5" s="244"/>
      <c r="BE5" s="245"/>
      <c r="BF5" s="245"/>
      <c r="BG5" s="245"/>
      <c r="BH5" s="245"/>
      <c r="BI5" s="245"/>
      <c r="BJ5" s="245"/>
      <c r="BK5" s="245"/>
      <c r="BL5" s="245"/>
      <c r="BM5" s="245"/>
      <c r="BN5" s="245"/>
      <c r="BO5" s="245"/>
      <c r="BP5" s="245"/>
      <c r="BQ5" s="724" t="s">
        <v>353</v>
      </c>
      <c r="BR5" s="725"/>
      <c r="BS5" s="725"/>
      <c r="BT5" s="725"/>
      <c r="BU5" s="725"/>
      <c r="BV5" s="725"/>
      <c r="BW5" s="725"/>
      <c r="BX5" s="725"/>
      <c r="BY5" s="725"/>
      <c r="BZ5" s="725"/>
      <c r="CA5" s="725"/>
      <c r="CB5" s="725"/>
      <c r="CC5" s="725"/>
      <c r="CD5" s="725"/>
      <c r="CE5" s="725"/>
      <c r="CF5" s="725"/>
      <c r="CG5" s="726"/>
      <c r="CH5" s="701" t="s">
        <v>354</v>
      </c>
      <c r="CI5" s="702"/>
      <c r="CJ5" s="702"/>
      <c r="CK5" s="702"/>
      <c r="CL5" s="703"/>
      <c r="CM5" s="701" t="s">
        <v>355</v>
      </c>
      <c r="CN5" s="702"/>
      <c r="CO5" s="702"/>
      <c r="CP5" s="702"/>
      <c r="CQ5" s="703"/>
      <c r="CR5" s="701" t="s">
        <v>356</v>
      </c>
      <c r="CS5" s="702"/>
      <c r="CT5" s="702"/>
      <c r="CU5" s="702"/>
      <c r="CV5" s="703"/>
      <c r="CW5" s="701" t="s">
        <v>357</v>
      </c>
      <c r="CX5" s="702"/>
      <c r="CY5" s="702"/>
      <c r="CZ5" s="702"/>
      <c r="DA5" s="703"/>
      <c r="DB5" s="701" t="s">
        <v>358</v>
      </c>
      <c r="DC5" s="702"/>
      <c r="DD5" s="702"/>
      <c r="DE5" s="702"/>
      <c r="DF5" s="703"/>
      <c r="DG5" s="707" t="s">
        <v>359</v>
      </c>
      <c r="DH5" s="708"/>
      <c r="DI5" s="708"/>
      <c r="DJ5" s="708"/>
      <c r="DK5" s="709"/>
      <c r="DL5" s="707" t="s">
        <v>360</v>
      </c>
      <c r="DM5" s="708"/>
      <c r="DN5" s="708"/>
      <c r="DO5" s="708"/>
      <c r="DP5" s="709"/>
      <c r="DQ5" s="701" t="s">
        <v>361</v>
      </c>
      <c r="DR5" s="702"/>
      <c r="DS5" s="702"/>
      <c r="DT5" s="702"/>
      <c r="DU5" s="703"/>
      <c r="DV5" s="701" t="s">
        <v>352</v>
      </c>
      <c r="DW5" s="702"/>
      <c r="DX5" s="702"/>
      <c r="DY5" s="702"/>
      <c r="DZ5" s="713"/>
      <c r="EA5" s="242"/>
    </row>
    <row r="6" spans="1:131" s="243" customFormat="1" ht="26.25" customHeight="1" thickBot="1" x14ac:dyDescent="0.25">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2">
      <c r="A7" s="246">
        <v>1</v>
      </c>
      <c r="B7" s="715" t="s">
        <v>362</v>
      </c>
      <c r="C7" s="716"/>
      <c r="D7" s="716"/>
      <c r="E7" s="716"/>
      <c r="F7" s="716"/>
      <c r="G7" s="716"/>
      <c r="H7" s="716"/>
      <c r="I7" s="716"/>
      <c r="J7" s="716"/>
      <c r="K7" s="716"/>
      <c r="L7" s="716"/>
      <c r="M7" s="716"/>
      <c r="N7" s="716"/>
      <c r="O7" s="716"/>
      <c r="P7" s="717"/>
      <c r="Q7" s="718">
        <v>2463099</v>
      </c>
      <c r="R7" s="719"/>
      <c r="S7" s="719"/>
      <c r="T7" s="719"/>
      <c r="U7" s="719"/>
      <c r="V7" s="719">
        <v>2447739</v>
      </c>
      <c r="W7" s="719"/>
      <c r="X7" s="719"/>
      <c r="Y7" s="719"/>
      <c r="Z7" s="719"/>
      <c r="AA7" s="719">
        <v>15360</v>
      </c>
      <c r="AB7" s="719"/>
      <c r="AC7" s="719"/>
      <c r="AD7" s="719"/>
      <c r="AE7" s="720"/>
      <c r="AF7" s="721">
        <v>4927</v>
      </c>
      <c r="AG7" s="722"/>
      <c r="AH7" s="722"/>
      <c r="AI7" s="722"/>
      <c r="AJ7" s="723"/>
      <c r="AK7" s="758">
        <v>1294</v>
      </c>
      <c r="AL7" s="759"/>
      <c r="AM7" s="759"/>
      <c r="AN7" s="759"/>
      <c r="AO7" s="759"/>
      <c r="AP7" s="759">
        <v>5362553</v>
      </c>
      <c r="AQ7" s="759"/>
      <c r="AR7" s="759"/>
      <c r="AS7" s="759"/>
      <c r="AT7" s="759"/>
      <c r="AU7" s="760"/>
      <c r="AV7" s="760"/>
      <c r="AW7" s="760"/>
      <c r="AX7" s="760"/>
      <c r="AY7" s="761"/>
      <c r="AZ7" s="240"/>
      <c r="BA7" s="240"/>
      <c r="BB7" s="240"/>
      <c r="BC7" s="240"/>
      <c r="BD7" s="240"/>
      <c r="BE7" s="241"/>
      <c r="BF7" s="241"/>
      <c r="BG7" s="241"/>
      <c r="BH7" s="241"/>
      <c r="BI7" s="241"/>
      <c r="BJ7" s="241"/>
      <c r="BK7" s="241"/>
      <c r="BL7" s="241"/>
      <c r="BM7" s="241"/>
      <c r="BN7" s="241"/>
      <c r="BO7" s="241"/>
      <c r="BP7" s="241"/>
      <c r="BQ7" s="247">
        <v>1</v>
      </c>
      <c r="BR7" s="248"/>
      <c r="BS7" s="762" t="s">
        <v>567</v>
      </c>
      <c r="BT7" s="763"/>
      <c r="BU7" s="763"/>
      <c r="BV7" s="763"/>
      <c r="BW7" s="763"/>
      <c r="BX7" s="763"/>
      <c r="BY7" s="763"/>
      <c r="BZ7" s="763"/>
      <c r="CA7" s="763"/>
      <c r="CB7" s="763"/>
      <c r="CC7" s="763"/>
      <c r="CD7" s="763"/>
      <c r="CE7" s="763"/>
      <c r="CF7" s="763"/>
      <c r="CG7" s="764"/>
      <c r="CH7" s="755">
        <v>27</v>
      </c>
      <c r="CI7" s="756"/>
      <c r="CJ7" s="756"/>
      <c r="CK7" s="756"/>
      <c r="CL7" s="757"/>
      <c r="CM7" s="755">
        <v>5991</v>
      </c>
      <c r="CN7" s="756"/>
      <c r="CO7" s="756"/>
      <c r="CP7" s="756"/>
      <c r="CQ7" s="757"/>
      <c r="CR7" s="755">
        <v>10</v>
      </c>
      <c r="CS7" s="756"/>
      <c r="CT7" s="756"/>
      <c r="CU7" s="756"/>
      <c r="CV7" s="757"/>
      <c r="CW7" s="755" t="s">
        <v>494</v>
      </c>
      <c r="CX7" s="756"/>
      <c r="CY7" s="756"/>
      <c r="CZ7" s="756"/>
      <c r="DA7" s="757"/>
      <c r="DB7" s="755" t="s">
        <v>494</v>
      </c>
      <c r="DC7" s="756"/>
      <c r="DD7" s="756"/>
      <c r="DE7" s="756"/>
      <c r="DF7" s="757"/>
      <c r="DG7" s="755" t="s">
        <v>494</v>
      </c>
      <c r="DH7" s="756"/>
      <c r="DI7" s="756"/>
      <c r="DJ7" s="756"/>
      <c r="DK7" s="757"/>
      <c r="DL7" s="755" t="s">
        <v>494</v>
      </c>
      <c r="DM7" s="756"/>
      <c r="DN7" s="756"/>
      <c r="DO7" s="756"/>
      <c r="DP7" s="757"/>
      <c r="DQ7" s="755"/>
      <c r="DR7" s="756"/>
      <c r="DS7" s="756"/>
      <c r="DT7" s="756"/>
      <c r="DU7" s="757"/>
      <c r="DV7" s="736"/>
      <c r="DW7" s="737"/>
      <c r="DX7" s="737"/>
      <c r="DY7" s="737"/>
      <c r="DZ7" s="738"/>
      <c r="EA7" s="242"/>
    </row>
    <row r="8" spans="1:131" s="243" customFormat="1" ht="26.25" customHeight="1" x14ac:dyDescent="0.2">
      <c r="A8" s="249">
        <v>2</v>
      </c>
      <c r="B8" s="739" t="s">
        <v>363</v>
      </c>
      <c r="C8" s="740"/>
      <c r="D8" s="740"/>
      <c r="E8" s="740"/>
      <c r="F8" s="740"/>
      <c r="G8" s="740"/>
      <c r="H8" s="740"/>
      <c r="I8" s="740"/>
      <c r="J8" s="740"/>
      <c r="K8" s="740"/>
      <c r="L8" s="740"/>
      <c r="M8" s="740"/>
      <c r="N8" s="740"/>
      <c r="O8" s="740"/>
      <c r="P8" s="741"/>
      <c r="Q8" s="742">
        <v>3962</v>
      </c>
      <c r="R8" s="743"/>
      <c r="S8" s="743"/>
      <c r="T8" s="743"/>
      <c r="U8" s="743"/>
      <c r="V8" s="743">
        <v>3962</v>
      </c>
      <c r="W8" s="743"/>
      <c r="X8" s="743"/>
      <c r="Y8" s="743"/>
      <c r="Z8" s="743"/>
      <c r="AA8" s="743">
        <v>1</v>
      </c>
      <c r="AB8" s="743"/>
      <c r="AC8" s="743"/>
      <c r="AD8" s="743"/>
      <c r="AE8" s="744"/>
      <c r="AF8" s="745">
        <v>1</v>
      </c>
      <c r="AG8" s="746"/>
      <c r="AH8" s="746"/>
      <c r="AI8" s="746"/>
      <c r="AJ8" s="747"/>
      <c r="AK8" s="748" t="s">
        <v>558</v>
      </c>
      <c r="AL8" s="749"/>
      <c r="AM8" s="749"/>
      <c r="AN8" s="749"/>
      <c r="AO8" s="749"/>
      <c r="AP8" s="749" t="s">
        <v>558</v>
      </c>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568</v>
      </c>
      <c r="BT8" s="753"/>
      <c r="BU8" s="753"/>
      <c r="BV8" s="753"/>
      <c r="BW8" s="753"/>
      <c r="BX8" s="753"/>
      <c r="BY8" s="753"/>
      <c r="BZ8" s="753"/>
      <c r="CA8" s="753"/>
      <c r="CB8" s="753"/>
      <c r="CC8" s="753"/>
      <c r="CD8" s="753"/>
      <c r="CE8" s="753"/>
      <c r="CF8" s="753"/>
      <c r="CG8" s="754"/>
      <c r="CH8" s="765">
        <v>-103</v>
      </c>
      <c r="CI8" s="766"/>
      <c r="CJ8" s="766"/>
      <c r="CK8" s="766"/>
      <c r="CL8" s="767"/>
      <c r="CM8" s="765">
        <v>30844</v>
      </c>
      <c r="CN8" s="766"/>
      <c r="CO8" s="766"/>
      <c r="CP8" s="766"/>
      <c r="CQ8" s="767"/>
      <c r="CR8" s="765">
        <v>3</v>
      </c>
      <c r="CS8" s="766"/>
      <c r="CT8" s="766"/>
      <c r="CU8" s="766"/>
      <c r="CV8" s="767"/>
      <c r="CW8" s="765">
        <v>0</v>
      </c>
      <c r="CX8" s="766"/>
      <c r="CY8" s="766"/>
      <c r="CZ8" s="766"/>
      <c r="DA8" s="767"/>
      <c r="DB8" s="765" t="s">
        <v>494</v>
      </c>
      <c r="DC8" s="766"/>
      <c r="DD8" s="766"/>
      <c r="DE8" s="766"/>
      <c r="DF8" s="767"/>
      <c r="DG8" s="765" t="s">
        <v>494</v>
      </c>
      <c r="DH8" s="766"/>
      <c r="DI8" s="766"/>
      <c r="DJ8" s="766"/>
      <c r="DK8" s="767"/>
      <c r="DL8" s="765" t="s">
        <v>494</v>
      </c>
      <c r="DM8" s="766"/>
      <c r="DN8" s="766"/>
      <c r="DO8" s="766"/>
      <c r="DP8" s="767"/>
      <c r="DQ8" s="765"/>
      <c r="DR8" s="766"/>
      <c r="DS8" s="766"/>
      <c r="DT8" s="766"/>
      <c r="DU8" s="767"/>
      <c r="DV8" s="768"/>
      <c r="DW8" s="769"/>
      <c r="DX8" s="769"/>
      <c r="DY8" s="769"/>
      <c r="DZ8" s="770"/>
      <c r="EA8" s="242"/>
    </row>
    <row r="9" spans="1:131" s="243" customFormat="1" ht="26.25" customHeight="1" x14ac:dyDescent="0.2">
      <c r="A9" s="249">
        <v>3</v>
      </c>
      <c r="B9" s="739" t="s">
        <v>364</v>
      </c>
      <c r="C9" s="740"/>
      <c r="D9" s="740"/>
      <c r="E9" s="740"/>
      <c r="F9" s="740"/>
      <c r="G9" s="740"/>
      <c r="H9" s="740"/>
      <c r="I9" s="740"/>
      <c r="J9" s="740"/>
      <c r="K9" s="740"/>
      <c r="L9" s="740"/>
      <c r="M9" s="740"/>
      <c r="N9" s="740"/>
      <c r="O9" s="740"/>
      <c r="P9" s="741"/>
      <c r="Q9" s="742">
        <v>55</v>
      </c>
      <c r="R9" s="743"/>
      <c r="S9" s="743"/>
      <c r="T9" s="743"/>
      <c r="U9" s="743"/>
      <c r="V9" s="743">
        <v>13</v>
      </c>
      <c r="W9" s="743"/>
      <c r="X9" s="743"/>
      <c r="Y9" s="743"/>
      <c r="Z9" s="743"/>
      <c r="AA9" s="743">
        <v>42</v>
      </c>
      <c r="AB9" s="743"/>
      <c r="AC9" s="743"/>
      <c r="AD9" s="743"/>
      <c r="AE9" s="744"/>
      <c r="AF9" s="745" t="s">
        <v>120</v>
      </c>
      <c r="AG9" s="746"/>
      <c r="AH9" s="746"/>
      <c r="AI9" s="746"/>
      <c r="AJ9" s="747"/>
      <c r="AK9" s="748" t="s">
        <v>558</v>
      </c>
      <c r="AL9" s="749"/>
      <c r="AM9" s="749"/>
      <c r="AN9" s="749"/>
      <c r="AO9" s="749"/>
      <c r="AP9" s="749">
        <v>42</v>
      </c>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c r="BS9" s="752" t="s">
        <v>569</v>
      </c>
      <c r="BT9" s="753"/>
      <c r="BU9" s="753"/>
      <c r="BV9" s="753"/>
      <c r="BW9" s="753"/>
      <c r="BX9" s="753"/>
      <c r="BY9" s="753"/>
      <c r="BZ9" s="753"/>
      <c r="CA9" s="753"/>
      <c r="CB9" s="753"/>
      <c r="CC9" s="753"/>
      <c r="CD9" s="753"/>
      <c r="CE9" s="753"/>
      <c r="CF9" s="753"/>
      <c r="CG9" s="754"/>
      <c r="CH9" s="765">
        <v>-2</v>
      </c>
      <c r="CI9" s="766"/>
      <c r="CJ9" s="766"/>
      <c r="CK9" s="766"/>
      <c r="CL9" s="767"/>
      <c r="CM9" s="765">
        <v>20326</v>
      </c>
      <c r="CN9" s="766"/>
      <c r="CO9" s="766"/>
      <c r="CP9" s="766"/>
      <c r="CQ9" s="767"/>
      <c r="CR9" s="765">
        <v>166.66</v>
      </c>
      <c r="CS9" s="766"/>
      <c r="CT9" s="766"/>
      <c r="CU9" s="766"/>
      <c r="CV9" s="767"/>
      <c r="CW9" s="765" t="s">
        <v>494</v>
      </c>
      <c r="CX9" s="766"/>
      <c r="CY9" s="766"/>
      <c r="CZ9" s="766"/>
      <c r="DA9" s="767"/>
      <c r="DB9" s="765" t="s">
        <v>494</v>
      </c>
      <c r="DC9" s="766"/>
      <c r="DD9" s="766"/>
      <c r="DE9" s="766"/>
      <c r="DF9" s="767"/>
      <c r="DG9" s="765" t="s">
        <v>494</v>
      </c>
      <c r="DH9" s="766"/>
      <c r="DI9" s="766"/>
      <c r="DJ9" s="766"/>
      <c r="DK9" s="767"/>
      <c r="DL9" s="765" t="s">
        <v>494</v>
      </c>
      <c r="DM9" s="766"/>
      <c r="DN9" s="766"/>
      <c r="DO9" s="766"/>
      <c r="DP9" s="767"/>
      <c r="DQ9" s="765"/>
      <c r="DR9" s="766"/>
      <c r="DS9" s="766"/>
      <c r="DT9" s="766"/>
      <c r="DU9" s="767"/>
      <c r="DV9" s="768"/>
      <c r="DW9" s="769"/>
      <c r="DX9" s="769"/>
      <c r="DY9" s="769"/>
      <c r="DZ9" s="770"/>
      <c r="EA9" s="242"/>
    </row>
    <row r="10" spans="1:131" s="243" customFormat="1" ht="26.25" customHeight="1" x14ac:dyDescent="0.2">
      <c r="A10" s="249">
        <v>4</v>
      </c>
      <c r="B10" s="739" t="s">
        <v>365</v>
      </c>
      <c r="C10" s="740"/>
      <c r="D10" s="740"/>
      <c r="E10" s="740"/>
      <c r="F10" s="740"/>
      <c r="G10" s="740"/>
      <c r="H10" s="740"/>
      <c r="I10" s="740"/>
      <c r="J10" s="740"/>
      <c r="K10" s="740"/>
      <c r="L10" s="740"/>
      <c r="M10" s="740"/>
      <c r="N10" s="740"/>
      <c r="O10" s="740"/>
      <c r="P10" s="741"/>
      <c r="Q10" s="742">
        <v>121486</v>
      </c>
      <c r="R10" s="743"/>
      <c r="S10" s="743"/>
      <c r="T10" s="743"/>
      <c r="U10" s="743"/>
      <c r="V10" s="743">
        <v>115635</v>
      </c>
      <c r="W10" s="743"/>
      <c r="X10" s="743"/>
      <c r="Y10" s="743"/>
      <c r="Z10" s="743"/>
      <c r="AA10" s="743">
        <v>5851</v>
      </c>
      <c r="AB10" s="743"/>
      <c r="AC10" s="743"/>
      <c r="AD10" s="743"/>
      <c r="AE10" s="744"/>
      <c r="AF10" s="745">
        <v>229</v>
      </c>
      <c r="AG10" s="746"/>
      <c r="AH10" s="746"/>
      <c r="AI10" s="746"/>
      <c r="AJ10" s="747"/>
      <c r="AK10" s="748">
        <v>9499</v>
      </c>
      <c r="AL10" s="749"/>
      <c r="AM10" s="749"/>
      <c r="AN10" s="749"/>
      <c r="AO10" s="749"/>
      <c r="AP10" s="749">
        <v>344793</v>
      </c>
      <c r="AQ10" s="749"/>
      <c r="AR10" s="749"/>
      <c r="AS10" s="749"/>
      <c r="AT10" s="749"/>
      <c r="AU10" s="750"/>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c r="BS10" s="752" t="s">
        <v>570</v>
      </c>
      <c r="BT10" s="753"/>
      <c r="BU10" s="753"/>
      <c r="BV10" s="753"/>
      <c r="BW10" s="753"/>
      <c r="BX10" s="753"/>
      <c r="BY10" s="753"/>
      <c r="BZ10" s="753"/>
      <c r="CA10" s="753"/>
      <c r="CB10" s="753"/>
      <c r="CC10" s="753"/>
      <c r="CD10" s="753"/>
      <c r="CE10" s="753"/>
      <c r="CF10" s="753"/>
      <c r="CG10" s="754"/>
      <c r="CH10" s="765">
        <v>-9</v>
      </c>
      <c r="CI10" s="766"/>
      <c r="CJ10" s="766"/>
      <c r="CK10" s="766"/>
      <c r="CL10" s="767"/>
      <c r="CM10" s="765">
        <v>885</v>
      </c>
      <c r="CN10" s="766"/>
      <c r="CO10" s="766"/>
      <c r="CP10" s="766"/>
      <c r="CQ10" s="767"/>
      <c r="CR10" s="765">
        <v>10</v>
      </c>
      <c r="CS10" s="766"/>
      <c r="CT10" s="766"/>
      <c r="CU10" s="766"/>
      <c r="CV10" s="767"/>
      <c r="CW10" s="765">
        <v>90</v>
      </c>
      <c r="CX10" s="766"/>
      <c r="CY10" s="766"/>
      <c r="CZ10" s="766"/>
      <c r="DA10" s="767"/>
      <c r="DB10" s="765" t="s">
        <v>494</v>
      </c>
      <c r="DC10" s="766"/>
      <c r="DD10" s="766"/>
      <c r="DE10" s="766"/>
      <c r="DF10" s="767"/>
      <c r="DG10" s="765" t="s">
        <v>494</v>
      </c>
      <c r="DH10" s="766"/>
      <c r="DI10" s="766"/>
      <c r="DJ10" s="766"/>
      <c r="DK10" s="767"/>
      <c r="DL10" s="765" t="s">
        <v>494</v>
      </c>
      <c r="DM10" s="766"/>
      <c r="DN10" s="766"/>
      <c r="DO10" s="766"/>
      <c r="DP10" s="767"/>
      <c r="DQ10" s="765"/>
      <c r="DR10" s="766"/>
      <c r="DS10" s="766"/>
      <c r="DT10" s="766"/>
      <c r="DU10" s="767"/>
      <c r="DV10" s="768"/>
      <c r="DW10" s="769"/>
      <c r="DX10" s="769"/>
      <c r="DY10" s="769"/>
      <c r="DZ10" s="770"/>
      <c r="EA10" s="242"/>
    </row>
    <row r="11" spans="1:131" s="243" customFormat="1" ht="26.25" customHeight="1" x14ac:dyDescent="0.2">
      <c r="A11" s="249">
        <v>5</v>
      </c>
      <c r="B11" s="739" t="s">
        <v>366</v>
      </c>
      <c r="C11" s="740"/>
      <c r="D11" s="740"/>
      <c r="E11" s="740"/>
      <c r="F11" s="740"/>
      <c r="G11" s="740"/>
      <c r="H11" s="740"/>
      <c r="I11" s="740"/>
      <c r="J11" s="740"/>
      <c r="K11" s="740"/>
      <c r="L11" s="740"/>
      <c r="M11" s="740"/>
      <c r="N11" s="740"/>
      <c r="O11" s="740"/>
      <c r="P11" s="741"/>
      <c r="Q11" s="742">
        <v>17212</v>
      </c>
      <c r="R11" s="743"/>
      <c r="S11" s="743"/>
      <c r="T11" s="743"/>
      <c r="U11" s="743"/>
      <c r="V11" s="743">
        <v>17212</v>
      </c>
      <c r="W11" s="743"/>
      <c r="X11" s="743"/>
      <c r="Y11" s="743"/>
      <c r="Z11" s="743"/>
      <c r="AA11" s="743">
        <v>0</v>
      </c>
      <c r="AB11" s="743"/>
      <c r="AC11" s="743"/>
      <c r="AD11" s="743"/>
      <c r="AE11" s="744"/>
      <c r="AF11" s="745">
        <v>0</v>
      </c>
      <c r="AG11" s="746"/>
      <c r="AH11" s="746"/>
      <c r="AI11" s="746"/>
      <c r="AJ11" s="747"/>
      <c r="AK11" s="748">
        <v>6611</v>
      </c>
      <c r="AL11" s="749"/>
      <c r="AM11" s="749"/>
      <c r="AN11" s="749"/>
      <c r="AO11" s="749"/>
      <c r="AP11" s="749">
        <v>75708</v>
      </c>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571</v>
      </c>
      <c r="BT11" s="753"/>
      <c r="BU11" s="753"/>
      <c r="BV11" s="753"/>
      <c r="BW11" s="753"/>
      <c r="BX11" s="753"/>
      <c r="BY11" s="753"/>
      <c r="BZ11" s="753"/>
      <c r="CA11" s="753"/>
      <c r="CB11" s="753"/>
      <c r="CC11" s="753"/>
      <c r="CD11" s="753"/>
      <c r="CE11" s="753"/>
      <c r="CF11" s="753"/>
      <c r="CG11" s="754"/>
      <c r="CH11" s="765">
        <v>-19</v>
      </c>
      <c r="CI11" s="766"/>
      <c r="CJ11" s="766"/>
      <c r="CK11" s="766"/>
      <c r="CL11" s="767"/>
      <c r="CM11" s="765">
        <v>6461</v>
      </c>
      <c r="CN11" s="766"/>
      <c r="CO11" s="766"/>
      <c r="CP11" s="766"/>
      <c r="CQ11" s="767"/>
      <c r="CR11" s="765">
        <v>3000</v>
      </c>
      <c r="CS11" s="766"/>
      <c r="CT11" s="766"/>
      <c r="CU11" s="766"/>
      <c r="CV11" s="767"/>
      <c r="CW11" s="765" t="s">
        <v>494</v>
      </c>
      <c r="CX11" s="766"/>
      <c r="CY11" s="766"/>
      <c r="CZ11" s="766"/>
      <c r="DA11" s="767"/>
      <c r="DB11" s="765" t="s">
        <v>494</v>
      </c>
      <c r="DC11" s="766"/>
      <c r="DD11" s="766"/>
      <c r="DE11" s="766"/>
      <c r="DF11" s="767"/>
      <c r="DG11" s="765" t="s">
        <v>494</v>
      </c>
      <c r="DH11" s="766"/>
      <c r="DI11" s="766"/>
      <c r="DJ11" s="766"/>
      <c r="DK11" s="767"/>
      <c r="DL11" s="765" t="s">
        <v>494</v>
      </c>
      <c r="DM11" s="766"/>
      <c r="DN11" s="766"/>
      <c r="DO11" s="766"/>
      <c r="DP11" s="767"/>
      <c r="DQ11" s="765"/>
      <c r="DR11" s="766"/>
      <c r="DS11" s="766"/>
      <c r="DT11" s="766"/>
      <c r="DU11" s="767"/>
      <c r="DV11" s="768"/>
      <c r="DW11" s="769"/>
      <c r="DX11" s="769"/>
      <c r="DY11" s="769"/>
      <c r="DZ11" s="770"/>
      <c r="EA11" s="242"/>
    </row>
    <row r="12" spans="1:131" s="243" customFormat="1" ht="26.25" customHeight="1" x14ac:dyDescent="0.2">
      <c r="A12" s="249">
        <v>6</v>
      </c>
      <c r="B12" s="739" t="s">
        <v>367</v>
      </c>
      <c r="C12" s="740"/>
      <c r="D12" s="740"/>
      <c r="E12" s="740"/>
      <c r="F12" s="740"/>
      <c r="G12" s="740"/>
      <c r="H12" s="740"/>
      <c r="I12" s="740"/>
      <c r="J12" s="740"/>
      <c r="K12" s="740"/>
      <c r="L12" s="740"/>
      <c r="M12" s="740"/>
      <c r="N12" s="740"/>
      <c r="O12" s="740"/>
      <c r="P12" s="741"/>
      <c r="Q12" s="742">
        <v>5937</v>
      </c>
      <c r="R12" s="743"/>
      <c r="S12" s="743"/>
      <c r="T12" s="743"/>
      <c r="U12" s="743"/>
      <c r="V12" s="743">
        <v>5860</v>
      </c>
      <c r="W12" s="743"/>
      <c r="X12" s="743"/>
      <c r="Y12" s="743"/>
      <c r="Z12" s="743"/>
      <c r="AA12" s="743">
        <v>78</v>
      </c>
      <c r="AB12" s="743"/>
      <c r="AC12" s="743"/>
      <c r="AD12" s="743"/>
      <c r="AE12" s="744"/>
      <c r="AF12" s="745">
        <v>78</v>
      </c>
      <c r="AG12" s="746"/>
      <c r="AH12" s="746"/>
      <c r="AI12" s="746"/>
      <c r="AJ12" s="747"/>
      <c r="AK12" s="748">
        <v>164</v>
      </c>
      <c r="AL12" s="749"/>
      <c r="AM12" s="749"/>
      <c r="AN12" s="749"/>
      <c r="AO12" s="749"/>
      <c r="AP12" s="749">
        <v>4429</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c r="BS12" s="752" t="s">
        <v>572</v>
      </c>
      <c r="BT12" s="753"/>
      <c r="BU12" s="753"/>
      <c r="BV12" s="753"/>
      <c r="BW12" s="753"/>
      <c r="BX12" s="753"/>
      <c r="BY12" s="753"/>
      <c r="BZ12" s="753"/>
      <c r="CA12" s="753"/>
      <c r="CB12" s="753"/>
      <c r="CC12" s="753"/>
      <c r="CD12" s="753"/>
      <c r="CE12" s="753"/>
      <c r="CF12" s="753"/>
      <c r="CG12" s="754"/>
      <c r="CH12" s="765">
        <v>-35</v>
      </c>
      <c r="CI12" s="766"/>
      <c r="CJ12" s="766"/>
      <c r="CK12" s="766"/>
      <c r="CL12" s="767"/>
      <c r="CM12" s="765">
        <v>4182</v>
      </c>
      <c r="CN12" s="766"/>
      <c r="CO12" s="766"/>
      <c r="CP12" s="766"/>
      <c r="CQ12" s="767"/>
      <c r="CR12" s="765">
        <v>20</v>
      </c>
      <c r="CS12" s="766"/>
      <c r="CT12" s="766"/>
      <c r="CU12" s="766"/>
      <c r="CV12" s="767"/>
      <c r="CW12" s="765" t="s">
        <v>494</v>
      </c>
      <c r="CX12" s="766"/>
      <c r="CY12" s="766"/>
      <c r="CZ12" s="766"/>
      <c r="DA12" s="767"/>
      <c r="DB12" s="765">
        <v>1782</v>
      </c>
      <c r="DC12" s="766"/>
      <c r="DD12" s="766"/>
      <c r="DE12" s="766"/>
      <c r="DF12" s="767"/>
      <c r="DG12" s="765" t="s">
        <v>494</v>
      </c>
      <c r="DH12" s="766"/>
      <c r="DI12" s="766"/>
      <c r="DJ12" s="766"/>
      <c r="DK12" s="767"/>
      <c r="DL12" s="765" t="s">
        <v>494</v>
      </c>
      <c r="DM12" s="766"/>
      <c r="DN12" s="766"/>
      <c r="DO12" s="766"/>
      <c r="DP12" s="767"/>
      <c r="DQ12" s="765"/>
      <c r="DR12" s="766"/>
      <c r="DS12" s="766"/>
      <c r="DT12" s="766"/>
      <c r="DU12" s="767"/>
      <c r="DV12" s="768"/>
      <c r="DW12" s="769"/>
      <c r="DX12" s="769"/>
      <c r="DY12" s="769"/>
      <c r="DZ12" s="770"/>
      <c r="EA12" s="242"/>
    </row>
    <row r="13" spans="1:131" s="243" customFormat="1" ht="26.25" customHeight="1" x14ac:dyDescent="0.2">
      <c r="A13" s="249">
        <v>7</v>
      </c>
      <c r="B13" s="739" t="s">
        <v>368</v>
      </c>
      <c r="C13" s="740"/>
      <c r="D13" s="740"/>
      <c r="E13" s="740"/>
      <c r="F13" s="740"/>
      <c r="G13" s="740"/>
      <c r="H13" s="740"/>
      <c r="I13" s="740"/>
      <c r="J13" s="740"/>
      <c r="K13" s="740"/>
      <c r="L13" s="740"/>
      <c r="M13" s="740"/>
      <c r="N13" s="740"/>
      <c r="O13" s="740"/>
      <c r="P13" s="741"/>
      <c r="Q13" s="742">
        <v>12020</v>
      </c>
      <c r="R13" s="743"/>
      <c r="S13" s="743"/>
      <c r="T13" s="743"/>
      <c r="U13" s="743"/>
      <c r="V13" s="743">
        <v>12020</v>
      </c>
      <c r="W13" s="743"/>
      <c r="X13" s="743"/>
      <c r="Y13" s="743"/>
      <c r="Z13" s="743"/>
      <c r="AA13" s="743">
        <v>1</v>
      </c>
      <c r="AB13" s="743"/>
      <c r="AC13" s="743"/>
      <c r="AD13" s="743"/>
      <c r="AE13" s="744"/>
      <c r="AF13" s="745">
        <v>1</v>
      </c>
      <c r="AG13" s="746"/>
      <c r="AH13" s="746"/>
      <c r="AI13" s="746"/>
      <c r="AJ13" s="747"/>
      <c r="AK13" s="748">
        <v>3422</v>
      </c>
      <c r="AL13" s="749"/>
      <c r="AM13" s="749"/>
      <c r="AN13" s="749"/>
      <c r="AO13" s="749"/>
      <c r="AP13" s="749">
        <v>25006</v>
      </c>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573</v>
      </c>
      <c r="BT13" s="753"/>
      <c r="BU13" s="753"/>
      <c r="BV13" s="753"/>
      <c r="BW13" s="753"/>
      <c r="BX13" s="753"/>
      <c r="BY13" s="753"/>
      <c r="BZ13" s="753"/>
      <c r="CA13" s="753"/>
      <c r="CB13" s="753"/>
      <c r="CC13" s="753"/>
      <c r="CD13" s="753"/>
      <c r="CE13" s="753"/>
      <c r="CF13" s="753"/>
      <c r="CG13" s="754"/>
      <c r="CH13" s="765">
        <v>-111</v>
      </c>
      <c r="CI13" s="766"/>
      <c r="CJ13" s="766"/>
      <c r="CK13" s="766"/>
      <c r="CL13" s="767"/>
      <c r="CM13" s="765">
        <v>8188</v>
      </c>
      <c r="CN13" s="766"/>
      <c r="CO13" s="766"/>
      <c r="CP13" s="766"/>
      <c r="CQ13" s="767"/>
      <c r="CR13" s="765">
        <v>15</v>
      </c>
      <c r="CS13" s="766"/>
      <c r="CT13" s="766"/>
      <c r="CU13" s="766"/>
      <c r="CV13" s="767"/>
      <c r="CW13" s="765">
        <v>260</v>
      </c>
      <c r="CX13" s="766"/>
      <c r="CY13" s="766"/>
      <c r="CZ13" s="766"/>
      <c r="DA13" s="767"/>
      <c r="DB13" s="765">
        <v>5568</v>
      </c>
      <c r="DC13" s="766"/>
      <c r="DD13" s="766"/>
      <c r="DE13" s="766"/>
      <c r="DF13" s="767"/>
      <c r="DG13" s="765" t="s">
        <v>494</v>
      </c>
      <c r="DH13" s="766"/>
      <c r="DI13" s="766"/>
      <c r="DJ13" s="766"/>
      <c r="DK13" s="767"/>
      <c r="DL13" s="765" t="s">
        <v>494</v>
      </c>
      <c r="DM13" s="766"/>
      <c r="DN13" s="766"/>
      <c r="DO13" s="766"/>
      <c r="DP13" s="767"/>
      <c r="DQ13" s="765"/>
      <c r="DR13" s="766"/>
      <c r="DS13" s="766"/>
      <c r="DT13" s="766"/>
      <c r="DU13" s="767"/>
      <c r="DV13" s="768"/>
      <c r="DW13" s="769"/>
      <c r="DX13" s="769"/>
      <c r="DY13" s="769"/>
      <c r="DZ13" s="770"/>
      <c r="EA13" s="242"/>
    </row>
    <row r="14" spans="1:131" s="243" customFormat="1" ht="26.25" customHeight="1" x14ac:dyDescent="0.2">
      <c r="A14" s="249">
        <v>8</v>
      </c>
      <c r="B14" s="739" t="s">
        <v>369</v>
      </c>
      <c r="C14" s="740"/>
      <c r="D14" s="740"/>
      <c r="E14" s="740"/>
      <c r="F14" s="740"/>
      <c r="G14" s="740"/>
      <c r="H14" s="740"/>
      <c r="I14" s="740"/>
      <c r="J14" s="740"/>
      <c r="K14" s="740"/>
      <c r="L14" s="740"/>
      <c r="M14" s="740"/>
      <c r="N14" s="740"/>
      <c r="O14" s="740"/>
      <c r="P14" s="741"/>
      <c r="Q14" s="742">
        <v>972677</v>
      </c>
      <c r="R14" s="743"/>
      <c r="S14" s="743"/>
      <c r="T14" s="743"/>
      <c r="U14" s="743"/>
      <c r="V14" s="743">
        <v>972047</v>
      </c>
      <c r="W14" s="743"/>
      <c r="X14" s="743"/>
      <c r="Y14" s="743"/>
      <c r="Z14" s="743"/>
      <c r="AA14" s="743">
        <v>630</v>
      </c>
      <c r="AB14" s="743"/>
      <c r="AC14" s="743"/>
      <c r="AD14" s="743"/>
      <c r="AE14" s="744"/>
      <c r="AF14" s="745">
        <v>630</v>
      </c>
      <c r="AG14" s="746"/>
      <c r="AH14" s="746"/>
      <c r="AI14" s="746"/>
      <c r="AJ14" s="747"/>
      <c r="AK14" s="748">
        <v>399432</v>
      </c>
      <c r="AL14" s="749"/>
      <c r="AM14" s="749"/>
      <c r="AN14" s="749"/>
      <c r="AO14" s="749"/>
      <c r="AP14" s="749" t="s">
        <v>558</v>
      </c>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c r="BS14" s="752" t="s">
        <v>574</v>
      </c>
      <c r="BT14" s="753"/>
      <c r="BU14" s="753"/>
      <c r="BV14" s="753"/>
      <c r="BW14" s="753"/>
      <c r="BX14" s="753"/>
      <c r="BY14" s="753"/>
      <c r="BZ14" s="753"/>
      <c r="CA14" s="753"/>
      <c r="CB14" s="753"/>
      <c r="CC14" s="753"/>
      <c r="CD14" s="753"/>
      <c r="CE14" s="753"/>
      <c r="CF14" s="753"/>
      <c r="CG14" s="754"/>
      <c r="CH14" s="765">
        <v>-7</v>
      </c>
      <c r="CI14" s="766"/>
      <c r="CJ14" s="766"/>
      <c r="CK14" s="766"/>
      <c r="CL14" s="767"/>
      <c r="CM14" s="765">
        <v>4333</v>
      </c>
      <c r="CN14" s="766"/>
      <c r="CO14" s="766"/>
      <c r="CP14" s="766"/>
      <c r="CQ14" s="767"/>
      <c r="CR14" s="765">
        <v>1000</v>
      </c>
      <c r="CS14" s="766"/>
      <c r="CT14" s="766"/>
      <c r="CU14" s="766"/>
      <c r="CV14" s="767"/>
      <c r="CW14" s="765">
        <v>2</v>
      </c>
      <c r="CX14" s="766"/>
      <c r="CY14" s="766"/>
      <c r="CZ14" s="766"/>
      <c r="DA14" s="767"/>
      <c r="DB14" s="765" t="s">
        <v>494</v>
      </c>
      <c r="DC14" s="766"/>
      <c r="DD14" s="766"/>
      <c r="DE14" s="766"/>
      <c r="DF14" s="767"/>
      <c r="DG14" s="765" t="s">
        <v>494</v>
      </c>
      <c r="DH14" s="766"/>
      <c r="DI14" s="766"/>
      <c r="DJ14" s="766"/>
      <c r="DK14" s="767"/>
      <c r="DL14" s="765" t="s">
        <v>494</v>
      </c>
      <c r="DM14" s="766"/>
      <c r="DN14" s="766"/>
      <c r="DO14" s="766"/>
      <c r="DP14" s="767"/>
      <c r="DQ14" s="765"/>
      <c r="DR14" s="766"/>
      <c r="DS14" s="766"/>
      <c r="DT14" s="766"/>
      <c r="DU14" s="767"/>
      <c r="DV14" s="768"/>
      <c r="DW14" s="769"/>
      <c r="DX14" s="769"/>
      <c r="DY14" s="769"/>
      <c r="DZ14" s="770"/>
      <c r="EA14" s="242"/>
    </row>
    <row r="15" spans="1:131" s="243" customFormat="1" ht="26.25" customHeight="1" x14ac:dyDescent="0.2">
      <c r="A15" s="249">
        <v>9</v>
      </c>
      <c r="B15" s="739" t="s">
        <v>370</v>
      </c>
      <c r="C15" s="740"/>
      <c r="D15" s="740"/>
      <c r="E15" s="740"/>
      <c r="F15" s="740"/>
      <c r="G15" s="740"/>
      <c r="H15" s="740"/>
      <c r="I15" s="740"/>
      <c r="J15" s="740"/>
      <c r="K15" s="740"/>
      <c r="L15" s="740"/>
      <c r="M15" s="740"/>
      <c r="N15" s="740"/>
      <c r="O15" s="740"/>
      <c r="P15" s="741"/>
      <c r="Q15" s="742">
        <v>804232</v>
      </c>
      <c r="R15" s="743"/>
      <c r="S15" s="743"/>
      <c r="T15" s="743"/>
      <c r="U15" s="743"/>
      <c r="V15" s="743">
        <v>804232</v>
      </c>
      <c r="W15" s="743"/>
      <c r="X15" s="743"/>
      <c r="Y15" s="743"/>
      <c r="Z15" s="743"/>
      <c r="AA15" s="743" t="s">
        <v>558</v>
      </c>
      <c r="AB15" s="743"/>
      <c r="AC15" s="743"/>
      <c r="AD15" s="743"/>
      <c r="AE15" s="744"/>
      <c r="AF15" s="745" t="s">
        <v>120</v>
      </c>
      <c r="AG15" s="746"/>
      <c r="AH15" s="746"/>
      <c r="AI15" s="746"/>
      <c r="AJ15" s="747"/>
      <c r="AK15" s="748" t="s">
        <v>560</v>
      </c>
      <c r="AL15" s="749"/>
      <c r="AM15" s="749"/>
      <c r="AN15" s="749"/>
      <c r="AO15" s="749"/>
      <c r="AP15" s="749" t="s">
        <v>559</v>
      </c>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c r="BS15" s="752" t="s">
        <v>575</v>
      </c>
      <c r="BT15" s="753"/>
      <c r="BU15" s="753"/>
      <c r="BV15" s="753"/>
      <c r="BW15" s="753"/>
      <c r="BX15" s="753"/>
      <c r="BY15" s="753"/>
      <c r="BZ15" s="753"/>
      <c r="CA15" s="753"/>
      <c r="CB15" s="753"/>
      <c r="CC15" s="753"/>
      <c r="CD15" s="753"/>
      <c r="CE15" s="753"/>
      <c r="CF15" s="753"/>
      <c r="CG15" s="754"/>
      <c r="CH15" s="765">
        <v>-9</v>
      </c>
      <c r="CI15" s="766"/>
      <c r="CJ15" s="766"/>
      <c r="CK15" s="766"/>
      <c r="CL15" s="767"/>
      <c r="CM15" s="765">
        <v>1675</v>
      </c>
      <c r="CN15" s="766"/>
      <c r="CO15" s="766"/>
      <c r="CP15" s="766"/>
      <c r="CQ15" s="767"/>
      <c r="CR15" s="765">
        <v>250</v>
      </c>
      <c r="CS15" s="766"/>
      <c r="CT15" s="766"/>
      <c r="CU15" s="766"/>
      <c r="CV15" s="767"/>
      <c r="CW15" s="765" t="s">
        <v>494</v>
      </c>
      <c r="CX15" s="766"/>
      <c r="CY15" s="766"/>
      <c r="CZ15" s="766"/>
      <c r="DA15" s="767"/>
      <c r="DB15" s="765" t="s">
        <v>494</v>
      </c>
      <c r="DC15" s="766"/>
      <c r="DD15" s="766"/>
      <c r="DE15" s="766"/>
      <c r="DF15" s="767"/>
      <c r="DG15" s="765" t="s">
        <v>494</v>
      </c>
      <c r="DH15" s="766"/>
      <c r="DI15" s="766"/>
      <c r="DJ15" s="766"/>
      <c r="DK15" s="767"/>
      <c r="DL15" s="765" t="s">
        <v>494</v>
      </c>
      <c r="DM15" s="766"/>
      <c r="DN15" s="766"/>
      <c r="DO15" s="766"/>
      <c r="DP15" s="767"/>
      <c r="DQ15" s="765"/>
      <c r="DR15" s="766"/>
      <c r="DS15" s="766"/>
      <c r="DT15" s="766"/>
      <c r="DU15" s="767"/>
      <c r="DV15" s="768"/>
      <c r="DW15" s="769"/>
      <c r="DX15" s="769"/>
      <c r="DY15" s="769"/>
      <c r="DZ15" s="770"/>
      <c r="EA15" s="242"/>
    </row>
    <row r="16" spans="1:131" s="243" customFormat="1" ht="26.25" customHeight="1" x14ac:dyDescent="0.2">
      <c r="A16" s="249">
        <v>10</v>
      </c>
      <c r="B16" s="739" t="s">
        <v>371</v>
      </c>
      <c r="C16" s="740"/>
      <c r="D16" s="740"/>
      <c r="E16" s="740"/>
      <c r="F16" s="740"/>
      <c r="G16" s="740"/>
      <c r="H16" s="740"/>
      <c r="I16" s="740"/>
      <c r="J16" s="740"/>
      <c r="K16" s="740"/>
      <c r="L16" s="740"/>
      <c r="M16" s="740"/>
      <c r="N16" s="740"/>
      <c r="O16" s="740"/>
      <c r="P16" s="741"/>
      <c r="Q16" s="742">
        <v>5253</v>
      </c>
      <c r="R16" s="743"/>
      <c r="S16" s="743"/>
      <c r="T16" s="743"/>
      <c r="U16" s="743"/>
      <c r="V16" s="743">
        <v>5253</v>
      </c>
      <c r="W16" s="743"/>
      <c r="X16" s="743"/>
      <c r="Y16" s="743"/>
      <c r="Z16" s="743"/>
      <c r="AA16" s="743" t="s">
        <v>558</v>
      </c>
      <c r="AB16" s="743"/>
      <c r="AC16" s="743"/>
      <c r="AD16" s="743"/>
      <c r="AE16" s="744"/>
      <c r="AF16" s="745" t="s">
        <v>120</v>
      </c>
      <c r="AG16" s="746"/>
      <c r="AH16" s="746"/>
      <c r="AI16" s="746"/>
      <c r="AJ16" s="747"/>
      <c r="AK16" s="748">
        <v>37</v>
      </c>
      <c r="AL16" s="749"/>
      <c r="AM16" s="749"/>
      <c r="AN16" s="749"/>
      <c r="AO16" s="749"/>
      <c r="AP16" s="749" t="s">
        <v>558</v>
      </c>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576</v>
      </c>
      <c r="BT16" s="753"/>
      <c r="BU16" s="753"/>
      <c r="BV16" s="753"/>
      <c r="BW16" s="753"/>
      <c r="BX16" s="753"/>
      <c r="BY16" s="753"/>
      <c r="BZ16" s="753"/>
      <c r="CA16" s="753"/>
      <c r="CB16" s="753"/>
      <c r="CC16" s="753"/>
      <c r="CD16" s="753"/>
      <c r="CE16" s="753"/>
      <c r="CF16" s="753"/>
      <c r="CG16" s="754"/>
      <c r="CH16" s="765">
        <v>-22</v>
      </c>
      <c r="CI16" s="766"/>
      <c r="CJ16" s="766"/>
      <c r="CK16" s="766"/>
      <c r="CL16" s="767"/>
      <c r="CM16" s="765">
        <v>438</v>
      </c>
      <c r="CN16" s="766"/>
      <c r="CO16" s="766"/>
      <c r="CP16" s="766"/>
      <c r="CQ16" s="767"/>
      <c r="CR16" s="765">
        <v>18</v>
      </c>
      <c r="CS16" s="766"/>
      <c r="CT16" s="766"/>
      <c r="CU16" s="766"/>
      <c r="CV16" s="767"/>
      <c r="CW16" s="765" t="s">
        <v>494</v>
      </c>
      <c r="CX16" s="766"/>
      <c r="CY16" s="766"/>
      <c r="CZ16" s="766"/>
      <c r="DA16" s="767"/>
      <c r="DB16" s="765" t="s">
        <v>494</v>
      </c>
      <c r="DC16" s="766"/>
      <c r="DD16" s="766"/>
      <c r="DE16" s="766"/>
      <c r="DF16" s="767"/>
      <c r="DG16" s="765" t="s">
        <v>494</v>
      </c>
      <c r="DH16" s="766"/>
      <c r="DI16" s="766"/>
      <c r="DJ16" s="766"/>
      <c r="DK16" s="767"/>
      <c r="DL16" s="765" t="s">
        <v>494</v>
      </c>
      <c r="DM16" s="766"/>
      <c r="DN16" s="766"/>
      <c r="DO16" s="766"/>
      <c r="DP16" s="767"/>
      <c r="DQ16" s="765"/>
      <c r="DR16" s="766"/>
      <c r="DS16" s="766"/>
      <c r="DT16" s="766"/>
      <c r="DU16" s="767"/>
      <c r="DV16" s="768"/>
      <c r="DW16" s="769"/>
      <c r="DX16" s="769"/>
      <c r="DY16" s="769"/>
      <c r="DZ16" s="770"/>
      <c r="EA16" s="242"/>
    </row>
    <row r="17" spans="1:131" s="243" customFormat="1" ht="26.25" customHeight="1" x14ac:dyDescent="0.2">
      <c r="A17" s="249">
        <v>11</v>
      </c>
      <c r="B17" s="739" t="s">
        <v>372</v>
      </c>
      <c r="C17" s="740"/>
      <c r="D17" s="740"/>
      <c r="E17" s="740"/>
      <c r="F17" s="740"/>
      <c r="G17" s="740"/>
      <c r="H17" s="740"/>
      <c r="I17" s="740"/>
      <c r="J17" s="740"/>
      <c r="K17" s="740"/>
      <c r="L17" s="740"/>
      <c r="M17" s="740"/>
      <c r="N17" s="740"/>
      <c r="O17" s="740"/>
      <c r="P17" s="741"/>
      <c r="Q17" s="742">
        <v>1592</v>
      </c>
      <c r="R17" s="743"/>
      <c r="S17" s="743"/>
      <c r="T17" s="743"/>
      <c r="U17" s="743"/>
      <c r="V17" s="743">
        <v>638</v>
      </c>
      <c r="W17" s="743"/>
      <c r="X17" s="743"/>
      <c r="Y17" s="743"/>
      <c r="Z17" s="743"/>
      <c r="AA17" s="743">
        <v>954</v>
      </c>
      <c r="AB17" s="743"/>
      <c r="AC17" s="743"/>
      <c r="AD17" s="743"/>
      <c r="AE17" s="744"/>
      <c r="AF17" s="745" t="s">
        <v>120</v>
      </c>
      <c r="AG17" s="746"/>
      <c r="AH17" s="746"/>
      <c r="AI17" s="746"/>
      <c r="AJ17" s="747"/>
      <c r="AK17" s="748">
        <v>27</v>
      </c>
      <c r="AL17" s="749"/>
      <c r="AM17" s="749"/>
      <c r="AN17" s="749"/>
      <c r="AO17" s="749"/>
      <c r="AP17" s="749">
        <v>4475</v>
      </c>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c r="BS17" s="752" t="s">
        <v>577</v>
      </c>
      <c r="BT17" s="753"/>
      <c r="BU17" s="753"/>
      <c r="BV17" s="753"/>
      <c r="BW17" s="753"/>
      <c r="BX17" s="753"/>
      <c r="BY17" s="753"/>
      <c r="BZ17" s="753"/>
      <c r="CA17" s="753"/>
      <c r="CB17" s="753"/>
      <c r="CC17" s="753"/>
      <c r="CD17" s="753"/>
      <c r="CE17" s="753"/>
      <c r="CF17" s="753"/>
      <c r="CG17" s="754"/>
      <c r="CH17" s="765">
        <v>0</v>
      </c>
      <c r="CI17" s="766"/>
      <c r="CJ17" s="766"/>
      <c r="CK17" s="766"/>
      <c r="CL17" s="767"/>
      <c r="CM17" s="765">
        <v>23</v>
      </c>
      <c r="CN17" s="766"/>
      <c r="CO17" s="766"/>
      <c r="CP17" s="766"/>
      <c r="CQ17" s="767"/>
      <c r="CR17" s="765">
        <v>8</v>
      </c>
      <c r="CS17" s="766"/>
      <c r="CT17" s="766"/>
      <c r="CU17" s="766"/>
      <c r="CV17" s="767"/>
      <c r="CW17" s="765">
        <v>27</v>
      </c>
      <c r="CX17" s="766"/>
      <c r="CY17" s="766"/>
      <c r="CZ17" s="766"/>
      <c r="DA17" s="767"/>
      <c r="DB17" s="765" t="s">
        <v>494</v>
      </c>
      <c r="DC17" s="766"/>
      <c r="DD17" s="766"/>
      <c r="DE17" s="766"/>
      <c r="DF17" s="767"/>
      <c r="DG17" s="765" t="s">
        <v>494</v>
      </c>
      <c r="DH17" s="766"/>
      <c r="DI17" s="766"/>
      <c r="DJ17" s="766"/>
      <c r="DK17" s="767"/>
      <c r="DL17" s="765" t="s">
        <v>494</v>
      </c>
      <c r="DM17" s="766"/>
      <c r="DN17" s="766"/>
      <c r="DO17" s="766"/>
      <c r="DP17" s="767"/>
      <c r="DQ17" s="765"/>
      <c r="DR17" s="766"/>
      <c r="DS17" s="766"/>
      <c r="DT17" s="766"/>
      <c r="DU17" s="767"/>
      <c r="DV17" s="768"/>
      <c r="DW17" s="769"/>
      <c r="DX17" s="769"/>
      <c r="DY17" s="769"/>
      <c r="DZ17" s="770"/>
      <c r="EA17" s="242"/>
    </row>
    <row r="18" spans="1:131" s="243" customFormat="1" ht="26.25" customHeight="1" x14ac:dyDescent="0.2">
      <c r="A18" s="249">
        <v>12</v>
      </c>
      <c r="B18" s="739" t="s">
        <v>373</v>
      </c>
      <c r="C18" s="740"/>
      <c r="D18" s="740"/>
      <c r="E18" s="740"/>
      <c r="F18" s="740"/>
      <c r="G18" s="740"/>
      <c r="H18" s="740"/>
      <c r="I18" s="740"/>
      <c r="J18" s="740"/>
      <c r="K18" s="740"/>
      <c r="L18" s="740"/>
      <c r="M18" s="740"/>
      <c r="N18" s="740"/>
      <c r="O18" s="740"/>
      <c r="P18" s="741"/>
      <c r="Q18" s="742">
        <v>4840</v>
      </c>
      <c r="R18" s="743"/>
      <c r="S18" s="743"/>
      <c r="T18" s="743"/>
      <c r="U18" s="743"/>
      <c r="V18" s="743">
        <v>2783</v>
      </c>
      <c r="W18" s="743"/>
      <c r="X18" s="743"/>
      <c r="Y18" s="743"/>
      <c r="Z18" s="743"/>
      <c r="AA18" s="743">
        <v>2056</v>
      </c>
      <c r="AB18" s="743"/>
      <c r="AC18" s="743"/>
      <c r="AD18" s="743"/>
      <c r="AE18" s="744"/>
      <c r="AF18" s="745" t="s">
        <v>120</v>
      </c>
      <c r="AG18" s="746"/>
      <c r="AH18" s="746"/>
      <c r="AI18" s="746"/>
      <c r="AJ18" s="747"/>
      <c r="AK18" s="748">
        <v>25</v>
      </c>
      <c r="AL18" s="749"/>
      <c r="AM18" s="749"/>
      <c r="AN18" s="749"/>
      <c r="AO18" s="749"/>
      <c r="AP18" s="749">
        <v>5933</v>
      </c>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c r="BS18" s="752" t="s">
        <v>578</v>
      </c>
      <c r="BT18" s="753"/>
      <c r="BU18" s="753"/>
      <c r="BV18" s="753"/>
      <c r="BW18" s="753"/>
      <c r="BX18" s="753"/>
      <c r="BY18" s="753"/>
      <c r="BZ18" s="753"/>
      <c r="CA18" s="753"/>
      <c r="CB18" s="753"/>
      <c r="CC18" s="753"/>
      <c r="CD18" s="753"/>
      <c r="CE18" s="753"/>
      <c r="CF18" s="753"/>
      <c r="CG18" s="754"/>
      <c r="CH18" s="765">
        <v>-3</v>
      </c>
      <c r="CI18" s="766"/>
      <c r="CJ18" s="766"/>
      <c r="CK18" s="766"/>
      <c r="CL18" s="767"/>
      <c r="CM18" s="765">
        <v>2120</v>
      </c>
      <c r="CN18" s="766"/>
      <c r="CO18" s="766"/>
      <c r="CP18" s="766"/>
      <c r="CQ18" s="767"/>
      <c r="CR18" s="765">
        <v>100</v>
      </c>
      <c r="CS18" s="766"/>
      <c r="CT18" s="766"/>
      <c r="CU18" s="766"/>
      <c r="CV18" s="767"/>
      <c r="CW18" s="765">
        <v>70</v>
      </c>
      <c r="CX18" s="766"/>
      <c r="CY18" s="766"/>
      <c r="CZ18" s="766"/>
      <c r="DA18" s="767"/>
      <c r="DB18" s="765" t="s">
        <v>494</v>
      </c>
      <c r="DC18" s="766"/>
      <c r="DD18" s="766"/>
      <c r="DE18" s="766"/>
      <c r="DF18" s="767"/>
      <c r="DG18" s="765" t="s">
        <v>494</v>
      </c>
      <c r="DH18" s="766"/>
      <c r="DI18" s="766"/>
      <c r="DJ18" s="766"/>
      <c r="DK18" s="767"/>
      <c r="DL18" s="765" t="s">
        <v>494</v>
      </c>
      <c r="DM18" s="766"/>
      <c r="DN18" s="766"/>
      <c r="DO18" s="766"/>
      <c r="DP18" s="767"/>
      <c r="DQ18" s="765"/>
      <c r="DR18" s="766"/>
      <c r="DS18" s="766"/>
      <c r="DT18" s="766"/>
      <c r="DU18" s="767"/>
      <c r="DV18" s="768"/>
      <c r="DW18" s="769"/>
      <c r="DX18" s="769"/>
      <c r="DY18" s="769"/>
      <c r="DZ18" s="770"/>
      <c r="EA18" s="242"/>
    </row>
    <row r="19" spans="1:131" s="243" customFormat="1" ht="26.25" customHeight="1" x14ac:dyDescent="0.2">
      <c r="A19" s="249">
        <v>13</v>
      </c>
      <c r="B19" s="739" t="s">
        <v>374</v>
      </c>
      <c r="C19" s="740"/>
      <c r="D19" s="740"/>
      <c r="E19" s="740"/>
      <c r="F19" s="740"/>
      <c r="G19" s="740"/>
      <c r="H19" s="740"/>
      <c r="I19" s="740"/>
      <c r="J19" s="740"/>
      <c r="K19" s="740"/>
      <c r="L19" s="740"/>
      <c r="M19" s="740"/>
      <c r="N19" s="740"/>
      <c r="O19" s="740"/>
      <c r="P19" s="741"/>
      <c r="Q19" s="742">
        <v>128</v>
      </c>
      <c r="R19" s="743"/>
      <c r="S19" s="743"/>
      <c r="T19" s="743"/>
      <c r="U19" s="743"/>
      <c r="V19" s="743">
        <v>4</v>
      </c>
      <c r="W19" s="743"/>
      <c r="X19" s="743"/>
      <c r="Y19" s="743"/>
      <c r="Z19" s="743"/>
      <c r="AA19" s="743">
        <v>125</v>
      </c>
      <c r="AB19" s="743"/>
      <c r="AC19" s="743"/>
      <c r="AD19" s="743"/>
      <c r="AE19" s="744"/>
      <c r="AF19" s="745" t="s">
        <v>120</v>
      </c>
      <c r="AG19" s="746"/>
      <c r="AH19" s="746"/>
      <c r="AI19" s="746"/>
      <c r="AJ19" s="747"/>
      <c r="AK19" s="748" t="s">
        <v>558</v>
      </c>
      <c r="AL19" s="749"/>
      <c r="AM19" s="749"/>
      <c r="AN19" s="749"/>
      <c r="AO19" s="749"/>
      <c r="AP19" s="749" t="s">
        <v>558</v>
      </c>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c r="BS19" s="752" t="s">
        <v>579</v>
      </c>
      <c r="BT19" s="753"/>
      <c r="BU19" s="753"/>
      <c r="BV19" s="753"/>
      <c r="BW19" s="753"/>
      <c r="BX19" s="753"/>
      <c r="BY19" s="753"/>
      <c r="BZ19" s="753"/>
      <c r="CA19" s="753"/>
      <c r="CB19" s="753"/>
      <c r="CC19" s="753"/>
      <c r="CD19" s="753"/>
      <c r="CE19" s="753"/>
      <c r="CF19" s="753"/>
      <c r="CG19" s="754"/>
      <c r="CH19" s="765">
        <v>-12</v>
      </c>
      <c r="CI19" s="766"/>
      <c r="CJ19" s="766"/>
      <c r="CK19" s="766"/>
      <c r="CL19" s="767"/>
      <c r="CM19" s="765">
        <v>154</v>
      </c>
      <c r="CN19" s="766"/>
      <c r="CO19" s="766"/>
      <c r="CP19" s="766"/>
      <c r="CQ19" s="767"/>
      <c r="CR19" s="765">
        <v>100</v>
      </c>
      <c r="CS19" s="766"/>
      <c r="CT19" s="766"/>
      <c r="CU19" s="766"/>
      <c r="CV19" s="767"/>
      <c r="CW19" s="765" t="s">
        <v>494</v>
      </c>
      <c r="CX19" s="766"/>
      <c r="CY19" s="766"/>
      <c r="CZ19" s="766"/>
      <c r="DA19" s="767"/>
      <c r="DB19" s="765" t="s">
        <v>494</v>
      </c>
      <c r="DC19" s="766"/>
      <c r="DD19" s="766"/>
      <c r="DE19" s="766"/>
      <c r="DF19" s="767"/>
      <c r="DG19" s="765" t="s">
        <v>494</v>
      </c>
      <c r="DH19" s="766"/>
      <c r="DI19" s="766"/>
      <c r="DJ19" s="766"/>
      <c r="DK19" s="767"/>
      <c r="DL19" s="765" t="s">
        <v>494</v>
      </c>
      <c r="DM19" s="766"/>
      <c r="DN19" s="766"/>
      <c r="DO19" s="766"/>
      <c r="DP19" s="767"/>
      <c r="DQ19" s="765"/>
      <c r="DR19" s="766"/>
      <c r="DS19" s="766"/>
      <c r="DT19" s="766"/>
      <c r="DU19" s="767"/>
      <c r="DV19" s="768"/>
      <c r="DW19" s="769"/>
      <c r="DX19" s="769"/>
      <c r="DY19" s="769"/>
      <c r="DZ19" s="770"/>
      <c r="EA19" s="242"/>
    </row>
    <row r="20" spans="1:131" s="243" customFormat="1" ht="26.25" customHeight="1" x14ac:dyDescent="0.2">
      <c r="A20" s="249">
        <v>14</v>
      </c>
      <c r="B20" s="739" t="s">
        <v>375</v>
      </c>
      <c r="C20" s="740"/>
      <c r="D20" s="740"/>
      <c r="E20" s="740"/>
      <c r="F20" s="740"/>
      <c r="G20" s="740"/>
      <c r="H20" s="740"/>
      <c r="I20" s="740"/>
      <c r="J20" s="740"/>
      <c r="K20" s="740"/>
      <c r="L20" s="740"/>
      <c r="M20" s="740"/>
      <c r="N20" s="740"/>
      <c r="O20" s="740"/>
      <c r="P20" s="741"/>
      <c r="Q20" s="742">
        <v>78</v>
      </c>
      <c r="R20" s="743"/>
      <c r="S20" s="743"/>
      <c r="T20" s="743"/>
      <c r="U20" s="743"/>
      <c r="V20" s="743">
        <v>0</v>
      </c>
      <c r="W20" s="743"/>
      <c r="X20" s="743"/>
      <c r="Y20" s="743"/>
      <c r="Z20" s="743"/>
      <c r="AA20" s="743">
        <v>77</v>
      </c>
      <c r="AB20" s="743"/>
      <c r="AC20" s="743"/>
      <c r="AD20" s="743"/>
      <c r="AE20" s="744"/>
      <c r="AF20" s="745" t="s">
        <v>120</v>
      </c>
      <c r="AG20" s="746"/>
      <c r="AH20" s="746"/>
      <c r="AI20" s="746"/>
      <c r="AJ20" s="747"/>
      <c r="AK20" s="748">
        <v>0</v>
      </c>
      <c r="AL20" s="749"/>
      <c r="AM20" s="749"/>
      <c r="AN20" s="749"/>
      <c r="AO20" s="749"/>
      <c r="AP20" s="749" t="s">
        <v>558</v>
      </c>
      <c r="AQ20" s="749"/>
      <c r="AR20" s="749"/>
      <c r="AS20" s="749"/>
      <c r="AT20" s="749"/>
      <c r="AU20" s="750"/>
      <c r="AV20" s="750"/>
      <c r="AW20" s="750"/>
      <c r="AX20" s="750"/>
      <c r="AY20" s="751"/>
      <c r="AZ20" s="240"/>
      <c r="BA20" s="240"/>
      <c r="BB20" s="240"/>
      <c r="BC20" s="240"/>
      <c r="BD20" s="240"/>
      <c r="BE20" s="241"/>
      <c r="BF20" s="241"/>
      <c r="BG20" s="241"/>
      <c r="BH20" s="241"/>
      <c r="BI20" s="241"/>
      <c r="BJ20" s="241"/>
      <c r="BK20" s="241"/>
      <c r="BL20" s="241"/>
      <c r="BM20" s="241"/>
      <c r="BN20" s="241"/>
      <c r="BO20" s="241"/>
      <c r="BP20" s="241"/>
      <c r="BQ20" s="250">
        <v>14</v>
      </c>
      <c r="BR20" s="251"/>
      <c r="BS20" s="752" t="s">
        <v>580</v>
      </c>
      <c r="BT20" s="753"/>
      <c r="BU20" s="753"/>
      <c r="BV20" s="753"/>
      <c r="BW20" s="753"/>
      <c r="BX20" s="753"/>
      <c r="BY20" s="753"/>
      <c r="BZ20" s="753"/>
      <c r="CA20" s="753"/>
      <c r="CB20" s="753"/>
      <c r="CC20" s="753"/>
      <c r="CD20" s="753"/>
      <c r="CE20" s="753"/>
      <c r="CF20" s="753"/>
      <c r="CG20" s="754"/>
      <c r="CH20" s="765">
        <v>-1</v>
      </c>
      <c r="CI20" s="766"/>
      <c r="CJ20" s="766"/>
      <c r="CK20" s="766"/>
      <c r="CL20" s="767"/>
      <c r="CM20" s="765">
        <v>192</v>
      </c>
      <c r="CN20" s="766"/>
      <c r="CO20" s="766"/>
      <c r="CP20" s="766"/>
      <c r="CQ20" s="767"/>
      <c r="CR20" s="765">
        <v>100</v>
      </c>
      <c r="CS20" s="766"/>
      <c r="CT20" s="766"/>
      <c r="CU20" s="766"/>
      <c r="CV20" s="767"/>
      <c r="CW20" s="765" t="s">
        <v>494</v>
      </c>
      <c r="CX20" s="766"/>
      <c r="CY20" s="766"/>
      <c r="CZ20" s="766"/>
      <c r="DA20" s="767"/>
      <c r="DB20" s="765" t="s">
        <v>494</v>
      </c>
      <c r="DC20" s="766"/>
      <c r="DD20" s="766"/>
      <c r="DE20" s="766"/>
      <c r="DF20" s="767"/>
      <c r="DG20" s="765" t="s">
        <v>494</v>
      </c>
      <c r="DH20" s="766"/>
      <c r="DI20" s="766"/>
      <c r="DJ20" s="766"/>
      <c r="DK20" s="767"/>
      <c r="DL20" s="765" t="s">
        <v>494</v>
      </c>
      <c r="DM20" s="766"/>
      <c r="DN20" s="766"/>
      <c r="DO20" s="766"/>
      <c r="DP20" s="767"/>
      <c r="DQ20" s="765"/>
      <c r="DR20" s="766"/>
      <c r="DS20" s="766"/>
      <c r="DT20" s="766"/>
      <c r="DU20" s="767"/>
      <c r="DV20" s="768"/>
      <c r="DW20" s="769"/>
      <c r="DX20" s="769"/>
      <c r="DY20" s="769"/>
      <c r="DZ20" s="770"/>
      <c r="EA20" s="242"/>
    </row>
    <row r="21" spans="1:131" s="243" customFormat="1" ht="26.25" customHeight="1" thickBot="1" x14ac:dyDescent="0.25">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48"/>
      <c r="AL21" s="749"/>
      <c r="AM21" s="749"/>
      <c r="AN21" s="749"/>
      <c r="AO21" s="749"/>
      <c r="AP21" s="749"/>
      <c r="AQ21" s="749"/>
      <c r="AR21" s="749"/>
      <c r="AS21" s="749"/>
      <c r="AT21" s="749"/>
      <c r="AU21" s="750"/>
      <c r="AV21" s="750"/>
      <c r="AW21" s="750"/>
      <c r="AX21" s="750"/>
      <c r="AY21" s="751"/>
      <c r="AZ21" s="240"/>
      <c r="BA21" s="240"/>
      <c r="BB21" s="240"/>
      <c r="BC21" s="240"/>
      <c r="BD21" s="240"/>
      <c r="BE21" s="241"/>
      <c r="BF21" s="241"/>
      <c r="BG21" s="241"/>
      <c r="BH21" s="241"/>
      <c r="BI21" s="241"/>
      <c r="BJ21" s="241"/>
      <c r="BK21" s="241"/>
      <c r="BL21" s="241"/>
      <c r="BM21" s="241"/>
      <c r="BN21" s="241"/>
      <c r="BO21" s="241"/>
      <c r="BP21" s="241"/>
      <c r="BQ21" s="250">
        <v>15</v>
      </c>
      <c r="BR21" s="251"/>
      <c r="BS21" s="752" t="s">
        <v>581</v>
      </c>
      <c r="BT21" s="753"/>
      <c r="BU21" s="753"/>
      <c r="BV21" s="753"/>
      <c r="BW21" s="753"/>
      <c r="BX21" s="753"/>
      <c r="BY21" s="753"/>
      <c r="BZ21" s="753"/>
      <c r="CA21" s="753"/>
      <c r="CB21" s="753"/>
      <c r="CC21" s="753"/>
      <c r="CD21" s="753"/>
      <c r="CE21" s="753"/>
      <c r="CF21" s="753"/>
      <c r="CG21" s="754"/>
      <c r="CH21" s="765">
        <v>-7</v>
      </c>
      <c r="CI21" s="766"/>
      <c r="CJ21" s="766"/>
      <c r="CK21" s="766"/>
      <c r="CL21" s="767"/>
      <c r="CM21" s="765">
        <v>86</v>
      </c>
      <c r="CN21" s="766"/>
      <c r="CO21" s="766"/>
      <c r="CP21" s="766"/>
      <c r="CQ21" s="767"/>
      <c r="CR21" s="765">
        <v>10</v>
      </c>
      <c r="CS21" s="766"/>
      <c r="CT21" s="766"/>
      <c r="CU21" s="766"/>
      <c r="CV21" s="767"/>
      <c r="CW21" s="765" t="s">
        <v>494</v>
      </c>
      <c r="CX21" s="766"/>
      <c r="CY21" s="766"/>
      <c r="CZ21" s="766"/>
      <c r="DA21" s="767"/>
      <c r="DB21" s="765" t="s">
        <v>494</v>
      </c>
      <c r="DC21" s="766"/>
      <c r="DD21" s="766"/>
      <c r="DE21" s="766"/>
      <c r="DF21" s="767"/>
      <c r="DG21" s="765" t="s">
        <v>494</v>
      </c>
      <c r="DH21" s="766"/>
      <c r="DI21" s="766"/>
      <c r="DJ21" s="766"/>
      <c r="DK21" s="767"/>
      <c r="DL21" s="765" t="s">
        <v>494</v>
      </c>
      <c r="DM21" s="766"/>
      <c r="DN21" s="766"/>
      <c r="DO21" s="766"/>
      <c r="DP21" s="767"/>
      <c r="DQ21" s="765"/>
      <c r="DR21" s="766"/>
      <c r="DS21" s="766"/>
      <c r="DT21" s="766"/>
      <c r="DU21" s="767"/>
      <c r="DV21" s="768"/>
      <c r="DW21" s="769"/>
      <c r="DX21" s="769"/>
      <c r="DY21" s="769"/>
      <c r="DZ21" s="770"/>
      <c r="EA21" s="242"/>
    </row>
    <row r="22" spans="1:131" s="243" customFormat="1" ht="26.25" customHeight="1" x14ac:dyDescent="0.2">
      <c r="A22" s="249">
        <v>16</v>
      </c>
      <c r="B22" s="771"/>
      <c r="C22" s="772"/>
      <c r="D22" s="772"/>
      <c r="E22" s="772"/>
      <c r="F22" s="772"/>
      <c r="G22" s="772"/>
      <c r="H22" s="772"/>
      <c r="I22" s="772"/>
      <c r="J22" s="772"/>
      <c r="K22" s="772"/>
      <c r="L22" s="772"/>
      <c r="M22" s="772"/>
      <c r="N22" s="772"/>
      <c r="O22" s="772"/>
      <c r="P22" s="773"/>
      <c r="Q22" s="774"/>
      <c r="R22" s="775"/>
      <c r="S22" s="775"/>
      <c r="T22" s="775"/>
      <c r="U22" s="775"/>
      <c r="V22" s="775"/>
      <c r="W22" s="775"/>
      <c r="X22" s="775"/>
      <c r="Y22" s="775"/>
      <c r="Z22" s="775"/>
      <c r="AA22" s="775"/>
      <c r="AB22" s="775"/>
      <c r="AC22" s="775"/>
      <c r="AD22" s="775"/>
      <c r="AE22" s="776"/>
      <c r="AF22" s="777"/>
      <c r="AG22" s="778"/>
      <c r="AH22" s="778"/>
      <c r="AI22" s="778"/>
      <c r="AJ22" s="779"/>
      <c r="AK22" s="792"/>
      <c r="AL22" s="793"/>
      <c r="AM22" s="793"/>
      <c r="AN22" s="793"/>
      <c r="AO22" s="793"/>
      <c r="AP22" s="793"/>
      <c r="AQ22" s="793"/>
      <c r="AR22" s="793"/>
      <c r="AS22" s="793"/>
      <c r="AT22" s="793"/>
      <c r="AU22" s="794"/>
      <c r="AV22" s="794"/>
      <c r="AW22" s="794"/>
      <c r="AX22" s="794"/>
      <c r="AY22" s="795"/>
      <c r="AZ22" s="796" t="s">
        <v>376</v>
      </c>
      <c r="BA22" s="796"/>
      <c r="BB22" s="796"/>
      <c r="BC22" s="796"/>
      <c r="BD22" s="797"/>
      <c r="BE22" s="241"/>
      <c r="BF22" s="241"/>
      <c r="BG22" s="241"/>
      <c r="BH22" s="241"/>
      <c r="BI22" s="241"/>
      <c r="BJ22" s="241"/>
      <c r="BK22" s="241"/>
      <c r="BL22" s="241"/>
      <c r="BM22" s="241"/>
      <c r="BN22" s="241"/>
      <c r="BO22" s="241"/>
      <c r="BP22" s="241"/>
      <c r="BQ22" s="250">
        <v>16</v>
      </c>
      <c r="BR22" s="251" t="s">
        <v>612</v>
      </c>
      <c r="BS22" s="752" t="s">
        <v>582</v>
      </c>
      <c r="BT22" s="753"/>
      <c r="BU22" s="753"/>
      <c r="BV22" s="753"/>
      <c r="BW22" s="753"/>
      <c r="BX22" s="753"/>
      <c r="BY22" s="753"/>
      <c r="BZ22" s="753"/>
      <c r="CA22" s="753"/>
      <c r="CB22" s="753"/>
      <c r="CC22" s="753"/>
      <c r="CD22" s="753"/>
      <c r="CE22" s="753"/>
      <c r="CF22" s="753"/>
      <c r="CG22" s="754"/>
      <c r="CH22" s="765">
        <v>-2</v>
      </c>
      <c r="CI22" s="766"/>
      <c r="CJ22" s="766"/>
      <c r="CK22" s="766"/>
      <c r="CL22" s="767"/>
      <c r="CM22" s="765">
        <v>1756</v>
      </c>
      <c r="CN22" s="766"/>
      <c r="CO22" s="766"/>
      <c r="CP22" s="766"/>
      <c r="CQ22" s="767"/>
      <c r="CR22" s="765">
        <v>60.5</v>
      </c>
      <c r="CS22" s="766"/>
      <c r="CT22" s="766"/>
      <c r="CU22" s="766"/>
      <c r="CV22" s="767"/>
      <c r="CW22" s="765">
        <v>587</v>
      </c>
      <c r="CX22" s="766"/>
      <c r="CY22" s="766"/>
      <c r="CZ22" s="766"/>
      <c r="DA22" s="767"/>
      <c r="DB22" s="765">
        <v>36407</v>
      </c>
      <c r="DC22" s="766"/>
      <c r="DD22" s="766"/>
      <c r="DE22" s="766"/>
      <c r="DF22" s="767"/>
      <c r="DG22" s="765" t="s">
        <v>494</v>
      </c>
      <c r="DH22" s="766"/>
      <c r="DI22" s="766"/>
      <c r="DJ22" s="766"/>
      <c r="DK22" s="767"/>
      <c r="DL22" s="765">
        <v>10628</v>
      </c>
      <c r="DM22" s="766"/>
      <c r="DN22" s="766"/>
      <c r="DO22" s="766"/>
      <c r="DP22" s="767"/>
      <c r="DQ22" s="765"/>
      <c r="DR22" s="766"/>
      <c r="DS22" s="766"/>
      <c r="DT22" s="766"/>
      <c r="DU22" s="767"/>
      <c r="DV22" s="768"/>
      <c r="DW22" s="769"/>
      <c r="DX22" s="769"/>
      <c r="DY22" s="769"/>
      <c r="DZ22" s="770"/>
      <c r="EA22" s="242"/>
    </row>
    <row r="23" spans="1:131" s="243" customFormat="1" ht="26.25" customHeight="1" thickBot="1" x14ac:dyDescent="0.25">
      <c r="A23" s="252" t="s">
        <v>377</v>
      </c>
      <c r="B23" s="780" t="s">
        <v>378</v>
      </c>
      <c r="C23" s="781"/>
      <c r="D23" s="781"/>
      <c r="E23" s="781"/>
      <c r="F23" s="781"/>
      <c r="G23" s="781"/>
      <c r="H23" s="781"/>
      <c r="I23" s="781"/>
      <c r="J23" s="781"/>
      <c r="K23" s="781"/>
      <c r="L23" s="781"/>
      <c r="M23" s="781"/>
      <c r="N23" s="781"/>
      <c r="O23" s="781"/>
      <c r="P23" s="782"/>
      <c r="Q23" s="783">
        <v>3661079</v>
      </c>
      <c r="R23" s="784"/>
      <c r="S23" s="784"/>
      <c r="T23" s="784"/>
      <c r="U23" s="784"/>
      <c r="V23" s="784">
        <v>3635905</v>
      </c>
      <c r="W23" s="784"/>
      <c r="X23" s="784"/>
      <c r="Y23" s="784"/>
      <c r="Z23" s="784"/>
      <c r="AA23" s="784">
        <v>25174</v>
      </c>
      <c r="AB23" s="784"/>
      <c r="AC23" s="784"/>
      <c r="AD23" s="784"/>
      <c r="AE23" s="785"/>
      <c r="AF23" s="786">
        <v>5866</v>
      </c>
      <c r="AG23" s="784"/>
      <c r="AH23" s="784"/>
      <c r="AI23" s="784"/>
      <c r="AJ23" s="787"/>
      <c r="AK23" s="788"/>
      <c r="AL23" s="789"/>
      <c r="AM23" s="789"/>
      <c r="AN23" s="789"/>
      <c r="AO23" s="789"/>
      <c r="AP23" s="784">
        <v>5822938</v>
      </c>
      <c r="AQ23" s="784"/>
      <c r="AR23" s="784"/>
      <c r="AS23" s="784"/>
      <c r="AT23" s="784"/>
      <c r="AU23" s="790"/>
      <c r="AV23" s="790"/>
      <c r="AW23" s="790"/>
      <c r="AX23" s="790"/>
      <c r="AY23" s="791"/>
      <c r="AZ23" s="799" t="s">
        <v>120</v>
      </c>
      <c r="BA23" s="800"/>
      <c r="BB23" s="800"/>
      <c r="BC23" s="800"/>
      <c r="BD23" s="801"/>
      <c r="BE23" s="241"/>
      <c r="BF23" s="241"/>
      <c r="BG23" s="241"/>
      <c r="BH23" s="241"/>
      <c r="BI23" s="241"/>
      <c r="BJ23" s="241"/>
      <c r="BK23" s="241"/>
      <c r="BL23" s="241"/>
      <c r="BM23" s="241"/>
      <c r="BN23" s="241"/>
      <c r="BO23" s="241"/>
      <c r="BP23" s="241"/>
      <c r="BQ23" s="250">
        <v>17</v>
      </c>
      <c r="BR23" s="251"/>
      <c r="BS23" s="752" t="s">
        <v>583</v>
      </c>
      <c r="BT23" s="753"/>
      <c r="BU23" s="753"/>
      <c r="BV23" s="753"/>
      <c r="BW23" s="753"/>
      <c r="BX23" s="753"/>
      <c r="BY23" s="753"/>
      <c r="BZ23" s="753"/>
      <c r="CA23" s="753"/>
      <c r="CB23" s="753"/>
      <c r="CC23" s="753"/>
      <c r="CD23" s="753"/>
      <c r="CE23" s="753"/>
      <c r="CF23" s="753"/>
      <c r="CG23" s="754"/>
      <c r="CH23" s="765">
        <v>-5</v>
      </c>
      <c r="CI23" s="766"/>
      <c r="CJ23" s="766"/>
      <c r="CK23" s="766"/>
      <c r="CL23" s="767"/>
      <c r="CM23" s="765">
        <v>68</v>
      </c>
      <c r="CN23" s="766"/>
      <c r="CO23" s="766"/>
      <c r="CP23" s="766"/>
      <c r="CQ23" s="767"/>
      <c r="CR23" s="765">
        <v>2.5</v>
      </c>
      <c r="CS23" s="766"/>
      <c r="CT23" s="766"/>
      <c r="CU23" s="766"/>
      <c r="CV23" s="767"/>
      <c r="CW23" s="765">
        <v>24</v>
      </c>
      <c r="CX23" s="766"/>
      <c r="CY23" s="766"/>
      <c r="CZ23" s="766"/>
      <c r="DA23" s="767"/>
      <c r="DB23" s="765" t="s">
        <v>494</v>
      </c>
      <c r="DC23" s="766"/>
      <c r="DD23" s="766"/>
      <c r="DE23" s="766"/>
      <c r="DF23" s="767"/>
      <c r="DG23" s="765" t="s">
        <v>494</v>
      </c>
      <c r="DH23" s="766"/>
      <c r="DI23" s="766"/>
      <c r="DJ23" s="766"/>
      <c r="DK23" s="767"/>
      <c r="DL23" s="765" t="s">
        <v>494</v>
      </c>
      <c r="DM23" s="766"/>
      <c r="DN23" s="766"/>
      <c r="DO23" s="766"/>
      <c r="DP23" s="767"/>
      <c r="DQ23" s="765"/>
      <c r="DR23" s="766"/>
      <c r="DS23" s="766"/>
      <c r="DT23" s="766"/>
      <c r="DU23" s="767"/>
      <c r="DV23" s="768"/>
      <c r="DW23" s="769"/>
      <c r="DX23" s="769"/>
      <c r="DY23" s="769"/>
      <c r="DZ23" s="770"/>
      <c r="EA23" s="242"/>
    </row>
    <row r="24" spans="1:131" s="243" customFormat="1" ht="26.25" customHeight="1" x14ac:dyDescent="0.2">
      <c r="A24" s="798" t="s">
        <v>379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0"/>
      <c r="BA24" s="240"/>
      <c r="BB24" s="240"/>
      <c r="BC24" s="240"/>
      <c r="BD24" s="240"/>
      <c r="BE24" s="241"/>
      <c r="BF24" s="241"/>
      <c r="BG24" s="241"/>
      <c r="BH24" s="241"/>
      <c r="BI24" s="241"/>
      <c r="BJ24" s="241"/>
      <c r="BK24" s="241"/>
      <c r="BL24" s="241"/>
      <c r="BM24" s="241"/>
      <c r="BN24" s="241"/>
      <c r="BO24" s="241"/>
      <c r="BP24" s="241"/>
      <c r="BQ24" s="250">
        <v>18</v>
      </c>
      <c r="BR24" s="251"/>
      <c r="BS24" s="752" t="s">
        <v>584</v>
      </c>
      <c r="BT24" s="753"/>
      <c r="BU24" s="753"/>
      <c r="BV24" s="753"/>
      <c r="BW24" s="753"/>
      <c r="BX24" s="753"/>
      <c r="BY24" s="753"/>
      <c r="BZ24" s="753"/>
      <c r="CA24" s="753"/>
      <c r="CB24" s="753"/>
      <c r="CC24" s="753"/>
      <c r="CD24" s="753"/>
      <c r="CE24" s="753"/>
      <c r="CF24" s="753"/>
      <c r="CG24" s="754"/>
      <c r="CH24" s="765">
        <v>-15</v>
      </c>
      <c r="CI24" s="766"/>
      <c r="CJ24" s="766"/>
      <c r="CK24" s="766"/>
      <c r="CL24" s="767"/>
      <c r="CM24" s="765">
        <v>1511</v>
      </c>
      <c r="CN24" s="766"/>
      <c r="CO24" s="766"/>
      <c r="CP24" s="766"/>
      <c r="CQ24" s="767"/>
      <c r="CR24" s="765">
        <v>10</v>
      </c>
      <c r="CS24" s="766"/>
      <c r="CT24" s="766"/>
      <c r="CU24" s="766"/>
      <c r="CV24" s="767"/>
      <c r="CW24" s="765">
        <v>17</v>
      </c>
      <c r="CX24" s="766"/>
      <c r="CY24" s="766"/>
      <c r="CZ24" s="766"/>
      <c r="DA24" s="767"/>
      <c r="DB24" s="765" t="s">
        <v>494</v>
      </c>
      <c r="DC24" s="766"/>
      <c r="DD24" s="766"/>
      <c r="DE24" s="766"/>
      <c r="DF24" s="767"/>
      <c r="DG24" s="765" t="s">
        <v>494</v>
      </c>
      <c r="DH24" s="766"/>
      <c r="DI24" s="766"/>
      <c r="DJ24" s="766"/>
      <c r="DK24" s="767"/>
      <c r="DL24" s="765" t="s">
        <v>494</v>
      </c>
      <c r="DM24" s="766"/>
      <c r="DN24" s="766"/>
      <c r="DO24" s="766"/>
      <c r="DP24" s="767"/>
      <c r="DQ24" s="765"/>
      <c r="DR24" s="766"/>
      <c r="DS24" s="766"/>
      <c r="DT24" s="766"/>
      <c r="DU24" s="767"/>
      <c r="DV24" s="768"/>
      <c r="DW24" s="769"/>
      <c r="DX24" s="769"/>
      <c r="DY24" s="769"/>
      <c r="DZ24" s="770"/>
      <c r="EA24" s="242"/>
    </row>
    <row r="25" spans="1:131" s="235" customFormat="1" ht="26.25" customHeight="1" thickBot="1" x14ac:dyDescent="0.25">
      <c r="A25" s="733" t="s">
        <v>380</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2" t="s">
        <v>585</v>
      </c>
      <c r="BT25" s="753"/>
      <c r="BU25" s="753"/>
      <c r="BV25" s="753"/>
      <c r="BW25" s="753"/>
      <c r="BX25" s="753"/>
      <c r="BY25" s="753"/>
      <c r="BZ25" s="753"/>
      <c r="CA25" s="753"/>
      <c r="CB25" s="753"/>
      <c r="CC25" s="753"/>
      <c r="CD25" s="753"/>
      <c r="CE25" s="753"/>
      <c r="CF25" s="753"/>
      <c r="CG25" s="754"/>
      <c r="CH25" s="765">
        <v>-42</v>
      </c>
      <c r="CI25" s="766"/>
      <c r="CJ25" s="766"/>
      <c r="CK25" s="766"/>
      <c r="CL25" s="767"/>
      <c r="CM25" s="765">
        <v>532</v>
      </c>
      <c r="CN25" s="766"/>
      <c r="CO25" s="766"/>
      <c r="CP25" s="766"/>
      <c r="CQ25" s="767"/>
      <c r="CR25" s="765">
        <v>213.8</v>
      </c>
      <c r="CS25" s="766"/>
      <c r="CT25" s="766"/>
      <c r="CU25" s="766"/>
      <c r="CV25" s="767"/>
      <c r="CW25" s="765" t="s">
        <v>494</v>
      </c>
      <c r="CX25" s="766"/>
      <c r="CY25" s="766"/>
      <c r="CZ25" s="766"/>
      <c r="DA25" s="767"/>
      <c r="DB25" s="765" t="s">
        <v>494</v>
      </c>
      <c r="DC25" s="766"/>
      <c r="DD25" s="766"/>
      <c r="DE25" s="766"/>
      <c r="DF25" s="767"/>
      <c r="DG25" s="765" t="s">
        <v>494</v>
      </c>
      <c r="DH25" s="766"/>
      <c r="DI25" s="766"/>
      <c r="DJ25" s="766"/>
      <c r="DK25" s="767"/>
      <c r="DL25" s="765" t="s">
        <v>494</v>
      </c>
      <c r="DM25" s="766"/>
      <c r="DN25" s="766"/>
      <c r="DO25" s="766"/>
      <c r="DP25" s="767"/>
      <c r="DQ25" s="765"/>
      <c r="DR25" s="766"/>
      <c r="DS25" s="766"/>
      <c r="DT25" s="766"/>
      <c r="DU25" s="767"/>
      <c r="DV25" s="768"/>
      <c r="DW25" s="769"/>
      <c r="DX25" s="769"/>
      <c r="DY25" s="769"/>
      <c r="DZ25" s="770"/>
      <c r="EA25" s="234"/>
    </row>
    <row r="26" spans="1:131" s="235" customFormat="1" ht="26.25" customHeight="1" x14ac:dyDescent="0.2">
      <c r="A26" s="724" t="s">
        <v>345</v>
      </c>
      <c r="B26" s="725"/>
      <c r="C26" s="725"/>
      <c r="D26" s="725"/>
      <c r="E26" s="725"/>
      <c r="F26" s="725"/>
      <c r="G26" s="725"/>
      <c r="H26" s="725"/>
      <c r="I26" s="725"/>
      <c r="J26" s="725"/>
      <c r="K26" s="725"/>
      <c r="L26" s="725"/>
      <c r="M26" s="725"/>
      <c r="N26" s="725"/>
      <c r="O26" s="725"/>
      <c r="P26" s="726"/>
      <c r="Q26" s="701" t="s">
        <v>381</v>
      </c>
      <c r="R26" s="702"/>
      <c r="S26" s="702"/>
      <c r="T26" s="702"/>
      <c r="U26" s="703"/>
      <c r="V26" s="701" t="s">
        <v>382</v>
      </c>
      <c r="W26" s="702"/>
      <c r="X26" s="702"/>
      <c r="Y26" s="702"/>
      <c r="Z26" s="703"/>
      <c r="AA26" s="701" t="s">
        <v>383</v>
      </c>
      <c r="AB26" s="702"/>
      <c r="AC26" s="702"/>
      <c r="AD26" s="702"/>
      <c r="AE26" s="702"/>
      <c r="AF26" s="802" t="s">
        <v>384</v>
      </c>
      <c r="AG26" s="803"/>
      <c r="AH26" s="803"/>
      <c r="AI26" s="803"/>
      <c r="AJ26" s="804"/>
      <c r="AK26" s="702" t="s">
        <v>385</v>
      </c>
      <c r="AL26" s="702"/>
      <c r="AM26" s="702"/>
      <c r="AN26" s="702"/>
      <c r="AO26" s="703"/>
      <c r="AP26" s="701" t="s">
        <v>386</v>
      </c>
      <c r="AQ26" s="702"/>
      <c r="AR26" s="702"/>
      <c r="AS26" s="702"/>
      <c r="AT26" s="703"/>
      <c r="AU26" s="701" t="s">
        <v>387</v>
      </c>
      <c r="AV26" s="702"/>
      <c r="AW26" s="702"/>
      <c r="AX26" s="702"/>
      <c r="AY26" s="703"/>
      <c r="AZ26" s="701" t="s">
        <v>388</v>
      </c>
      <c r="BA26" s="702"/>
      <c r="BB26" s="702"/>
      <c r="BC26" s="702"/>
      <c r="BD26" s="703"/>
      <c r="BE26" s="701" t="s">
        <v>352</v>
      </c>
      <c r="BF26" s="702"/>
      <c r="BG26" s="702"/>
      <c r="BH26" s="702"/>
      <c r="BI26" s="713"/>
      <c r="BJ26" s="240"/>
      <c r="BK26" s="240"/>
      <c r="BL26" s="240"/>
      <c r="BM26" s="240"/>
      <c r="BN26" s="240"/>
      <c r="BO26" s="253"/>
      <c r="BP26" s="253"/>
      <c r="BQ26" s="250">
        <v>20</v>
      </c>
      <c r="BR26" s="251"/>
      <c r="BS26" s="752" t="s">
        <v>586</v>
      </c>
      <c r="BT26" s="753"/>
      <c r="BU26" s="753"/>
      <c r="BV26" s="753"/>
      <c r="BW26" s="753"/>
      <c r="BX26" s="753"/>
      <c r="BY26" s="753"/>
      <c r="BZ26" s="753"/>
      <c r="CA26" s="753"/>
      <c r="CB26" s="753"/>
      <c r="CC26" s="753"/>
      <c r="CD26" s="753"/>
      <c r="CE26" s="753"/>
      <c r="CF26" s="753"/>
      <c r="CG26" s="754"/>
      <c r="CH26" s="765">
        <v>-1</v>
      </c>
      <c r="CI26" s="766"/>
      <c r="CJ26" s="766"/>
      <c r="CK26" s="766"/>
      <c r="CL26" s="767"/>
      <c r="CM26" s="765">
        <v>275</v>
      </c>
      <c r="CN26" s="766"/>
      <c r="CO26" s="766"/>
      <c r="CP26" s="766"/>
      <c r="CQ26" s="767"/>
      <c r="CR26" s="765">
        <v>422</v>
      </c>
      <c r="CS26" s="766"/>
      <c r="CT26" s="766"/>
      <c r="CU26" s="766"/>
      <c r="CV26" s="767"/>
      <c r="CW26" s="765" t="s">
        <v>494</v>
      </c>
      <c r="CX26" s="766"/>
      <c r="CY26" s="766"/>
      <c r="CZ26" s="766"/>
      <c r="DA26" s="767"/>
      <c r="DB26" s="765" t="s">
        <v>494</v>
      </c>
      <c r="DC26" s="766"/>
      <c r="DD26" s="766"/>
      <c r="DE26" s="766"/>
      <c r="DF26" s="767"/>
      <c r="DG26" s="765" t="s">
        <v>494</v>
      </c>
      <c r="DH26" s="766"/>
      <c r="DI26" s="766"/>
      <c r="DJ26" s="766"/>
      <c r="DK26" s="767"/>
      <c r="DL26" s="765" t="s">
        <v>494</v>
      </c>
      <c r="DM26" s="766"/>
      <c r="DN26" s="766"/>
      <c r="DO26" s="766"/>
      <c r="DP26" s="767"/>
      <c r="DQ26" s="765"/>
      <c r="DR26" s="766"/>
      <c r="DS26" s="766"/>
      <c r="DT26" s="766"/>
      <c r="DU26" s="767"/>
      <c r="DV26" s="768"/>
      <c r="DW26" s="769"/>
      <c r="DX26" s="769"/>
      <c r="DY26" s="769"/>
      <c r="DZ26" s="770"/>
      <c r="EA26" s="234"/>
    </row>
    <row r="27" spans="1:131" s="235" customFormat="1" ht="26.25" customHeight="1" thickBot="1" x14ac:dyDescent="0.25">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5"/>
      <c r="AG27" s="806"/>
      <c r="AH27" s="806"/>
      <c r="AI27" s="806"/>
      <c r="AJ27" s="807"/>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2" t="s">
        <v>587</v>
      </c>
      <c r="BT27" s="753"/>
      <c r="BU27" s="753"/>
      <c r="BV27" s="753"/>
      <c r="BW27" s="753"/>
      <c r="BX27" s="753"/>
      <c r="BY27" s="753"/>
      <c r="BZ27" s="753"/>
      <c r="CA27" s="753"/>
      <c r="CB27" s="753"/>
      <c r="CC27" s="753"/>
      <c r="CD27" s="753"/>
      <c r="CE27" s="753"/>
      <c r="CF27" s="753"/>
      <c r="CG27" s="754"/>
      <c r="CH27" s="765">
        <v>1</v>
      </c>
      <c r="CI27" s="766"/>
      <c r="CJ27" s="766"/>
      <c r="CK27" s="766"/>
      <c r="CL27" s="767"/>
      <c r="CM27" s="765">
        <v>162</v>
      </c>
      <c r="CN27" s="766"/>
      <c r="CO27" s="766"/>
      <c r="CP27" s="766"/>
      <c r="CQ27" s="767"/>
      <c r="CR27" s="765">
        <v>0.5</v>
      </c>
      <c r="CS27" s="766"/>
      <c r="CT27" s="766"/>
      <c r="CU27" s="766"/>
      <c r="CV27" s="767"/>
      <c r="CW27" s="765" t="s">
        <v>494</v>
      </c>
      <c r="CX27" s="766"/>
      <c r="CY27" s="766"/>
      <c r="CZ27" s="766"/>
      <c r="DA27" s="767"/>
      <c r="DB27" s="765" t="s">
        <v>494</v>
      </c>
      <c r="DC27" s="766"/>
      <c r="DD27" s="766"/>
      <c r="DE27" s="766"/>
      <c r="DF27" s="767"/>
      <c r="DG27" s="765" t="s">
        <v>494</v>
      </c>
      <c r="DH27" s="766"/>
      <c r="DI27" s="766"/>
      <c r="DJ27" s="766"/>
      <c r="DK27" s="767"/>
      <c r="DL27" s="765" t="s">
        <v>494</v>
      </c>
      <c r="DM27" s="766"/>
      <c r="DN27" s="766"/>
      <c r="DO27" s="766"/>
      <c r="DP27" s="767"/>
      <c r="DQ27" s="765"/>
      <c r="DR27" s="766"/>
      <c r="DS27" s="766"/>
      <c r="DT27" s="766"/>
      <c r="DU27" s="767"/>
      <c r="DV27" s="768"/>
      <c r="DW27" s="769"/>
      <c r="DX27" s="769"/>
      <c r="DY27" s="769"/>
      <c r="DZ27" s="770"/>
      <c r="EA27" s="234"/>
    </row>
    <row r="28" spans="1:131" s="235" customFormat="1" ht="26.25" customHeight="1" thickTop="1" x14ac:dyDescent="0.2">
      <c r="A28" s="254">
        <v>1</v>
      </c>
      <c r="B28" s="715" t="s">
        <v>389</v>
      </c>
      <c r="C28" s="716"/>
      <c r="D28" s="716"/>
      <c r="E28" s="716"/>
      <c r="F28" s="716"/>
      <c r="G28" s="716"/>
      <c r="H28" s="716"/>
      <c r="I28" s="716"/>
      <c r="J28" s="716"/>
      <c r="K28" s="716"/>
      <c r="L28" s="716"/>
      <c r="M28" s="716"/>
      <c r="N28" s="716"/>
      <c r="O28" s="716"/>
      <c r="P28" s="717"/>
      <c r="Q28" s="812">
        <v>844305</v>
      </c>
      <c r="R28" s="813"/>
      <c r="S28" s="813"/>
      <c r="T28" s="813"/>
      <c r="U28" s="813"/>
      <c r="V28" s="813">
        <v>836930</v>
      </c>
      <c r="W28" s="813"/>
      <c r="X28" s="813"/>
      <c r="Y28" s="813"/>
      <c r="Z28" s="813"/>
      <c r="AA28" s="813">
        <v>7376</v>
      </c>
      <c r="AB28" s="813"/>
      <c r="AC28" s="813"/>
      <c r="AD28" s="813"/>
      <c r="AE28" s="814"/>
      <c r="AF28" s="815">
        <v>7376</v>
      </c>
      <c r="AG28" s="813"/>
      <c r="AH28" s="813"/>
      <c r="AI28" s="813"/>
      <c r="AJ28" s="816"/>
      <c r="AK28" s="817">
        <v>53766</v>
      </c>
      <c r="AL28" s="808"/>
      <c r="AM28" s="808"/>
      <c r="AN28" s="808"/>
      <c r="AO28" s="808"/>
      <c r="AP28" s="808" t="s">
        <v>558</v>
      </c>
      <c r="AQ28" s="808"/>
      <c r="AR28" s="808"/>
      <c r="AS28" s="808"/>
      <c r="AT28" s="808"/>
      <c r="AU28" s="808" t="s">
        <v>565</v>
      </c>
      <c r="AV28" s="808"/>
      <c r="AW28" s="808"/>
      <c r="AX28" s="808"/>
      <c r="AY28" s="808"/>
      <c r="AZ28" s="809" t="s">
        <v>558</v>
      </c>
      <c r="BA28" s="809"/>
      <c r="BB28" s="809"/>
      <c r="BC28" s="809"/>
      <c r="BD28" s="809"/>
      <c r="BE28" s="810"/>
      <c r="BF28" s="810"/>
      <c r="BG28" s="810"/>
      <c r="BH28" s="810"/>
      <c r="BI28" s="811"/>
      <c r="BJ28" s="240"/>
      <c r="BK28" s="240"/>
      <c r="BL28" s="240"/>
      <c r="BM28" s="240"/>
      <c r="BN28" s="240"/>
      <c r="BO28" s="253"/>
      <c r="BP28" s="253"/>
      <c r="BQ28" s="250">
        <v>22</v>
      </c>
      <c r="BR28" s="251"/>
      <c r="BS28" s="752" t="s">
        <v>588</v>
      </c>
      <c r="BT28" s="753"/>
      <c r="BU28" s="753"/>
      <c r="BV28" s="753"/>
      <c r="BW28" s="753"/>
      <c r="BX28" s="753"/>
      <c r="BY28" s="753"/>
      <c r="BZ28" s="753"/>
      <c r="CA28" s="753"/>
      <c r="CB28" s="753"/>
      <c r="CC28" s="753"/>
      <c r="CD28" s="753"/>
      <c r="CE28" s="753"/>
      <c r="CF28" s="753"/>
      <c r="CG28" s="754"/>
      <c r="CH28" s="765">
        <v>-2</v>
      </c>
      <c r="CI28" s="766"/>
      <c r="CJ28" s="766"/>
      <c r="CK28" s="766"/>
      <c r="CL28" s="767"/>
      <c r="CM28" s="765">
        <v>317</v>
      </c>
      <c r="CN28" s="766"/>
      <c r="CO28" s="766"/>
      <c r="CP28" s="766"/>
      <c r="CQ28" s="767"/>
      <c r="CR28" s="765">
        <v>100</v>
      </c>
      <c r="CS28" s="766"/>
      <c r="CT28" s="766"/>
      <c r="CU28" s="766"/>
      <c r="CV28" s="767"/>
      <c r="CW28" s="765">
        <v>10</v>
      </c>
      <c r="CX28" s="766"/>
      <c r="CY28" s="766"/>
      <c r="CZ28" s="766"/>
      <c r="DA28" s="767"/>
      <c r="DB28" s="765" t="s">
        <v>494</v>
      </c>
      <c r="DC28" s="766"/>
      <c r="DD28" s="766"/>
      <c r="DE28" s="766"/>
      <c r="DF28" s="767"/>
      <c r="DG28" s="765" t="s">
        <v>494</v>
      </c>
      <c r="DH28" s="766"/>
      <c r="DI28" s="766"/>
      <c r="DJ28" s="766"/>
      <c r="DK28" s="767"/>
      <c r="DL28" s="765" t="s">
        <v>494</v>
      </c>
      <c r="DM28" s="766"/>
      <c r="DN28" s="766"/>
      <c r="DO28" s="766"/>
      <c r="DP28" s="767"/>
      <c r="DQ28" s="765"/>
      <c r="DR28" s="766"/>
      <c r="DS28" s="766"/>
      <c r="DT28" s="766"/>
      <c r="DU28" s="767"/>
      <c r="DV28" s="768"/>
      <c r="DW28" s="769"/>
      <c r="DX28" s="769"/>
      <c r="DY28" s="769"/>
      <c r="DZ28" s="770"/>
      <c r="EA28" s="234"/>
    </row>
    <row r="29" spans="1:131" s="235" customFormat="1" ht="26.25" customHeight="1" x14ac:dyDescent="0.2">
      <c r="A29" s="254">
        <v>2</v>
      </c>
      <c r="B29" s="739" t="s">
        <v>390</v>
      </c>
      <c r="C29" s="740"/>
      <c r="D29" s="740"/>
      <c r="E29" s="740"/>
      <c r="F29" s="740"/>
      <c r="G29" s="740"/>
      <c r="H29" s="740"/>
      <c r="I29" s="740"/>
      <c r="J29" s="740"/>
      <c r="K29" s="740"/>
      <c r="L29" s="740"/>
      <c r="M29" s="740"/>
      <c r="N29" s="740"/>
      <c r="O29" s="740"/>
      <c r="P29" s="741"/>
      <c r="Q29" s="742">
        <v>718</v>
      </c>
      <c r="R29" s="743"/>
      <c r="S29" s="743"/>
      <c r="T29" s="743"/>
      <c r="U29" s="743"/>
      <c r="V29" s="743">
        <v>721</v>
      </c>
      <c r="W29" s="743"/>
      <c r="X29" s="743"/>
      <c r="Y29" s="743"/>
      <c r="Z29" s="743"/>
      <c r="AA29" s="743">
        <v>-2</v>
      </c>
      <c r="AB29" s="743"/>
      <c r="AC29" s="743"/>
      <c r="AD29" s="743"/>
      <c r="AE29" s="744"/>
      <c r="AF29" s="818">
        <v>1472</v>
      </c>
      <c r="AG29" s="743"/>
      <c r="AH29" s="743"/>
      <c r="AI29" s="743"/>
      <c r="AJ29" s="819"/>
      <c r="AK29" s="822">
        <v>172</v>
      </c>
      <c r="AL29" s="823"/>
      <c r="AM29" s="823"/>
      <c r="AN29" s="823"/>
      <c r="AO29" s="823"/>
      <c r="AP29" s="823">
        <v>1043</v>
      </c>
      <c r="AQ29" s="823"/>
      <c r="AR29" s="823"/>
      <c r="AS29" s="823"/>
      <c r="AT29" s="823"/>
      <c r="AU29" s="823">
        <v>521</v>
      </c>
      <c r="AV29" s="823"/>
      <c r="AW29" s="823"/>
      <c r="AX29" s="823"/>
      <c r="AY29" s="823"/>
      <c r="AZ29" s="824" t="s">
        <v>561</v>
      </c>
      <c r="BA29" s="824"/>
      <c r="BB29" s="824"/>
      <c r="BC29" s="824"/>
      <c r="BD29" s="824"/>
      <c r="BE29" s="820" t="s">
        <v>391</v>
      </c>
      <c r="BF29" s="820"/>
      <c r="BG29" s="820"/>
      <c r="BH29" s="820"/>
      <c r="BI29" s="821"/>
      <c r="BJ29" s="240"/>
      <c r="BK29" s="240"/>
      <c r="BL29" s="240"/>
      <c r="BM29" s="240"/>
      <c r="BN29" s="240"/>
      <c r="BO29" s="253"/>
      <c r="BP29" s="253"/>
      <c r="BQ29" s="250">
        <v>23</v>
      </c>
      <c r="BR29" s="251"/>
      <c r="BS29" s="752" t="s">
        <v>589</v>
      </c>
      <c r="BT29" s="753"/>
      <c r="BU29" s="753"/>
      <c r="BV29" s="753"/>
      <c r="BW29" s="753"/>
      <c r="BX29" s="753"/>
      <c r="BY29" s="753"/>
      <c r="BZ29" s="753"/>
      <c r="CA29" s="753"/>
      <c r="CB29" s="753"/>
      <c r="CC29" s="753"/>
      <c r="CD29" s="753"/>
      <c r="CE29" s="753"/>
      <c r="CF29" s="753"/>
      <c r="CG29" s="754"/>
      <c r="CH29" s="765">
        <v>-6</v>
      </c>
      <c r="CI29" s="766"/>
      <c r="CJ29" s="766"/>
      <c r="CK29" s="766"/>
      <c r="CL29" s="767"/>
      <c r="CM29" s="765">
        <v>1951</v>
      </c>
      <c r="CN29" s="766"/>
      <c r="CO29" s="766"/>
      <c r="CP29" s="766"/>
      <c r="CQ29" s="767"/>
      <c r="CR29" s="765">
        <v>650</v>
      </c>
      <c r="CS29" s="766"/>
      <c r="CT29" s="766"/>
      <c r="CU29" s="766"/>
      <c r="CV29" s="767"/>
      <c r="CW29" s="765" t="s">
        <v>494</v>
      </c>
      <c r="CX29" s="766"/>
      <c r="CY29" s="766"/>
      <c r="CZ29" s="766"/>
      <c r="DA29" s="767"/>
      <c r="DB29" s="765" t="s">
        <v>494</v>
      </c>
      <c r="DC29" s="766"/>
      <c r="DD29" s="766"/>
      <c r="DE29" s="766"/>
      <c r="DF29" s="767"/>
      <c r="DG29" s="765" t="s">
        <v>494</v>
      </c>
      <c r="DH29" s="766"/>
      <c r="DI29" s="766"/>
      <c r="DJ29" s="766"/>
      <c r="DK29" s="767"/>
      <c r="DL29" s="765" t="s">
        <v>494</v>
      </c>
      <c r="DM29" s="766"/>
      <c r="DN29" s="766"/>
      <c r="DO29" s="766"/>
      <c r="DP29" s="767"/>
      <c r="DQ29" s="765"/>
      <c r="DR29" s="766"/>
      <c r="DS29" s="766"/>
      <c r="DT29" s="766"/>
      <c r="DU29" s="767"/>
      <c r="DV29" s="768"/>
      <c r="DW29" s="769"/>
      <c r="DX29" s="769"/>
      <c r="DY29" s="769"/>
      <c r="DZ29" s="770"/>
      <c r="EA29" s="234"/>
    </row>
    <row r="30" spans="1:131" s="235" customFormat="1" ht="26.25" customHeight="1" x14ac:dyDescent="0.2">
      <c r="A30" s="254">
        <v>3</v>
      </c>
      <c r="B30" s="739" t="s">
        <v>392</v>
      </c>
      <c r="C30" s="740"/>
      <c r="D30" s="740"/>
      <c r="E30" s="740"/>
      <c r="F30" s="740"/>
      <c r="G30" s="740"/>
      <c r="H30" s="740"/>
      <c r="I30" s="740"/>
      <c r="J30" s="740"/>
      <c r="K30" s="740"/>
      <c r="L30" s="740"/>
      <c r="M30" s="740"/>
      <c r="N30" s="740"/>
      <c r="O30" s="740"/>
      <c r="P30" s="741"/>
      <c r="Q30" s="742">
        <v>60979</v>
      </c>
      <c r="R30" s="743"/>
      <c r="S30" s="743"/>
      <c r="T30" s="743"/>
      <c r="U30" s="743"/>
      <c r="V30" s="743">
        <v>67074</v>
      </c>
      <c r="W30" s="743"/>
      <c r="X30" s="743"/>
      <c r="Y30" s="743"/>
      <c r="Z30" s="743"/>
      <c r="AA30" s="743">
        <v>-6095</v>
      </c>
      <c r="AB30" s="743"/>
      <c r="AC30" s="743"/>
      <c r="AD30" s="743"/>
      <c r="AE30" s="744"/>
      <c r="AF30" s="818">
        <v>574</v>
      </c>
      <c r="AG30" s="743"/>
      <c r="AH30" s="743"/>
      <c r="AI30" s="743"/>
      <c r="AJ30" s="819"/>
      <c r="AK30" s="822">
        <v>14997</v>
      </c>
      <c r="AL30" s="823"/>
      <c r="AM30" s="823"/>
      <c r="AN30" s="823"/>
      <c r="AO30" s="823"/>
      <c r="AP30" s="823">
        <v>176908</v>
      </c>
      <c r="AQ30" s="823"/>
      <c r="AR30" s="823"/>
      <c r="AS30" s="823"/>
      <c r="AT30" s="823"/>
      <c r="AU30" s="823">
        <v>141173</v>
      </c>
      <c r="AV30" s="823"/>
      <c r="AW30" s="823"/>
      <c r="AX30" s="823"/>
      <c r="AY30" s="823"/>
      <c r="AZ30" s="824" t="s">
        <v>562</v>
      </c>
      <c r="BA30" s="824"/>
      <c r="BB30" s="824"/>
      <c r="BC30" s="824"/>
      <c r="BD30" s="824"/>
      <c r="BE30" s="820" t="s">
        <v>391</v>
      </c>
      <c r="BF30" s="820"/>
      <c r="BG30" s="820"/>
      <c r="BH30" s="820"/>
      <c r="BI30" s="821"/>
      <c r="BJ30" s="240"/>
      <c r="BK30" s="240"/>
      <c r="BL30" s="240"/>
      <c r="BM30" s="240"/>
      <c r="BN30" s="240"/>
      <c r="BO30" s="253"/>
      <c r="BP30" s="253"/>
      <c r="BQ30" s="250">
        <v>24</v>
      </c>
      <c r="BR30" s="251"/>
      <c r="BS30" s="752" t="s">
        <v>590</v>
      </c>
      <c r="BT30" s="753"/>
      <c r="BU30" s="753"/>
      <c r="BV30" s="753"/>
      <c r="BW30" s="753"/>
      <c r="BX30" s="753"/>
      <c r="BY30" s="753"/>
      <c r="BZ30" s="753"/>
      <c r="CA30" s="753"/>
      <c r="CB30" s="753"/>
      <c r="CC30" s="753"/>
      <c r="CD30" s="753"/>
      <c r="CE30" s="753"/>
      <c r="CF30" s="753"/>
      <c r="CG30" s="754"/>
      <c r="CH30" s="765">
        <v>-3</v>
      </c>
      <c r="CI30" s="766"/>
      <c r="CJ30" s="766"/>
      <c r="CK30" s="766"/>
      <c r="CL30" s="767"/>
      <c r="CM30" s="765">
        <v>3408</v>
      </c>
      <c r="CN30" s="766"/>
      <c r="CO30" s="766"/>
      <c r="CP30" s="766"/>
      <c r="CQ30" s="767"/>
      <c r="CR30" s="765">
        <v>2183.81</v>
      </c>
      <c r="CS30" s="766"/>
      <c r="CT30" s="766"/>
      <c r="CU30" s="766"/>
      <c r="CV30" s="767"/>
      <c r="CW30" s="765">
        <v>8</v>
      </c>
      <c r="CX30" s="766"/>
      <c r="CY30" s="766"/>
      <c r="CZ30" s="766"/>
      <c r="DA30" s="767"/>
      <c r="DB30" s="765" t="s">
        <v>494</v>
      </c>
      <c r="DC30" s="766"/>
      <c r="DD30" s="766"/>
      <c r="DE30" s="766"/>
      <c r="DF30" s="767"/>
      <c r="DG30" s="765" t="s">
        <v>494</v>
      </c>
      <c r="DH30" s="766"/>
      <c r="DI30" s="766"/>
      <c r="DJ30" s="766"/>
      <c r="DK30" s="767"/>
      <c r="DL30" s="765" t="s">
        <v>494</v>
      </c>
      <c r="DM30" s="766"/>
      <c r="DN30" s="766"/>
      <c r="DO30" s="766"/>
      <c r="DP30" s="767"/>
      <c r="DQ30" s="765"/>
      <c r="DR30" s="766"/>
      <c r="DS30" s="766"/>
      <c r="DT30" s="766"/>
      <c r="DU30" s="767"/>
      <c r="DV30" s="768"/>
      <c r="DW30" s="769"/>
      <c r="DX30" s="769"/>
      <c r="DY30" s="769"/>
      <c r="DZ30" s="770"/>
      <c r="EA30" s="234"/>
    </row>
    <row r="31" spans="1:131" s="235" customFormat="1" ht="26.25" customHeight="1" x14ac:dyDescent="0.2">
      <c r="A31" s="254">
        <v>4</v>
      </c>
      <c r="B31" s="739" t="s">
        <v>393</v>
      </c>
      <c r="C31" s="740"/>
      <c r="D31" s="740"/>
      <c r="E31" s="740"/>
      <c r="F31" s="740"/>
      <c r="G31" s="740"/>
      <c r="H31" s="740"/>
      <c r="I31" s="740"/>
      <c r="J31" s="740"/>
      <c r="K31" s="740"/>
      <c r="L31" s="740"/>
      <c r="M31" s="740"/>
      <c r="N31" s="740"/>
      <c r="O31" s="740"/>
      <c r="P31" s="741"/>
      <c r="Q31" s="742">
        <v>12714</v>
      </c>
      <c r="R31" s="743"/>
      <c r="S31" s="743"/>
      <c r="T31" s="743"/>
      <c r="U31" s="743"/>
      <c r="V31" s="743">
        <v>16828</v>
      </c>
      <c r="W31" s="743"/>
      <c r="X31" s="743"/>
      <c r="Y31" s="743"/>
      <c r="Z31" s="743"/>
      <c r="AA31" s="743">
        <v>-4114</v>
      </c>
      <c r="AB31" s="743"/>
      <c r="AC31" s="743"/>
      <c r="AD31" s="743"/>
      <c r="AE31" s="744"/>
      <c r="AF31" s="818">
        <v>15697</v>
      </c>
      <c r="AG31" s="743"/>
      <c r="AH31" s="743"/>
      <c r="AI31" s="743"/>
      <c r="AJ31" s="819"/>
      <c r="AK31" s="822" t="s">
        <v>563</v>
      </c>
      <c r="AL31" s="823"/>
      <c r="AM31" s="823"/>
      <c r="AN31" s="823"/>
      <c r="AO31" s="823"/>
      <c r="AP31" s="823">
        <v>104090</v>
      </c>
      <c r="AQ31" s="823"/>
      <c r="AR31" s="823"/>
      <c r="AS31" s="823"/>
      <c r="AT31" s="823"/>
      <c r="AU31" s="823">
        <v>0</v>
      </c>
      <c r="AV31" s="823"/>
      <c r="AW31" s="823"/>
      <c r="AX31" s="823"/>
      <c r="AY31" s="823"/>
      <c r="AZ31" s="824" t="s">
        <v>562</v>
      </c>
      <c r="BA31" s="824"/>
      <c r="BB31" s="824"/>
      <c r="BC31" s="824"/>
      <c r="BD31" s="824"/>
      <c r="BE31" s="820" t="s">
        <v>391</v>
      </c>
      <c r="BF31" s="820"/>
      <c r="BG31" s="820"/>
      <c r="BH31" s="820"/>
      <c r="BI31" s="821"/>
      <c r="BJ31" s="240"/>
      <c r="BK31" s="240"/>
      <c r="BL31" s="240"/>
      <c r="BM31" s="240"/>
      <c r="BN31" s="240"/>
      <c r="BO31" s="253"/>
      <c r="BP31" s="253"/>
      <c r="BQ31" s="250">
        <v>25</v>
      </c>
      <c r="BR31" s="251"/>
      <c r="BS31" s="752" t="s">
        <v>591</v>
      </c>
      <c r="BT31" s="753"/>
      <c r="BU31" s="753"/>
      <c r="BV31" s="753"/>
      <c r="BW31" s="753"/>
      <c r="BX31" s="753"/>
      <c r="BY31" s="753"/>
      <c r="BZ31" s="753"/>
      <c r="CA31" s="753"/>
      <c r="CB31" s="753"/>
      <c r="CC31" s="753"/>
      <c r="CD31" s="753"/>
      <c r="CE31" s="753"/>
      <c r="CF31" s="753"/>
      <c r="CG31" s="754"/>
      <c r="CH31" s="765">
        <v>-67</v>
      </c>
      <c r="CI31" s="766"/>
      <c r="CJ31" s="766"/>
      <c r="CK31" s="766"/>
      <c r="CL31" s="767"/>
      <c r="CM31" s="765">
        <v>2535</v>
      </c>
      <c r="CN31" s="766"/>
      <c r="CO31" s="766"/>
      <c r="CP31" s="766"/>
      <c r="CQ31" s="767"/>
      <c r="CR31" s="765">
        <v>1000</v>
      </c>
      <c r="CS31" s="766"/>
      <c r="CT31" s="766"/>
      <c r="CU31" s="766"/>
      <c r="CV31" s="767"/>
      <c r="CW31" s="765" t="s">
        <v>494</v>
      </c>
      <c r="CX31" s="766"/>
      <c r="CY31" s="766"/>
      <c r="CZ31" s="766"/>
      <c r="DA31" s="767"/>
      <c r="DB31" s="765" t="s">
        <v>494</v>
      </c>
      <c r="DC31" s="766"/>
      <c r="DD31" s="766"/>
      <c r="DE31" s="766"/>
      <c r="DF31" s="767"/>
      <c r="DG31" s="765" t="s">
        <v>494</v>
      </c>
      <c r="DH31" s="766"/>
      <c r="DI31" s="766"/>
      <c r="DJ31" s="766"/>
      <c r="DK31" s="767"/>
      <c r="DL31" s="765" t="s">
        <v>494</v>
      </c>
      <c r="DM31" s="766"/>
      <c r="DN31" s="766"/>
      <c r="DO31" s="766"/>
      <c r="DP31" s="767"/>
      <c r="DQ31" s="765"/>
      <c r="DR31" s="766"/>
      <c r="DS31" s="766"/>
      <c r="DT31" s="766"/>
      <c r="DU31" s="767"/>
      <c r="DV31" s="768"/>
      <c r="DW31" s="769"/>
      <c r="DX31" s="769"/>
      <c r="DY31" s="769"/>
      <c r="DZ31" s="770"/>
      <c r="EA31" s="234"/>
    </row>
    <row r="32" spans="1:131" s="235" customFormat="1" ht="26.25" customHeight="1" x14ac:dyDescent="0.2">
      <c r="A32" s="254">
        <v>5</v>
      </c>
      <c r="B32" s="739" t="s">
        <v>394</v>
      </c>
      <c r="C32" s="740"/>
      <c r="D32" s="740"/>
      <c r="E32" s="740"/>
      <c r="F32" s="740"/>
      <c r="G32" s="740"/>
      <c r="H32" s="740"/>
      <c r="I32" s="740"/>
      <c r="J32" s="740"/>
      <c r="K32" s="740"/>
      <c r="L32" s="740"/>
      <c r="M32" s="740"/>
      <c r="N32" s="740"/>
      <c r="O32" s="740"/>
      <c r="P32" s="741"/>
      <c r="Q32" s="742">
        <v>11930</v>
      </c>
      <c r="R32" s="743"/>
      <c r="S32" s="743"/>
      <c r="T32" s="743"/>
      <c r="U32" s="743"/>
      <c r="V32" s="743">
        <v>10142</v>
      </c>
      <c r="W32" s="743"/>
      <c r="X32" s="743"/>
      <c r="Y32" s="743"/>
      <c r="Z32" s="743"/>
      <c r="AA32" s="743">
        <v>1788</v>
      </c>
      <c r="AB32" s="743"/>
      <c r="AC32" s="743"/>
      <c r="AD32" s="743"/>
      <c r="AE32" s="744"/>
      <c r="AF32" s="818">
        <v>1702</v>
      </c>
      <c r="AG32" s="743"/>
      <c r="AH32" s="743"/>
      <c r="AI32" s="743"/>
      <c r="AJ32" s="819"/>
      <c r="AK32" s="822" t="s">
        <v>564</v>
      </c>
      <c r="AL32" s="823"/>
      <c r="AM32" s="823"/>
      <c r="AN32" s="823"/>
      <c r="AO32" s="823"/>
      <c r="AP32" s="823">
        <v>23079</v>
      </c>
      <c r="AQ32" s="823"/>
      <c r="AR32" s="823"/>
      <c r="AS32" s="823"/>
      <c r="AT32" s="823"/>
      <c r="AU32" s="823">
        <v>3164</v>
      </c>
      <c r="AV32" s="823"/>
      <c r="AW32" s="823"/>
      <c r="AX32" s="823"/>
      <c r="AY32" s="823"/>
      <c r="AZ32" s="824" t="s">
        <v>558</v>
      </c>
      <c r="BA32" s="824"/>
      <c r="BB32" s="824"/>
      <c r="BC32" s="824"/>
      <c r="BD32" s="824"/>
      <c r="BE32" s="820" t="s">
        <v>395</v>
      </c>
      <c r="BF32" s="820"/>
      <c r="BG32" s="820"/>
      <c r="BH32" s="820"/>
      <c r="BI32" s="821"/>
      <c r="BJ32" s="240"/>
      <c r="BK32" s="240"/>
      <c r="BL32" s="240"/>
      <c r="BM32" s="240"/>
      <c r="BN32" s="240"/>
      <c r="BO32" s="253"/>
      <c r="BP32" s="253"/>
      <c r="BQ32" s="250">
        <v>26</v>
      </c>
      <c r="BR32" s="251"/>
      <c r="BS32" s="752" t="s">
        <v>592</v>
      </c>
      <c r="BT32" s="753"/>
      <c r="BU32" s="753"/>
      <c r="BV32" s="753"/>
      <c r="BW32" s="753"/>
      <c r="BX32" s="753"/>
      <c r="BY32" s="753"/>
      <c r="BZ32" s="753"/>
      <c r="CA32" s="753"/>
      <c r="CB32" s="753"/>
      <c r="CC32" s="753"/>
      <c r="CD32" s="753"/>
      <c r="CE32" s="753"/>
      <c r="CF32" s="753"/>
      <c r="CG32" s="754"/>
      <c r="CH32" s="765">
        <v>29</v>
      </c>
      <c r="CI32" s="766"/>
      <c r="CJ32" s="766"/>
      <c r="CK32" s="766"/>
      <c r="CL32" s="767"/>
      <c r="CM32" s="765">
        <v>1996</v>
      </c>
      <c r="CN32" s="766"/>
      <c r="CO32" s="766"/>
      <c r="CP32" s="766"/>
      <c r="CQ32" s="767"/>
      <c r="CR32" s="765">
        <v>459</v>
      </c>
      <c r="CS32" s="766"/>
      <c r="CT32" s="766"/>
      <c r="CU32" s="766"/>
      <c r="CV32" s="767"/>
      <c r="CW32" s="765" t="s">
        <v>494</v>
      </c>
      <c r="CX32" s="766"/>
      <c r="CY32" s="766"/>
      <c r="CZ32" s="766"/>
      <c r="DA32" s="767"/>
      <c r="DB32" s="765" t="s">
        <v>494</v>
      </c>
      <c r="DC32" s="766"/>
      <c r="DD32" s="766"/>
      <c r="DE32" s="766"/>
      <c r="DF32" s="767"/>
      <c r="DG32" s="765" t="s">
        <v>494</v>
      </c>
      <c r="DH32" s="766"/>
      <c r="DI32" s="766"/>
      <c r="DJ32" s="766"/>
      <c r="DK32" s="767"/>
      <c r="DL32" s="765" t="s">
        <v>494</v>
      </c>
      <c r="DM32" s="766"/>
      <c r="DN32" s="766"/>
      <c r="DO32" s="766"/>
      <c r="DP32" s="767"/>
      <c r="DQ32" s="765"/>
      <c r="DR32" s="766"/>
      <c r="DS32" s="766"/>
      <c r="DT32" s="766"/>
      <c r="DU32" s="767"/>
      <c r="DV32" s="768"/>
      <c r="DW32" s="769"/>
      <c r="DX32" s="769"/>
      <c r="DY32" s="769"/>
      <c r="DZ32" s="770"/>
      <c r="EA32" s="234"/>
    </row>
    <row r="33" spans="1:131" s="235" customFormat="1" ht="26.25" customHeight="1" x14ac:dyDescent="0.2">
      <c r="A33" s="254">
        <v>6</v>
      </c>
      <c r="B33" s="739" t="s">
        <v>396</v>
      </c>
      <c r="C33" s="740"/>
      <c r="D33" s="740"/>
      <c r="E33" s="740"/>
      <c r="F33" s="740"/>
      <c r="G33" s="740"/>
      <c r="H33" s="740"/>
      <c r="I33" s="740"/>
      <c r="J33" s="740"/>
      <c r="K33" s="740"/>
      <c r="L33" s="740"/>
      <c r="M33" s="740"/>
      <c r="N33" s="740"/>
      <c r="O33" s="740"/>
      <c r="P33" s="741"/>
      <c r="Q33" s="742">
        <v>16959</v>
      </c>
      <c r="R33" s="743"/>
      <c r="S33" s="743"/>
      <c r="T33" s="743"/>
      <c r="U33" s="743"/>
      <c r="V33" s="743">
        <v>16530</v>
      </c>
      <c r="W33" s="743"/>
      <c r="X33" s="743"/>
      <c r="Y33" s="743"/>
      <c r="Z33" s="743"/>
      <c r="AA33" s="743">
        <v>429</v>
      </c>
      <c r="AB33" s="743"/>
      <c r="AC33" s="743"/>
      <c r="AD33" s="743"/>
      <c r="AE33" s="744"/>
      <c r="AF33" s="818">
        <v>396</v>
      </c>
      <c r="AG33" s="743"/>
      <c r="AH33" s="743"/>
      <c r="AI33" s="743"/>
      <c r="AJ33" s="819"/>
      <c r="AK33" s="822">
        <v>2712</v>
      </c>
      <c r="AL33" s="823"/>
      <c r="AM33" s="823"/>
      <c r="AN33" s="823"/>
      <c r="AO33" s="823"/>
      <c r="AP33" s="823">
        <v>12142</v>
      </c>
      <c r="AQ33" s="823"/>
      <c r="AR33" s="823"/>
      <c r="AS33" s="823"/>
      <c r="AT33" s="823"/>
      <c r="AU33" s="823">
        <v>10041</v>
      </c>
      <c r="AV33" s="823"/>
      <c r="AW33" s="823"/>
      <c r="AX33" s="823"/>
      <c r="AY33" s="823"/>
      <c r="AZ33" s="824" t="s">
        <v>562</v>
      </c>
      <c r="BA33" s="824"/>
      <c r="BB33" s="824"/>
      <c r="BC33" s="824"/>
      <c r="BD33" s="824"/>
      <c r="BE33" s="820" t="s">
        <v>395</v>
      </c>
      <c r="BF33" s="820"/>
      <c r="BG33" s="820"/>
      <c r="BH33" s="820"/>
      <c r="BI33" s="821"/>
      <c r="BJ33" s="240"/>
      <c r="BK33" s="240"/>
      <c r="BL33" s="240"/>
      <c r="BM33" s="240"/>
      <c r="BN33" s="240"/>
      <c r="BO33" s="253"/>
      <c r="BP33" s="253"/>
      <c r="BQ33" s="250">
        <v>27</v>
      </c>
      <c r="BR33" s="251"/>
      <c r="BS33" s="752" t="s">
        <v>593</v>
      </c>
      <c r="BT33" s="753"/>
      <c r="BU33" s="753"/>
      <c r="BV33" s="753"/>
      <c r="BW33" s="753"/>
      <c r="BX33" s="753"/>
      <c r="BY33" s="753"/>
      <c r="BZ33" s="753"/>
      <c r="CA33" s="753"/>
      <c r="CB33" s="753"/>
      <c r="CC33" s="753"/>
      <c r="CD33" s="753"/>
      <c r="CE33" s="753"/>
      <c r="CF33" s="753"/>
      <c r="CG33" s="754"/>
      <c r="CH33" s="765">
        <v>7</v>
      </c>
      <c r="CI33" s="766"/>
      <c r="CJ33" s="766"/>
      <c r="CK33" s="766"/>
      <c r="CL33" s="767"/>
      <c r="CM33" s="765">
        <v>660</v>
      </c>
      <c r="CN33" s="766"/>
      <c r="CO33" s="766"/>
      <c r="CP33" s="766"/>
      <c r="CQ33" s="767"/>
      <c r="CR33" s="765">
        <v>22</v>
      </c>
      <c r="CS33" s="766"/>
      <c r="CT33" s="766"/>
      <c r="CU33" s="766"/>
      <c r="CV33" s="767"/>
      <c r="CW33" s="765" t="s">
        <v>494</v>
      </c>
      <c r="CX33" s="766"/>
      <c r="CY33" s="766"/>
      <c r="CZ33" s="766"/>
      <c r="DA33" s="767"/>
      <c r="DB33" s="765" t="s">
        <v>494</v>
      </c>
      <c r="DC33" s="766"/>
      <c r="DD33" s="766"/>
      <c r="DE33" s="766"/>
      <c r="DF33" s="767"/>
      <c r="DG33" s="765" t="s">
        <v>494</v>
      </c>
      <c r="DH33" s="766"/>
      <c r="DI33" s="766"/>
      <c r="DJ33" s="766"/>
      <c r="DK33" s="767"/>
      <c r="DL33" s="765" t="s">
        <v>494</v>
      </c>
      <c r="DM33" s="766"/>
      <c r="DN33" s="766"/>
      <c r="DO33" s="766"/>
      <c r="DP33" s="767"/>
      <c r="DQ33" s="765"/>
      <c r="DR33" s="766"/>
      <c r="DS33" s="766"/>
      <c r="DT33" s="766"/>
      <c r="DU33" s="767"/>
      <c r="DV33" s="768"/>
      <c r="DW33" s="769"/>
      <c r="DX33" s="769"/>
      <c r="DY33" s="769"/>
      <c r="DZ33" s="770"/>
      <c r="EA33" s="234"/>
    </row>
    <row r="34" spans="1:131" s="235" customFormat="1" ht="26.25" customHeight="1" x14ac:dyDescent="0.2">
      <c r="A34" s="254">
        <v>7</v>
      </c>
      <c r="B34" s="739"/>
      <c r="C34" s="740"/>
      <c r="D34" s="740"/>
      <c r="E34" s="740"/>
      <c r="F34" s="740"/>
      <c r="G34" s="740"/>
      <c r="H34" s="740"/>
      <c r="I34" s="740"/>
      <c r="J34" s="740"/>
      <c r="K34" s="740"/>
      <c r="L34" s="740"/>
      <c r="M34" s="740"/>
      <c r="N34" s="740"/>
      <c r="O34" s="740"/>
      <c r="P34" s="741"/>
      <c r="Q34" s="742"/>
      <c r="R34" s="743"/>
      <c r="S34" s="743"/>
      <c r="T34" s="743"/>
      <c r="U34" s="743"/>
      <c r="V34" s="743"/>
      <c r="W34" s="743"/>
      <c r="X34" s="743"/>
      <c r="Y34" s="743"/>
      <c r="Z34" s="743"/>
      <c r="AA34" s="743"/>
      <c r="AB34" s="743"/>
      <c r="AC34" s="743"/>
      <c r="AD34" s="743"/>
      <c r="AE34" s="744"/>
      <c r="AF34" s="818"/>
      <c r="AG34" s="743"/>
      <c r="AH34" s="743"/>
      <c r="AI34" s="743"/>
      <c r="AJ34" s="819"/>
      <c r="AK34" s="822"/>
      <c r="AL34" s="823"/>
      <c r="AM34" s="823"/>
      <c r="AN34" s="823"/>
      <c r="AO34" s="823"/>
      <c r="AP34" s="823"/>
      <c r="AQ34" s="823"/>
      <c r="AR34" s="823"/>
      <c r="AS34" s="823"/>
      <c r="AT34" s="823"/>
      <c r="AU34" s="823"/>
      <c r="AV34" s="823"/>
      <c r="AW34" s="823"/>
      <c r="AX34" s="823"/>
      <c r="AY34" s="823"/>
      <c r="AZ34" s="824"/>
      <c r="BA34" s="824"/>
      <c r="BB34" s="824"/>
      <c r="BC34" s="824"/>
      <c r="BD34" s="824"/>
      <c r="BE34" s="820"/>
      <c r="BF34" s="820"/>
      <c r="BG34" s="820"/>
      <c r="BH34" s="820"/>
      <c r="BI34" s="821"/>
      <c r="BJ34" s="240"/>
      <c r="BK34" s="240"/>
      <c r="BL34" s="240"/>
      <c r="BM34" s="240"/>
      <c r="BN34" s="240"/>
      <c r="BO34" s="253"/>
      <c r="BP34" s="253"/>
      <c r="BQ34" s="250">
        <v>28</v>
      </c>
      <c r="BR34" s="251"/>
      <c r="BS34" s="752" t="s">
        <v>594</v>
      </c>
      <c r="BT34" s="753"/>
      <c r="BU34" s="753"/>
      <c r="BV34" s="753"/>
      <c r="BW34" s="753"/>
      <c r="BX34" s="753"/>
      <c r="BY34" s="753"/>
      <c r="BZ34" s="753"/>
      <c r="CA34" s="753"/>
      <c r="CB34" s="753"/>
      <c r="CC34" s="753"/>
      <c r="CD34" s="753"/>
      <c r="CE34" s="753"/>
      <c r="CF34" s="753"/>
      <c r="CG34" s="754"/>
      <c r="CH34" s="765">
        <v>173</v>
      </c>
      <c r="CI34" s="766"/>
      <c r="CJ34" s="766"/>
      <c r="CK34" s="766"/>
      <c r="CL34" s="767"/>
      <c r="CM34" s="765">
        <v>1201</v>
      </c>
      <c r="CN34" s="766"/>
      <c r="CO34" s="766"/>
      <c r="CP34" s="766"/>
      <c r="CQ34" s="767"/>
      <c r="CR34" s="765">
        <v>88</v>
      </c>
      <c r="CS34" s="766"/>
      <c r="CT34" s="766"/>
      <c r="CU34" s="766"/>
      <c r="CV34" s="767"/>
      <c r="CW34" s="765" t="s">
        <v>494</v>
      </c>
      <c r="CX34" s="766"/>
      <c r="CY34" s="766"/>
      <c r="CZ34" s="766"/>
      <c r="DA34" s="767"/>
      <c r="DB34" s="765" t="s">
        <v>494</v>
      </c>
      <c r="DC34" s="766"/>
      <c r="DD34" s="766"/>
      <c r="DE34" s="766"/>
      <c r="DF34" s="767"/>
      <c r="DG34" s="765" t="s">
        <v>494</v>
      </c>
      <c r="DH34" s="766"/>
      <c r="DI34" s="766"/>
      <c r="DJ34" s="766"/>
      <c r="DK34" s="767"/>
      <c r="DL34" s="765" t="s">
        <v>494</v>
      </c>
      <c r="DM34" s="766"/>
      <c r="DN34" s="766"/>
      <c r="DO34" s="766"/>
      <c r="DP34" s="767"/>
      <c r="DQ34" s="765"/>
      <c r="DR34" s="766"/>
      <c r="DS34" s="766"/>
      <c r="DT34" s="766"/>
      <c r="DU34" s="767"/>
      <c r="DV34" s="768"/>
      <c r="DW34" s="769"/>
      <c r="DX34" s="769"/>
      <c r="DY34" s="769"/>
      <c r="DZ34" s="770"/>
      <c r="EA34" s="234"/>
    </row>
    <row r="35" spans="1:131" s="235" customFormat="1" ht="26.25" customHeight="1" x14ac:dyDescent="0.2">
      <c r="A35" s="254">
        <v>8</v>
      </c>
      <c r="B35" s="739"/>
      <c r="C35" s="740"/>
      <c r="D35" s="740"/>
      <c r="E35" s="740"/>
      <c r="F35" s="740"/>
      <c r="G35" s="740"/>
      <c r="H35" s="740"/>
      <c r="I35" s="740"/>
      <c r="J35" s="740"/>
      <c r="K35" s="740"/>
      <c r="L35" s="740"/>
      <c r="M35" s="740"/>
      <c r="N35" s="740"/>
      <c r="O35" s="740"/>
      <c r="P35" s="741"/>
      <c r="Q35" s="742"/>
      <c r="R35" s="743"/>
      <c r="S35" s="743"/>
      <c r="T35" s="743"/>
      <c r="U35" s="743"/>
      <c r="V35" s="743"/>
      <c r="W35" s="743"/>
      <c r="X35" s="743"/>
      <c r="Y35" s="743"/>
      <c r="Z35" s="743"/>
      <c r="AA35" s="743"/>
      <c r="AB35" s="743"/>
      <c r="AC35" s="743"/>
      <c r="AD35" s="743"/>
      <c r="AE35" s="744"/>
      <c r="AF35" s="818"/>
      <c r="AG35" s="743"/>
      <c r="AH35" s="743"/>
      <c r="AI35" s="743"/>
      <c r="AJ35" s="819"/>
      <c r="AK35" s="822"/>
      <c r="AL35" s="823"/>
      <c r="AM35" s="823"/>
      <c r="AN35" s="823"/>
      <c r="AO35" s="823"/>
      <c r="AP35" s="823"/>
      <c r="AQ35" s="823"/>
      <c r="AR35" s="823"/>
      <c r="AS35" s="823"/>
      <c r="AT35" s="823"/>
      <c r="AU35" s="823"/>
      <c r="AV35" s="823"/>
      <c r="AW35" s="823"/>
      <c r="AX35" s="823"/>
      <c r="AY35" s="823"/>
      <c r="AZ35" s="824"/>
      <c r="BA35" s="824"/>
      <c r="BB35" s="824"/>
      <c r="BC35" s="824"/>
      <c r="BD35" s="824"/>
      <c r="BE35" s="820"/>
      <c r="BF35" s="820"/>
      <c r="BG35" s="820"/>
      <c r="BH35" s="820"/>
      <c r="BI35" s="821"/>
      <c r="BJ35" s="240"/>
      <c r="BK35" s="240"/>
      <c r="BL35" s="240"/>
      <c r="BM35" s="240"/>
      <c r="BN35" s="240"/>
      <c r="BO35" s="253"/>
      <c r="BP35" s="253"/>
      <c r="BQ35" s="250">
        <v>29</v>
      </c>
      <c r="BR35" s="251"/>
      <c r="BS35" s="752" t="s">
        <v>595</v>
      </c>
      <c r="BT35" s="753"/>
      <c r="BU35" s="753"/>
      <c r="BV35" s="753"/>
      <c r="BW35" s="753"/>
      <c r="BX35" s="753"/>
      <c r="BY35" s="753"/>
      <c r="BZ35" s="753"/>
      <c r="CA35" s="753"/>
      <c r="CB35" s="753"/>
      <c r="CC35" s="753"/>
      <c r="CD35" s="753"/>
      <c r="CE35" s="753"/>
      <c r="CF35" s="753"/>
      <c r="CG35" s="754"/>
      <c r="CH35" s="765">
        <v>-1</v>
      </c>
      <c r="CI35" s="766"/>
      <c r="CJ35" s="766"/>
      <c r="CK35" s="766"/>
      <c r="CL35" s="767"/>
      <c r="CM35" s="765">
        <v>53</v>
      </c>
      <c r="CN35" s="766"/>
      <c r="CO35" s="766"/>
      <c r="CP35" s="766"/>
      <c r="CQ35" s="767"/>
      <c r="CR35" s="765">
        <v>0.5</v>
      </c>
      <c r="CS35" s="766"/>
      <c r="CT35" s="766"/>
      <c r="CU35" s="766"/>
      <c r="CV35" s="767"/>
      <c r="CW35" s="765">
        <v>623</v>
      </c>
      <c r="CX35" s="766"/>
      <c r="CY35" s="766"/>
      <c r="CZ35" s="766"/>
      <c r="DA35" s="767"/>
      <c r="DB35" s="765" t="s">
        <v>494</v>
      </c>
      <c r="DC35" s="766"/>
      <c r="DD35" s="766"/>
      <c r="DE35" s="766"/>
      <c r="DF35" s="767"/>
      <c r="DG35" s="765" t="s">
        <v>494</v>
      </c>
      <c r="DH35" s="766"/>
      <c r="DI35" s="766"/>
      <c r="DJ35" s="766"/>
      <c r="DK35" s="767"/>
      <c r="DL35" s="765" t="s">
        <v>494</v>
      </c>
      <c r="DM35" s="766"/>
      <c r="DN35" s="766"/>
      <c r="DO35" s="766"/>
      <c r="DP35" s="767"/>
      <c r="DQ35" s="765"/>
      <c r="DR35" s="766"/>
      <c r="DS35" s="766"/>
      <c r="DT35" s="766"/>
      <c r="DU35" s="767"/>
      <c r="DV35" s="768"/>
      <c r="DW35" s="769"/>
      <c r="DX35" s="769"/>
      <c r="DY35" s="769"/>
      <c r="DZ35" s="770"/>
      <c r="EA35" s="234"/>
    </row>
    <row r="36" spans="1:131" s="235" customFormat="1" ht="26.25" customHeight="1" x14ac:dyDescent="0.2">
      <c r="A36" s="254">
        <v>9</v>
      </c>
      <c r="B36" s="739"/>
      <c r="C36" s="740"/>
      <c r="D36" s="740"/>
      <c r="E36" s="740"/>
      <c r="F36" s="740"/>
      <c r="G36" s="740"/>
      <c r="H36" s="740"/>
      <c r="I36" s="740"/>
      <c r="J36" s="740"/>
      <c r="K36" s="740"/>
      <c r="L36" s="740"/>
      <c r="M36" s="740"/>
      <c r="N36" s="740"/>
      <c r="O36" s="740"/>
      <c r="P36" s="741"/>
      <c r="Q36" s="742"/>
      <c r="R36" s="743"/>
      <c r="S36" s="743"/>
      <c r="T36" s="743"/>
      <c r="U36" s="743"/>
      <c r="V36" s="743"/>
      <c r="W36" s="743"/>
      <c r="X36" s="743"/>
      <c r="Y36" s="743"/>
      <c r="Z36" s="743"/>
      <c r="AA36" s="743"/>
      <c r="AB36" s="743"/>
      <c r="AC36" s="743"/>
      <c r="AD36" s="743"/>
      <c r="AE36" s="744"/>
      <c r="AF36" s="818"/>
      <c r="AG36" s="743"/>
      <c r="AH36" s="743"/>
      <c r="AI36" s="743"/>
      <c r="AJ36" s="819"/>
      <c r="AK36" s="822"/>
      <c r="AL36" s="823"/>
      <c r="AM36" s="823"/>
      <c r="AN36" s="823"/>
      <c r="AO36" s="823"/>
      <c r="AP36" s="823"/>
      <c r="AQ36" s="823"/>
      <c r="AR36" s="823"/>
      <c r="AS36" s="823"/>
      <c r="AT36" s="823"/>
      <c r="AU36" s="823"/>
      <c r="AV36" s="823"/>
      <c r="AW36" s="823"/>
      <c r="AX36" s="823"/>
      <c r="AY36" s="823"/>
      <c r="AZ36" s="824"/>
      <c r="BA36" s="824"/>
      <c r="BB36" s="824"/>
      <c r="BC36" s="824"/>
      <c r="BD36" s="824"/>
      <c r="BE36" s="820"/>
      <c r="BF36" s="820"/>
      <c r="BG36" s="820"/>
      <c r="BH36" s="820"/>
      <c r="BI36" s="821"/>
      <c r="BJ36" s="240"/>
      <c r="BK36" s="240"/>
      <c r="BL36" s="240"/>
      <c r="BM36" s="240"/>
      <c r="BN36" s="240"/>
      <c r="BO36" s="253"/>
      <c r="BP36" s="253"/>
      <c r="BQ36" s="250">
        <v>30</v>
      </c>
      <c r="BR36" s="251"/>
      <c r="BS36" s="752" t="s">
        <v>596</v>
      </c>
      <c r="BT36" s="753"/>
      <c r="BU36" s="753"/>
      <c r="BV36" s="753"/>
      <c r="BW36" s="753"/>
      <c r="BX36" s="753"/>
      <c r="BY36" s="753"/>
      <c r="BZ36" s="753"/>
      <c r="CA36" s="753"/>
      <c r="CB36" s="753"/>
      <c r="CC36" s="753"/>
      <c r="CD36" s="753"/>
      <c r="CE36" s="753"/>
      <c r="CF36" s="753"/>
      <c r="CG36" s="754"/>
      <c r="CH36" s="765">
        <v>124</v>
      </c>
      <c r="CI36" s="766"/>
      <c r="CJ36" s="766"/>
      <c r="CK36" s="766"/>
      <c r="CL36" s="767"/>
      <c r="CM36" s="765">
        <v>4463</v>
      </c>
      <c r="CN36" s="766"/>
      <c r="CO36" s="766"/>
      <c r="CP36" s="766"/>
      <c r="CQ36" s="767"/>
      <c r="CR36" s="765">
        <v>300</v>
      </c>
      <c r="CS36" s="766"/>
      <c r="CT36" s="766"/>
      <c r="CU36" s="766"/>
      <c r="CV36" s="767"/>
      <c r="CW36" s="765">
        <v>9</v>
      </c>
      <c r="CX36" s="766"/>
      <c r="CY36" s="766"/>
      <c r="CZ36" s="766"/>
      <c r="DA36" s="767"/>
      <c r="DB36" s="765" t="s">
        <v>494</v>
      </c>
      <c r="DC36" s="766"/>
      <c r="DD36" s="766"/>
      <c r="DE36" s="766"/>
      <c r="DF36" s="767"/>
      <c r="DG36" s="765" t="s">
        <v>494</v>
      </c>
      <c r="DH36" s="766"/>
      <c r="DI36" s="766"/>
      <c r="DJ36" s="766"/>
      <c r="DK36" s="767"/>
      <c r="DL36" s="765" t="s">
        <v>494</v>
      </c>
      <c r="DM36" s="766"/>
      <c r="DN36" s="766"/>
      <c r="DO36" s="766"/>
      <c r="DP36" s="767"/>
      <c r="DQ36" s="765"/>
      <c r="DR36" s="766"/>
      <c r="DS36" s="766"/>
      <c r="DT36" s="766"/>
      <c r="DU36" s="767"/>
      <c r="DV36" s="768"/>
      <c r="DW36" s="769"/>
      <c r="DX36" s="769"/>
      <c r="DY36" s="769"/>
      <c r="DZ36" s="770"/>
      <c r="EA36" s="234"/>
    </row>
    <row r="37" spans="1:131" s="235" customFormat="1" ht="26.25" customHeight="1" x14ac:dyDescent="0.2">
      <c r="A37" s="254">
        <v>10</v>
      </c>
      <c r="B37" s="739"/>
      <c r="C37" s="740"/>
      <c r="D37" s="740"/>
      <c r="E37" s="740"/>
      <c r="F37" s="740"/>
      <c r="G37" s="740"/>
      <c r="H37" s="740"/>
      <c r="I37" s="740"/>
      <c r="J37" s="740"/>
      <c r="K37" s="740"/>
      <c r="L37" s="740"/>
      <c r="M37" s="740"/>
      <c r="N37" s="740"/>
      <c r="O37" s="740"/>
      <c r="P37" s="741"/>
      <c r="Q37" s="742"/>
      <c r="R37" s="743"/>
      <c r="S37" s="743"/>
      <c r="T37" s="743"/>
      <c r="U37" s="743"/>
      <c r="V37" s="743"/>
      <c r="W37" s="743"/>
      <c r="X37" s="743"/>
      <c r="Y37" s="743"/>
      <c r="Z37" s="743"/>
      <c r="AA37" s="743"/>
      <c r="AB37" s="743"/>
      <c r="AC37" s="743"/>
      <c r="AD37" s="743"/>
      <c r="AE37" s="744"/>
      <c r="AF37" s="818"/>
      <c r="AG37" s="743"/>
      <c r="AH37" s="743"/>
      <c r="AI37" s="743"/>
      <c r="AJ37" s="819"/>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40"/>
      <c r="BK37" s="240"/>
      <c r="BL37" s="240"/>
      <c r="BM37" s="240"/>
      <c r="BN37" s="240"/>
      <c r="BO37" s="253"/>
      <c r="BP37" s="253"/>
      <c r="BQ37" s="250">
        <v>31</v>
      </c>
      <c r="BR37" s="251"/>
      <c r="BS37" s="752" t="s">
        <v>597</v>
      </c>
      <c r="BT37" s="753"/>
      <c r="BU37" s="753"/>
      <c r="BV37" s="753"/>
      <c r="BW37" s="753"/>
      <c r="BX37" s="753"/>
      <c r="BY37" s="753"/>
      <c r="BZ37" s="753"/>
      <c r="CA37" s="753"/>
      <c r="CB37" s="753"/>
      <c r="CC37" s="753"/>
      <c r="CD37" s="753"/>
      <c r="CE37" s="753"/>
      <c r="CF37" s="753"/>
      <c r="CG37" s="754"/>
      <c r="CH37" s="765">
        <v>3129</v>
      </c>
      <c r="CI37" s="766"/>
      <c r="CJ37" s="766"/>
      <c r="CK37" s="766"/>
      <c r="CL37" s="767"/>
      <c r="CM37" s="765">
        <v>22283</v>
      </c>
      <c r="CN37" s="766"/>
      <c r="CO37" s="766"/>
      <c r="CP37" s="766"/>
      <c r="CQ37" s="767"/>
      <c r="CR37" s="765">
        <v>9463</v>
      </c>
      <c r="CS37" s="766"/>
      <c r="CT37" s="766"/>
      <c r="CU37" s="766"/>
      <c r="CV37" s="767"/>
      <c r="CW37" s="765">
        <v>83</v>
      </c>
      <c r="CX37" s="766"/>
      <c r="CY37" s="766"/>
      <c r="CZ37" s="766"/>
      <c r="DA37" s="767"/>
      <c r="DB37" s="765" t="s">
        <v>494</v>
      </c>
      <c r="DC37" s="766"/>
      <c r="DD37" s="766"/>
      <c r="DE37" s="766"/>
      <c r="DF37" s="767"/>
      <c r="DG37" s="765" t="s">
        <v>494</v>
      </c>
      <c r="DH37" s="766"/>
      <c r="DI37" s="766"/>
      <c r="DJ37" s="766"/>
      <c r="DK37" s="767"/>
      <c r="DL37" s="765" t="s">
        <v>494</v>
      </c>
      <c r="DM37" s="766"/>
      <c r="DN37" s="766"/>
      <c r="DO37" s="766"/>
      <c r="DP37" s="767"/>
      <c r="DQ37" s="765"/>
      <c r="DR37" s="766"/>
      <c r="DS37" s="766"/>
      <c r="DT37" s="766"/>
      <c r="DU37" s="767"/>
      <c r="DV37" s="768"/>
      <c r="DW37" s="769"/>
      <c r="DX37" s="769"/>
      <c r="DY37" s="769"/>
      <c r="DZ37" s="770"/>
      <c r="EA37" s="234"/>
    </row>
    <row r="38" spans="1:131" s="235" customFormat="1" ht="26.25" customHeight="1" x14ac:dyDescent="0.2">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18"/>
      <c r="AG38" s="743"/>
      <c r="AH38" s="743"/>
      <c r="AI38" s="743"/>
      <c r="AJ38" s="819"/>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40"/>
      <c r="BK38" s="240"/>
      <c r="BL38" s="240"/>
      <c r="BM38" s="240"/>
      <c r="BN38" s="240"/>
      <c r="BO38" s="253"/>
      <c r="BP38" s="253"/>
      <c r="BQ38" s="250">
        <v>32</v>
      </c>
      <c r="BR38" s="251"/>
      <c r="BS38" s="752" t="s">
        <v>598</v>
      </c>
      <c r="BT38" s="753"/>
      <c r="BU38" s="753"/>
      <c r="BV38" s="753"/>
      <c r="BW38" s="753"/>
      <c r="BX38" s="753"/>
      <c r="BY38" s="753"/>
      <c r="BZ38" s="753"/>
      <c r="CA38" s="753"/>
      <c r="CB38" s="753"/>
      <c r="CC38" s="753"/>
      <c r="CD38" s="753"/>
      <c r="CE38" s="753"/>
      <c r="CF38" s="753"/>
      <c r="CG38" s="754"/>
      <c r="CH38" s="765">
        <v>-627</v>
      </c>
      <c r="CI38" s="766"/>
      <c r="CJ38" s="766"/>
      <c r="CK38" s="766"/>
      <c r="CL38" s="767"/>
      <c r="CM38" s="765">
        <v>13198</v>
      </c>
      <c r="CN38" s="766"/>
      <c r="CO38" s="766"/>
      <c r="CP38" s="766"/>
      <c r="CQ38" s="767"/>
      <c r="CR38" s="765">
        <v>7109</v>
      </c>
      <c r="CS38" s="766"/>
      <c r="CT38" s="766"/>
      <c r="CU38" s="766"/>
      <c r="CV38" s="767"/>
      <c r="CW38" s="765">
        <v>3309</v>
      </c>
      <c r="CX38" s="766"/>
      <c r="CY38" s="766"/>
      <c r="CZ38" s="766"/>
      <c r="DA38" s="767"/>
      <c r="DB38" s="765">
        <v>19997</v>
      </c>
      <c r="DC38" s="766"/>
      <c r="DD38" s="766"/>
      <c r="DE38" s="766"/>
      <c r="DF38" s="767"/>
      <c r="DG38" s="765" t="s">
        <v>494</v>
      </c>
      <c r="DH38" s="766"/>
      <c r="DI38" s="766"/>
      <c r="DJ38" s="766"/>
      <c r="DK38" s="767"/>
      <c r="DL38" s="765" t="s">
        <v>494</v>
      </c>
      <c r="DM38" s="766"/>
      <c r="DN38" s="766"/>
      <c r="DO38" s="766"/>
      <c r="DP38" s="767"/>
      <c r="DQ38" s="765"/>
      <c r="DR38" s="766"/>
      <c r="DS38" s="766"/>
      <c r="DT38" s="766"/>
      <c r="DU38" s="767"/>
      <c r="DV38" s="768"/>
      <c r="DW38" s="769"/>
      <c r="DX38" s="769"/>
      <c r="DY38" s="769"/>
      <c r="DZ38" s="770"/>
      <c r="EA38" s="234"/>
    </row>
    <row r="39" spans="1:131" s="235" customFormat="1" ht="26.25" customHeight="1" x14ac:dyDescent="0.2">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18"/>
      <c r="AG39" s="743"/>
      <c r="AH39" s="743"/>
      <c r="AI39" s="743"/>
      <c r="AJ39" s="819"/>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40"/>
      <c r="BK39" s="240"/>
      <c r="BL39" s="240"/>
      <c r="BM39" s="240"/>
      <c r="BN39" s="240"/>
      <c r="BO39" s="253"/>
      <c r="BP39" s="253"/>
      <c r="BQ39" s="250">
        <v>33</v>
      </c>
      <c r="BR39" s="251"/>
      <c r="BS39" s="752" t="s">
        <v>599</v>
      </c>
      <c r="BT39" s="753"/>
      <c r="BU39" s="753"/>
      <c r="BV39" s="753"/>
      <c r="BW39" s="753"/>
      <c r="BX39" s="753"/>
      <c r="BY39" s="753"/>
      <c r="BZ39" s="753"/>
      <c r="CA39" s="753"/>
      <c r="CB39" s="753"/>
      <c r="CC39" s="753"/>
      <c r="CD39" s="753"/>
      <c r="CE39" s="753"/>
      <c r="CF39" s="753"/>
      <c r="CG39" s="754"/>
      <c r="CH39" s="765">
        <v>461</v>
      </c>
      <c r="CI39" s="766"/>
      <c r="CJ39" s="766"/>
      <c r="CK39" s="766"/>
      <c r="CL39" s="767"/>
      <c r="CM39" s="765">
        <v>8962</v>
      </c>
      <c r="CN39" s="766"/>
      <c r="CO39" s="766"/>
      <c r="CP39" s="766"/>
      <c r="CQ39" s="767"/>
      <c r="CR39" s="765">
        <v>375</v>
      </c>
      <c r="CS39" s="766"/>
      <c r="CT39" s="766"/>
      <c r="CU39" s="766"/>
      <c r="CV39" s="767"/>
      <c r="CW39" s="765">
        <v>0</v>
      </c>
      <c r="CX39" s="766"/>
      <c r="CY39" s="766"/>
      <c r="CZ39" s="766"/>
      <c r="DA39" s="767"/>
      <c r="DB39" s="765" t="s">
        <v>494</v>
      </c>
      <c r="DC39" s="766"/>
      <c r="DD39" s="766"/>
      <c r="DE39" s="766"/>
      <c r="DF39" s="767"/>
      <c r="DG39" s="765" t="s">
        <v>494</v>
      </c>
      <c r="DH39" s="766"/>
      <c r="DI39" s="766"/>
      <c r="DJ39" s="766"/>
      <c r="DK39" s="767"/>
      <c r="DL39" s="765" t="s">
        <v>494</v>
      </c>
      <c r="DM39" s="766"/>
      <c r="DN39" s="766"/>
      <c r="DO39" s="766"/>
      <c r="DP39" s="767"/>
      <c r="DQ39" s="765"/>
      <c r="DR39" s="766"/>
      <c r="DS39" s="766"/>
      <c r="DT39" s="766"/>
      <c r="DU39" s="767"/>
      <c r="DV39" s="768"/>
      <c r="DW39" s="769"/>
      <c r="DX39" s="769"/>
      <c r="DY39" s="769"/>
      <c r="DZ39" s="770"/>
      <c r="EA39" s="234"/>
    </row>
    <row r="40" spans="1:131" s="235" customFormat="1" ht="26.25" customHeight="1" x14ac:dyDescent="0.2">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18"/>
      <c r="AG40" s="743"/>
      <c r="AH40" s="743"/>
      <c r="AI40" s="743"/>
      <c r="AJ40" s="819"/>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40"/>
      <c r="BK40" s="240"/>
      <c r="BL40" s="240"/>
      <c r="BM40" s="240"/>
      <c r="BN40" s="240"/>
      <c r="BO40" s="253"/>
      <c r="BP40" s="253"/>
      <c r="BQ40" s="250">
        <v>34</v>
      </c>
      <c r="BR40" s="251"/>
      <c r="BS40" s="752" t="s">
        <v>600</v>
      </c>
      <c r="BT40" s="753"/>
      <c r="BU40" s="753"/>
      <c r="BV40" s="753"/>
      <c r="BW40" s="753"/>
      <c r="BX40" s="753"/>
      <c r="BY40" s="753"/>
      <c r="BZ40" s="753"/>
      <c r="CA40" s="753"/>
      <c r="CB40" s="753"/>
      <c r="CC40" s="753"/>
      <c r="CD40" s="753"/>
      <c r="CE40" s="753"/>
      <c r="CF40" s="753"/>
      <c r="CG40" s="754"/>
      <c r="CH40" s="765">
        <v>486</v>
      </c>
      <c r="CI40" s="766"/>
      <c r="CJ40" s="766"/>
      <c r="CK40" s="766"/>
      <c r="CL40" s="767"/>
      <c r="CM40" s="765">
        <v>3212</v>
      </c>
      <c r="CN40" s="766"/>
      <c r="CO40" s="766"/>
      <c r="CP40" s="766"/>
      <c r="CQ40" s="767"/>
      <c r="CR40" s="765">
        <v>54.4</v>
      </c>
      <c r="CS40" s="766"/>
      <c r="CT40" s="766"/>
      <c r="CU40" s="766"/>
      <c r="CV40" s="767"/>
      <c r="CW40" s="765">
        <v>22</v>
      </c>
      <c r="CX40" s="766"/>
      <c r="CY40" s="766"/>
      <c r="CZ40" s="766"/>
      <c r="DA40" s="767"/>
      <c r="DB40" s="765" t="s">
        <v>494</v>
      </c>
      <c r="DC40" s="766"/>
      <c r="DD40" s="766"/>
      <c r="DE40" s="766"/>
      <c r="DF40" s="767"/>
      <c r="DG40" s="765" t="s">
        <v>494</v>
      </c>
      <c r="DH40" s="766"/>
      <c r="DI40" s="766"/>
      <c r="DJ40" s="766"/>
      <c r="DK40" s="767"/>
      <c r="DL40" s="765" t="s">
        <v>494</v>
      </c>
      <c r="DM40" s="766"/>
      <c r="DN40" s="766"/>
      <c r="DO40" s="766"/>
      <c r="DP40" s="767"/>
      <c r="DQ40" s="765"/>
      <c r="DR40" s="766"/>
      <c r="DS40" s="766"/>
      <c r="DT40" s="766"/>
      <c r="DU40" s="767"/>
      <c r="DV40" s="768"/>
      <c r="DW40" s="769"/>
      <c r="DX40" s="769"/>
      <c r="DY40" s="769"/>
      <c r="DZ40" s="770"/>
      <c r="EA40" s="234"/>
    </row>
    <row r="41" spans="1:131" s="235" customFormat="1" ht="26.25" customHeight="1" x14ac:dyDescent="0.2">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18"/>
      <c r="AG41" s="743"/>
      <c r="AH41" s="743"/>
      <c r="AI41" s="743"/>
      <c r="AJ41" s="81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40"/>
      <c r="BK41" s="240"/>
      <c r="BL41" s="240"/>
      <c r="BM41" s="240"/>
      <c r="BN41" s="240"/>
      <c r="BO41" s="253"/>
      <c r="BP41" s="253"/>
      <c r="BQ41" s="250">
        <v>35</v>
      </c>
      <c r="BR41" s="251" t="s">
        <v>612</v>
      </c>
      <c r="BS41" s="752" t="s">
        <v>601</v>
      </c>
      <c r="BT41" s="753"/>
      <c r="BU41" s="753"/>
      <c r="BV41" s="753"/>
      <c r="BW41" s="753"/>
      <c r="BX41" s="753"/>
      <c r="BY41" s="753"/>
      <c r="BZ41" s="753"/>
      <c r="CA41" s="753"/>
      <c r="CB41" s="753"/>
      <c r="CC41" s="753"/>
      <c r="CD41" s="753"/>
      <c r="CE41" s="753"/>
      <c r="CF41" s="753"/>
      <c r="CG41" s="754"/>
      <c r="CH41" s="765">
        <v>2068</v>
      </c>
      <c r="CI41" s="766"/>
      <c r="CJ41" s="766"/>
      <c r="CK41" s="766"/>
      <c r="CL41" s="767"/>
      <c r="CM41" s="765">
        <v>56403</v>
      </c>
      <c r="CN41" s="766"/>
      <c r="CO41" s="766"/>
      <c r="CP41" s="766"/>
      <c r="CQ41" s="767"/>
      <c r="CR41" s="765">
        <v>31</v>
      </c>
      <c r="CS41" s="766"/>
      <c r="CT41" s="766"/>
      <c r="CU41" s="766"/>
      <c r="CV41" s="767"/>
      <c r="CW41" s="765">
        <v>651</v>
      </c>
      <c r="CX41" s="766"/>
      <c r="CY41" s="766"/>
      <c r="CZ41" s="766"/>
      <c r="DA41" s="767"/>
      <c r="DB41" s="765">
        <v>24760</v>
      </c>
      <c r="DC41" s="766"/>
      <c r="DD41" s="766"/>
      <c r="DE41" s="766"/>
      <c r="DF41" s="767"/>
      <c r="DG41" s="765" t="s">
        <v>494</v>
      </c>
      <c r="DH41" s="766"/>
      <c r="DI41" s="766"/>
      <c r="DJ41" s="766"/>
      <c r="DK41" s="767"/>
      <c r="DL41" s="765">
        <v>36074</v>
      </c>
      <c r="DM41" s="766"/>
      <c r="DN41" s="766"/>
      <c r="DO41" s="766"/>
      <c r="DP41" s="767"/>
      <c r="DQ41" s="765"/>
      <c r="DR41" s="766"/>
      <c r="DS41" s="766"/>
      <c r="DT41" s="766"/>
      <c r="DU41" s="767"/>
      <c r="DV41" s="768"/>
      <c r="DW41" s="769"/>
      <c r="DX41" s="769"/>
      <c r="DY41" s="769"/>
      <c r="DZ41" s="770"/>
      <c r="EA41" s="234"/>
    </row>
    <row r="42" spans="1:131" s="235" customFormat="1" ht="26.25" customHeight="1" x14ac:dyDescent="0.2">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18"/>
      <c r="AG42" s="743"/>
      <c r="AH42" s="743"/>
      <c r="AI42" s="743"/>
      <c r="AJ42" s="81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40"/>
      <c r="BK42" s="240"/>
      <c r="BL42" s="240"/>
      <c r="BM42" s="240"/>
      <c r="BN42" s="240"/>
      <c r="BO42" s="253"/>
      <c r="BP42" s="253"/>
      <c r="BQ42" s="250">
        <v>36</v>
      </c>
      <c r="BR42" s="251" t="s">
        <v>612</v>
      </c>
      <c r="BS42" s="752" t="s">
        <v>602</v>
      </c>
      <c r="BT42" s="753"/>
      <c r="BU42" s="753"/>
      <c r="BV42" s="753"/>
      <c r="BW42" s="753"/>
      <c r="BX42" s="753"/>
      <c r="BY42" s="753"/>
      <c r="BZ42" s="753"/>
      <c r="CA42" s="753"/>
      <c r="CB42" s="753"/>
      <c r="CC42" s="753"/>
      <c r="CD42" s="753"/>
      <c r="CE42" s="753"/>
      <c r="CF42" s="753"/>
      <c r="CG42" s="754"/>
      <c r="CH42" s="765">
        <v>0</v>
      </c>
      <c r="CI42" s="766"/>
      <c r="CJ42" s="766"/>
      <c r="CK42" s="766"/>
      <c r="CL42" s="767"/>
      <c r="CM42" s="765">
        <v>73804</v>
      </c>
      <c r="CN42" s="766"/>
      <c r="CO42" s="766"/>
      <c r="CP42" s="766"/>
      <c r="CQ42" s="767"/>
      <c r="CR42" s="765">
        <v>69595</v>
      </c>
      <c r="CS42" s="766"/>
      <c r="CT42" s="766"/>
      <c r="CU42" s="766"/>
      <c r="CV42" s="767"/>
      <c r="CW42" s="765">
        <v>116</v>
      </c>
      <c r="CX42" s="766"/>
      <c r="CY42" s="766"/>
      <c r="CZ42" s="766"/>
      <c r="DA42" s="767"/>
      <c r="DB42" s="765">
        <v>1969</v>
      </c>
      <c r="DC42" s="766"/>
      <c r="DD42" s="766"/>
      <c r="DE42" s="766"/>
      <c r="DF42" s="767"/>
      <c r="DG42" s="765">
        <v>25923</v>
      </c>
      <c r="DH42" s="766"/>
      <c r="DI42" s="766"/>
      <c r="DJ42" s="766"/>
      <c r="DK42" s="767"/>
      <c r="DL42" s="765" t="s">
        <v>494</v>
      </c>
      <c r="DM42" s="766"/>
      <c r="DN42" s="766"/>
      <c r="DO42" s="766"/>
      <c r="DP42" s="767"/>
      <c r="DQ42" s="765"/>
      <c r="DR42" s="766"/>
      <c r="DS42" s="766"/>
      <c r="DT42" s="766"/>
      <c r="DU42" s="767"/>
      <c r="DV42" s="768"/>
      <c r="DW42" s="769"/>
      <c r="DX42" s="769"/>
      <c r="DY42" s="769"/>
      <c r="DZ42" s="770"/>
      <c r="EA42" s="234"/>
    </row>
    <row r="43" spans="1:131" s="235" customFormat="1" ht="26.25" customHeight="1" x14ac:dyDescent="0.2">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18"/>
      <c r="AG43" s="743"/>
      <c r="AH43" s="743"/>
      <c r="AI43" s="743"/>
      <c r="AJ43" s="81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40"/>
      <c r="BK43" s="240"/>
      <c r="BL43" s="240"/>
      <c r="BM43" s="240"/>
      <c r="BN43" s="240"/>
      <c r="BO43" s="253"/>
      <c r="BP43" s="253"/>
      <c r="BQ43" s="250">
        <v>37</v>
      </c>
      <c r="BR43" s="251" t="s">
        <v>612</v>
      </c>
      <c r="BS43" s="752" t="s">
        <v>603</v>
      </c>
      <c r="BT43" s="753"/>
      <c r="BU43" s="753"/>
      <c r="BV43" s="753"/>
      <c r="BW43" s="753"/>
      <c r="BX43" s="753"/>
      <c r="BY43" s="753"/>
      <c r="BZ43" s="753"/>
      <c r="CA43" s="753"/>
      <c r="CB43" s="753"/>
      <c r="CC43" s="753"/>
      <c r="CD43" s="753"/>
      <c r="CE43" s="753"/>
      <c r="CF43" s="753"/>
      <c r="CG43" s="754"/>
      <c r="CH43" s="765">
        <v>-14</v>
      </c>
      <c r="CI43" s="766"/>
      <c r="CJ43" s="766"/>
      <c r="CK43" s="766"/>
      <c r="CL43" s="767"/>
      <c r="CM43" s="765">
        <v>940</v>
      </c>
      <c r="CN43" s="766"/>
      <c r="CO43" s="766"/>
      <c r="CP43" s="766"/>
      <c r="CQ43" s="767"/>
      <c r="CR43" s="765">
        <v>30</v>
      </c>
      <c r="CS43" s="766"/>
      <c r="CT43" s="766"/>
      <c r="CU43" s="766"/>
      <c r="CV43" s="767"/>
      <c r="CW43" s="765">
        <v>3</v>
      </c>
      <c r="CX43" s="766"/>
      <c r="CY43" s="766"/>
      <c r="CZ43" s="766"/>
      <c r="DA43" s="767"/>
      <c r="DB43" s="765" t="s">
        <v>494</v>
      </c>
      <c r="DC43" s="766"/>
      <c r="DD43" s="766"/>
      <c r="DE43" s="766"/>
      <c r="DF43" s="767"/>
      <c r="DG43" s="765">
        <v>10875</v>
      </c>
      <c r="DH43" s="766"/>
      <c r="DI43" s="766"/>
      <c r="DJ43" s="766"/>
      <c r="DK43" s="767"/>
      <c r="DL43" s="765" t="s">
        <v>494</v>
      </c>
      <c r="DM43" s="766"/>
      <c r="DN43" s="766"/>
      <c r="DO43" s="766"/>
      <c r="DP43" s="767"/>
      <c r="DQ43" s="765"/>
      <c r="DR43" s="766"/>
      <c r="DS43" s="766"/>
      <c r="DT43" s="766"/>
      <c r="DU43" s="767"/>
      <c r="DV43" s="768"/>
      <c r="DW43" s="769"/>
      <c r="DX43" s="769"/>
      <c r="DY43" s="769"/>
      <c r="DZ43" s="770"/>
      <c r="EA43" s="234"/>
    </row>
    <row r="44" spans="1:131" s="235" customFormat="1" ht="26.25" customHeight="1" x14ac:dyDescent="0.2">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18"/>
      <c r="AG44" s="743"/>
      <c r="AH44" s="743"/>
      <c r="AI44" s="743"/>
      <c r="AJ44" s="81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40"/>
      <c r="BK44" s="240"/>
      <c r="BL44" s="240"/>
      <c r="BM44" s="240"/>
      <c r="BN44" s="240"/>
      <c r="BO44" s="253"/>
      <c r="BP44" s="253"/>
      <c r="BQ44" s="250">
        <v>38</v>
      </c>
      <c r="BR44" s="251" t="s">
        <v>612</v>
      </c>
      <c r="BS44" s="752" t="s">
        <v>604</v>
      </c>
      <c r="BT44" s="753"/>
      <c r="BU44" s="753"/>
      <c r="BV44" s="753"/>
      <c r="BW44" s="753"/>
      <c r="BX44" s="753"/>
      <c r="BY44" s="753"/>
      <c r="BZ44" s="753"/>
      <c r="CA44" s="753"/>
      <c r="CB44" s="753"/>
      <c r="CC44" s="753"/>
      <c r="CD44" s="753"/>
      <c r="CE44" s="753"/>
      <c r="CF44" s="753"/>
      <c r="CG44" s="754"/>
      <c r="CH44" s="765">
        <v>33</v>
      </c>
      <c r="CI44" s="766"/>
      <c r="CJ44" s="766"/>
      <c r="CK44" s="766"/>
      <c r="CL44" s="767"/>
      <c r="CM44" s="765">
        <v>69603</v>
      </c>
      <c r="CN44" s="766"/>
      <c r="CO44" s="766"/>
      <c r="CP44" s="766"/>
      <c r="CQ44" s="767"/>
      <c r="CR44" s="765">
        <v>71758</v>
      </c>
      <c r="CS44" s="766"/>
      <c r="CT44" s="766"/>
      <c r="CU44" s="766"/>
      <c r="CV44" s="767"/>
      <c r="CW44" s="765">
        <v>11794</v>
      </c>
      <c r="CX44" s="766"/>
      <c r="CY44" s="766"/>
      <c r="CZ44" s="766"/>
      <c r="DA44" s="767"/>
      <c r="DB44" s="765" t="s">
        <v>494</v>
      </c>
      <c r="DC44" s="766"/>
      <c r="DD44" s="766"/>
      <c r="DE44" s="766"/>
      <c r="DF44" s="767"/>
      <c r="DG44" s="765" t="s">
        <v>494</v>
      </c>
      <c r="DH44" s="766"/>
      <c r="DI44" s="766"/>
      <c r="DJ44" s="766"/>
      <c r="DK44" s="767"/>
      <c r="DL44" s="765" t="s">
        <v>494</v>
      </c>
      <c r="DM44" s="766"/>
      <c r="DN44" s="766"/>
      <c r="DO44" s="766"/>
      <c r="DP44" s="767"/>
      <c r="DQ44" s="765"/>
      <c r="DR44" s="766"/>
      <c r="DS44" s="766"/>
      <c r="DT44" s="766"/>
      <c r="DU44" s="767"/>
      <c r="DV44" s="768"/>
      <c r="DW44" s="769"/>
      <c r="DX44" s="769"/>
      <c r="DY44" s="769"/>
      <c r="DZ44" s="770"/>
      <c r="EA44" s="234"/>
    </row>
    <row r="45" spans="1:131" s="235" customFormat="1" ht="26.25" customHeight="1" x14ac:dyDescent="0.2">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18"/>
      <c r="AG45" s="743"/>
      <c r="AH45" s="743"/>
      <c r="AI45" s="743"/>
      <c r="AJ45" s="81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40"/>
      <c r="BK45" s="240"/>
      <c r="BL45" s="240"/>
      <c r="BM45" s="240"/>
      <c r="BN45" s="240"/>
      <c r="BO45" s="253"/>
      <c r="BP45" s="253"/>
      <c r="BQ45" s="250">
        <v>39</v>
      </c>
      <c r="BR45" s="251" t="s">
        <v>612</v>
      </c>
      <c r="BS45" s="752" t="s">
        <v>605</v>
      </c>
      <c r="BT45" s="753"/>
      <c r="BU45" s="753"/>
      <c r="BV45" s="753"/>
      <c r="BW45" s="753"/>
      <c r="BX45" s="753"/>
      <c r="BY45" s="753"/>
      <c r="BZ45" s="753"/>
      <c r="CA45" s="753"/>
      <c r="CB45" s="753"/>
      <c r="CC45" s="753"/>
      <c r="CD45" s="753"/>
      <c r="CE45" s="753"/>
      <c r="CF45" s="753"/>
      <c r="CG45" s="754"/>
      <c r="CH45" s="765">
        <v>-580</v>
      </c>
      <c r="CI45" s="766"/>
      <c r="CJ45" s="766"/>
      <c r="CK45" s="766"/>
      <c r="CL45" s="767"/>
      <c r="CM45" s="765">
        <v>33707</v>
      </c>
      <c r="CN45" s="766"/>
      <c r="CO45" s="766"/>
      <c r="CP45" s="766"/>
      <c r="CQ45" s="767"/>
      <c r="CR45" s="765">
        <v>21138</v>
      </c>
      <c r="CS45" s="766"/>
      <c r="CT45" s="766"/>
      <c r="CU45" s="766"/>
      <c r="CV45" s="767"/>
      <c r="CW45" s="765">
        <v>8815</v>
      </c>
      <c r="CX45" s="766"/>
      <c r="CY45" s="766"/>
      <c r="CZ45" s="766"/>
      <c r="DA45" s="767"/>
      <c r="DB45" s="765">
        <v>55615</v>
      </c>
      <c r="DC45" s="766"/>
      <c r="DD45" s="766"/>
      <c r="DE45" s="766"/>
      <c r="DF45" s="767"/>
      <c r="DG45" s="765" t="s">
        <v>494</v>
      </c>
      <c r="DH45" s="766"/>
      <c r="DI45" s="766"/>
      <c r="DJ45" s="766"/>
      <c r="DK45" s="767"/>
      <c r="DL45" s="765" t="s">
        <v>494</v>
      </c>
      <c r="DM45" s="766"/>
      <c r="DN45" s="766"/>
      <c r="DO45" s="766"/>
      <c r="DP45" s="767"/>
      <c r="DQ45" s="765"/>
      <c r="DR45" s="766"/>
      <c r="DS45" s="766"/>
      <c r="DT45" s="766"/>
      <c r="DU45" s="767"/>
      <c r="DV45" s="768"/>
      <c r="DW45" s="769"/>
      <c r="DX45" s="769"/>
      <c r="DY45" s="769"/>
      <c r="DZ45" s="770"/>
      <c r="EA45" s="234"/>
    </row>
    <row r="46" spans="1:131" s="235" customFormat="1" ht="26.25" customHeight="1" x14ac:dyDescent="0.2">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18"/>
      <c r="AG46" s="743"/>
      <c r="AH46" s="743"/>
      <c r="AI46" s="743"/>
      <c r="AJ46" s="81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40"/>
      <c r="BK46" s="240"/>
      <c r="BL46" s="240"/>
      <c r="BM46" s="240"/>
      <c r="BN46" s="240"/>
      <c r="BO46" s="253"/>
      <c r="BP46" s="253"/>
      <c r="BQ46" s="250">
        <v>40</v>
      </c>
      <c r="BR46" s="251" t="s">
        <v>612</v>
      </c>
      <c r="BS46" s="752" t="s">
        <v>606</v>
      </c>
      <c r="BT46" s="753"/>
      <c r="BU46" s="753"/>
      <c r="BV46" s="753"/>
      <c r="BW46" s="753"/>
      <c r="BX46" s="753"/>
      <c r="BY46" s="753"/>
      <c r="BZ46" s="753"/>
      <c r="CA46" s="753"/>
      <c r="CB46" s="753"/>
      <c r="CC46" s="753"/>
      <c r="CD46" s="753"/>
      <c r="CE46" s="753"/>
      <c r="CF46" s="753"/>
      <c r="CG46" s="754"/>
      <c r="CH46" s="765">
        <v>160</v>
      </c>
      <c r="CI46" s="766"/>
      <c r="CJ46" s="766"/>
      <c r="CK46" s="766"/>
      <c r="CL46" s="767"/>
      <c r="CM46" s="765">
        <v>14207</v>
      </c>
      <c r="CN46" s="766"/>
      <c r="CO46" s="766"/>
      <c r="CP46" s="766"/>
      <c r="CQ46" s="767"/>
      <c r="CR46" s="765">
        <v>10069</v>
      </c>
      <c r="CS46" s="766"/>
      <c r="CT46" s="766"/>
      <c r="CU46" s="766"/>
      <c r="CV46" s="767"/>
      <c r="CW46" s="765">
        <v>1925</v>
      </c>
      <c r="CX46" s="766"/>
      <c r="CY46" s="766"/>
      <c r="CZ46" s="766"/>
      <c r="DA46" s="767"/>
      <c r="DB46" s="765" t="s">
        <v>494</v>
      </c>
      <c r="DC46" s="766"/>
      <c r="DD46" s="766"/>
      <c r="DE46" s="766"/>
      <c r="DF46" s="767"/>
      <c r="DG46" s="765" t="s">
        <v>494</v>
      </c>
      <c r="DH46" s="766"/>
      <c r="DI46" s="766"/>
      <c r="DJ46" s="766"/>
      <c r="DK46" s="767"/>
      <c r="DL46" s="765" t="s">
        <v>494</v>
      </c>
      <c r="DM46" s="766"/>
      <c r="DN46" s="766"/>
      <c r="DO46" s="766"/>
      <c r="DP46" s="767"/>
      <c r="DQ46" s="765"/>
      <c r="DR46" s="766"/>
      <c r="DS46" s="766"/>
      <c r="DT46" s="766"/>
      <c r="DU46" s="767"/>
      <c r="DV46" s="768"/>
      <c r="DW46" s="769"/>
      <c r="DX46" s="769"/>
      <c r="DY46" s="769"/>
      <c r="DZ46" s="770"/>
      <c r="EA46" s="234"/>
    </row>
    <row r="47" spans="1:131" s="235" customFormat="1" ht="26.25" customHeight="1" x14ac:dyDescent="0.2">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18"/>
      <c r="AG47" s="743"/>
      <c r="AH47" s="743"/>
      <c r="AI47" s="743"/>
      <c r="AJ47" s="81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40"/>
      <c r="BK47" s="240"/>
      <c r="BL47" s="240"/>
      <c r="BM47" s="240"/>
      <c r="BN47" s="240"/>
      <c r="BO47" s="253"/>
      <c r="BP47" s="253"/>
      <c r="BQ47" s="250">
        <v>41</v>
      </c>
      <c r="BR47" s="251" t="s">
        <v>612</v>
      </c>
      <c r="BS47" s="752" t="s">
        <v>607</v>
      </c>
      <c r="BT47" s="753"/>
      <c r="BU47" s="753"/>
      <c r="BV47" s="753"/>
      <c r="BW47" s="753"/>
      <c r="BX47" s="753"/>
      <c r="BY47" s="753"/>
      <c r="BZ47" s="753"/>
      <c r="CA47" s="753"/>
      <c r="CB47" s="753"/>
      <c r="CC47" s="753"/>
      <c r="CD47" s="753"/>
      <c r="CE47" s="753"/>
      <c r="CF47" s="753"/>
      <c r="CG47" s="754"/>
      <c r="CH47" s="765">
        <v>32</v>
      </c>
      <c r="CI47" s="766"/>
      <c r="CJ47" s="766"/>
      <c r="CK47" s="766"/>
      <c r="CL47" s="767"/>
      <c r="CM47" s="765">
        <v>7231</v>
      </c>
      <c r="CN47" s="766"/>
      <c r="CO47" s="766"/>
      <c r="CP47" s="766"/>
      <c r="CQ47" s="767"/>
      <c r="CR47" s="765">
        <v>4959</v>
      </c>
      <c r="CS47" s="766"/>
      <c r="CT47" s="766"/>
      <c r="CU47" s="766"/>
      <c r="CV47" s="767"/>
      <c r="CW47" s="765">
        <v>1845</v>
      </c>
      <c r="CX47" s="766"/>
      <c r="CY47" s="766"/>
      <c r="CZ47" s="766"/>
      <c r="DA47" s="767"/>
      <c r="DB47" s="765" t="s">
        <v>494</v>
      </c>
      <c r="DC47" s="766"/>
      <c r="DD47" s="766"/>
      <c r="DE47" s="766"/>
      <c r="DF47" s="767"/>
      <c r="DG47" s="765" t="s">
        <v>494</v>
      </c>
      <c r="DH47" s="766"/>
      <c r="DI47" s="766"/>
      <c r="DJ47" s="766"/>
      <c r="DK47" s="767"/>
      <c r="DL47" s="765" t="s">
        <v>494</v>
      </c>
      <c r="DM47" s="766"/>
      <c r="DN47" s="766"/>
      <c r="DO47" s="766"/>
      <c r="DP47" s="767"/>
      <c r="DQ47" s="765"/>
      <c r="DR47" s="766"/>
      <c r="DS47" s="766"/>
      <c r="DT47" s="766"/>
      <c r="DU47" s="767"/>
      <c r="DV47" s="768"/>
      <c r="DW47" s="769"/>
      <c r="DX47" s="769"/>
      <c r="DY47" s="769"/>
      <c r="DZ47" s="770"/>
      <c r="EA47" s="234"/>
    </row>
    <row r="48" spans="1:131" s="235" customFormat="1" ht="26.25" customHeight="1" x14ac:dyDescent="0.2">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18"/>
      <c r="AG48" s="743"/>
      <c r="AH48" s="743"/>
      <c r="AI48" s="743"/>
      <c r="AJ48" s="81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40"/>
      <c r="BK48" s="240"/>
      <c r="BL48" s="240"/>
      <c r="BM48" s="240"/>
      <c r="BN48" s="240"/>
      <c r="BO48" s="253"/>
      <c r="BP48" s="253"/>
      <c r="BQ48" s="250">
        <v>42</v>
      </c>
      <c r="BR48" s="251"/>
      <c r="BS48" s="752" t="s">
        <v>608</v>
      </c>
      <c r="BT48" s="753"/>
      <c r="BU48" s="753"/>
      <c r="BV48" s="753"/>
      <c r="BW48" s="753"/>
      <c r="BX48" s="753"/>
      <c r="BY48" s="753"/>
      <c r="BZ48" s="753"/>
      <c r="CA48" s="753"/>
      <c r="CB48" s="753"/>
      <c r="CC48" s="753"/>
      <c r="CD48" s="753"/>
      <c r="CE48" s="753"/>
      <c r="CF48" s="753"/>
      <c r="CG48" s="754"/>
      <c r="CH48" s="765">
        <v>16802</v>
      </c>
      <c r="CI48" s="766"/>
      <c r="CJ48" s="766"/>
      <c r="CK48" s="766"/>
      <c r="CL48" s="767"/>
      <c r="CM48" s="765">
        <v>679538</v>
      </c>
      <c r="CN48" s="766"/>
      <c r="CO48" s="766"/>
      <c r="CP48" s="766"/>
      <c r="CQ48" s="767"/>
      <c r="CR48" s="765">
        <v>90112</v>
      </c>
      <c r="CS48" s="766"/>
      <c r="CT48" s="766"/>
      <c r="CU48" s="766"/>
      <c r="CV48" s="767"/>
      <c r="CW48" s="765" t="s">
        <v>494</v>
      </c>
      <c r="CX48" s="766"/>
      <c r="CY48" s="766"/>
      <c r="CZ48" s="766"/>
      <c r="DA48" s="767"/>
      <c r="DB48" s="765">
        <v>37755</v>
      </c>
      <c r="DC48" s="766"/>
      <c r="DD48" s="766"/>
      <c r="DE48" s="766"/>
      <c r="DF48" s="767"/>
      <c r="DG48" s="765" t="s">
        <v>494</v>
      </c>
      <c r="DH48" s="766"/>
      <c r="DI48" s="766"/>
      <c r="DJ48" s="766"/>
      <c r="DK48" s="767"/>
      <c r="DL48" s="765" t="s">
        <v>494</v>
      </c>
      <c r="DM48" s="766"/>
      <c r="DN48" s="766"/>
      <c r="DO48" s="766"/>
      <c r="DP48" s="767"/>
      <c r="DQ48" s="765"/>
      <c r="DR48" s="766"/>
      <c r="DS48" s="766"/>
      <c r="DT48" s="766"/>
      <c r="DU48" s="767"/>
      <c r="DV48" s="768"/>
      <c r="DW48" s="769"/>
      <c r="DX48" s="769"/>
      <c r="DY48" s="769"/>
      <c r="DZ48" s="770"/>
      <c r="EA48" s="234"/>
    </row>
    <row r="49" spans="1:131" s="235" customFormat="1" ht="26.25" customHeight="1" x14ac:dyDescent="0.2">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18"/>
      <c r="AG49" s="743"/>
      <c r="AH49" s="743"/>
      <c r="AI49" s="743"/>
      <c r="AJ49" s="81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40"/>
      <c r="BK49" s="240"/>
      <c r="BL49" s="240"/>
      <c r="BM49" s="240"/>
      <c r="BN49" s="240"/>
      <c r="BO49" s="253"/>
      <c r="BP49" s="253"/>
      <c r="BQ49" s="250">
        <v>43</v>
      </c>
      <c r="BR49" s="251"/>
      <c r="BS49" s="752" t="s">
        <v>609</v>
      </c>
      <c r="BT49" s="753"/>
      <c r="BU49" s="753"/>
      <c r="BV49" s="753"/>
      <c r="BW49" s="753"/>
      <c r="BX49" s="753"/>
      <c r="BY49" s="753"/>
      <c r="BZ49" s="753"/>
      <c r="CA49" s="753"/>
      <c r="CB49" s="753"/>
      <c r="CC49" s="753"/>
      <c r="CD49" s="753"/>
      <c r="CE49" s="753"/>
      <c r="CF49" s="753"/>
      <c r="CG49" s="754"/>
      <c r="CH49" s="765">
        <v>-52</v>
      </c>
      <c r="CI49" s="766"/>
      <c r="CJ49" s="766"/>
      <c r="CK49" s="766"/>
      <c r="CL49" s="767"/>
      <c r="CM49" s="765">
        <v>433</v>
      </c>
      <c r="CN49" s="766"/>
      <c r="CO49" s="766"/>
      <c r="CP49" s="766"/>
      <c r="CQ49" s="767"/>
      <c r="CR49" s="765">
        <v>50</v>
      </c>
      <c r="CS49" s="766"/>
      <c r="CT49" s="766"/>
      <c r="CU49" s="766"/>
      <c r="CV49" s="767"/>
      <c r="CW49" s="765">
        <v>354</v>
      </c>
      <c r="CX49" s="766"/>
      <c r="CY49" s="766"/>
      <c r="CZ49" s="766"/>
      <c r="DA49" s="767"/>
      <c r="DB49" s="765" t="s">
        <v>494</v>
      </c>
      <c r="DC49" s="766"/>
      <c r="DD49" s="766"/>
      <c r="DE49" s="766"/>
      <c r="DF49" s="767"/>
      <c r="DG49" s="765" t="s">
        <v>494</v>
      </c>
      <c r="DH49" s="766"/>
      <c r="DI49" s="766"/>
      <c r="DJ49" s="766"/>
      <c r="DK49" s="767"/>
      <c r="DL49" s="765" t="s">
        <v>494</v>
      </c>
      <c r="DM49" s="766"/>
      <c r="DN49" s="766"/>
      <c r="DO49" s="766"/>
      <c r="DP49" s="767"/>
      <c r="DQ49" s="765"/>
      <c r="DR49" s="766"/>
      <c r="DS49" s="766"/>
      <c r="DT49" s="766"/>
      <c r="DU49" s="767"/>
      <c r="DV49" s="768"/>
      <c r="DW49" s="769"/>
      <c r="DX49" s="769"/>
      <c r="DY49" s="769"/>
      <c r="DZ49" s="770"/>
      <c r="EA49" s="234"/>
    </row>
    <row r="50" spans="1:131" s="235" customFormat="1" ht="26.25" customHeight="1" x14ac:dyDescent="0.2">
      <c r="A50" s="249">
        <v>23</v>
      </c>
      <c r="B50" s="739"/>
      <c r="C50" s="740"/>
      <c r="D50" s="740"/>
      <c r="E50" s="740"/>
      <c r="F50" s="740"/>
      <c r="G50" s="740"/>
      <c r="H50" s="740"/>
      <c r="I50" s="740"/>
      <c r="J50" s="740"/>
      <c r="K50" s="740"/>
      <c r="L50" s="740"/>
      <c r="M50" s="740"/>
      <c r="N50" s="740"/>
      <c r="O50" s="740"/>
      <c r="P50" s="741"/>
      <c r="Q50" s="825"/>
      <c r="R50" s="826"/>
      <c r="S50" s="826"/>
      <c r="T50" s="826"/>
      <c r="U50" s="826"/>
      <c r="V50" s="826"/>
      <c r="W50" s="826"/>
      <c r="X50" s="826"/>
      <c r="Y50" s="826"/>
      <c r="Z50" s="826"/>
      <c r="AA50" s="826"/>
      <c r="AB50" s="826"/>
      <c r="AC50" s="826"/>
      <c r="AD50" s="826"/>
      <c r="AE50" s="827"/>
      <c r="AF50" s="818"/>
      <c r="AG50" s="743"/>
      <c r="AH50" s="743"/>
      <c r="AI50" s="743"/>
      <c r="AJ50" s="819"/>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40"/>
      <c r="BK50" s="240"/>
      <c r="BL50" s="240"/>
      <c r="BM50" s="240"/>
      <c r="BN50" s="240"/>
      <c r="BO50" s="253"/>
      <c r="BP50" s="253"/>
      <c r="BQ50" s="250">
        <v>44</v>
      </c>
      <c r="BR50" s="251" t="s">
        <v>612</v>
      </c>
      <c r="BS50" s="752" t="s">
        <v>610</v>
      </c>
      <c r="BT50" s="753"/>
      <c r="BU50" s="753"/>
      <c r="BV50" s="753"/>
      <c r="BW50" s="753"/>
      <c r="BX50" s="753"/>
      <c r="BY50" s="753"/>
      <c r="BZ50" s="753"/>
      <c r="CA50" s="753"/>
      <c r="CB50" s="753"/>
      <c r="CC50" s="753"/>
      <c r="CD50" s="753"/>
      <c r="CE50" s="753"/>
      <c r="CF50" s="753"/>
      <c r="CG50" s="754"/>
      <c r="CH50" s="765">
        <v>158</v>
      </c>
      <c r="CI50" s="766"/>
      <c r="CJ50" s="766"/>
      <c r="CK50" s="766"/>
      <c r="CL50" s="767"/>
      <c r="CM50" s="765">
        <v>504</v>
      </c>
      <c r="CN50" s="766"/>
      <c r="CO50" s="766"/>
      <c r="CP50" s="766"/>
      <c r="CQ50" s="767"/>
      <c r="CR50" s="765">
        <v>104</v>
      </c>
      <c r="CS50" s="766"/>
      <c r="CT50" s="766"/>
      <c r="CU50" s="766"/>
      <c r="CV50" s="767"/>
      <c r="CW50" s="765">
        <v>1294</v>
      </c>
      <c r="CX50" s="766"/>
      <c r="CY50" s="766"/>
      <c r="CZ50" s="766"/>
      <c r="DA50" s="767"/>
      <c r="DB50" s="765" t="s">
        <v>494</v>
      </c>
      <c r="DC50" s="766"/>
      <c r="DD50" s="766"/>
      <c r="DE50" s="766"/>
      <c r="DF50" s="767"/>
      <c r="DG50" s="765" t="s">
        <v>494</v>
      </c>
      <c r="DH50" s="766"/>
      <c r="DI50" s="766"/>
      <c r="DJ50" s="766"/>
      <c r="DK50" s="767"/>
      <c r="DL50" s="765" t="s">
        <v>494</v>
      </c>
      <c r="DM50" s="766"/>
      <c r="DN50" s="766"/>
      <c r="DO50" s="766"/>
      <c r="DP50" s="767"/>
      <c r="DQ50" s="765"/>
      <c r="DR50" s="766"/>
      <c r="DS50" s="766"/>
      <c r="DT50" s="766"/>
      <c r="DU50" s="767"/>
      <c r="DV50" s="768"/>
      <c r="DW50" s="769"/>
      <c r="DX50" s="769"/>
      <c r="DY50" s="769"/>
      <c r="DZ50" s="770"/>
      <c r="EA50" s="234"/>
    </row>
    <row r="51" spans="1:131" s="235" customFormat="1" ht="26.25" customHeight="1" x14ac:dyDescent="0.2">
      <c r="A51" s="249">
        <v>24</v>
      </c>
      <c r="B51" s="739"/>
      <c r="C51" s="740"/>
      <c r="D51" s="740"/>
      <c r="E51" s="740"/>
      <c r="F51" s="740"/>
      <c r="G51" s="740"/>
      <c r="H51" s="740"/>
      <c r="I51" s="740"/>
      <c r="J51" s="740"/>
      <c r="K51" s="740"/>
      <c r="L51" s="740"/>
      <c r="M51" s="740"/>
      <c r="N51" s="740"/>
      <c r="O51" s="740"/>
      <c r="P51" s="741"/>
      <c r="Q51" s="825"/>
      <c r="R51" s="826"/>
      <c r="S51" s="826"/>
      <c r="T51" s="826"/>
      <c r="U51" s="826"/>
      <c r="V51" s="826"/>
      <c r="W51" s="826"/>
      <c r="X51" s="826"/>
      <c r="Y51" s="826"/>
      <c r="Z51" s="826"/>
      <c r="AA51" s="826"/>
      <c r="AB51" s="826"/>
      <c r="AC51" s="826"/>
      <c r="AD51" s="826"/>
      <c r="AE51" s="827"/>
      <c r="AF51" s="818"/>
      <c r="AG51" s="743"/>
      <c r="AH51" s="743"/>
      <c r="AI51" s="743"/>
      <c r="AJ51" s="819"/>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40"/>
      <c r="BK51" s="240"/>
      <c r="BL51" s="240"/>
      <c r="BM51" s="240"/>
      <c r="BN51" s="240"/>
      <c r="BO51" s="253"/>
      <c r="BP51" s="253"/>
      <c r="BQ51" s="250">
        <v>45</v>
      </c>
      <c r="BR51" s="251"/>
      <c r="BS51" s="752" t="s">
        <v>611</v>
      </c>
      <c r="BT51" s="753"/>
      <c r="BU51" s="753"/>
      <c r="BV51" s="753"/>
      <c r="BW51" s="753"/>
      <c r="BX51" s="753"/>
      <c r="BY51" s="753"/>
      <c r="BZ51" s="753"/>
      <c r="CA51" s="753"/>
      <c r="CB51" s="753"/>
      <c r="CC51" s="753"/>
      <c r="CD51" s="753"/>
      <c r="CE51" s="753"/>
      <c r="CF51" s="753"/>
      <c r="CG51" s="754"/>
      <c r="CH51" s="765">
        <v>26</v>
      </c>
      <c r="CI51" s="766"/>
      <c r="CJ51" s="766"/>
      <c r="CK51" s="766"/>
      <c r="CL51" s="767"/>
      <c r="CM51" s="765">
        <v>1006</v>
      </c>
      <c r="CN51" s="766"/>
      <c r="CO51" s="766"/>
      <c r="CP51" s="766"/>
      <c r="CQ51" s="767"/>
      <c r="CR51" s="765">
        <v>9</v>
      </c>
      <c r="CS51" s="766"/>
      <c r="CT51" s="766"/>
      <c r="CU51" s="766"/>
      <c r="CV51" s="767"/>
      <c r="CW51" s="765">
        <v>0</v>
      </c>
      <c r="CX51" s="766"/>
      <c r="CY51" s="766"/>
      <c r="CZ51" s="766"/>
      <c r="DA51" s="767"/>
      <c r="DB51" s="765" t="s">
        <v>494</v>
      </c>
      <c r="DC51" s="766"/>
      <c r="DD51" s="766"/>
      <c r="DE51" s="766"/>
      <c r="DF51" s="767"/>
      <c r="DG51" s="765" t="s">
        <v>494</v>
      </c>
      <c r="DH51" s="766"/>
      <c r="DI51" s="766"/>
      <c r="DJ51" s="766"/>
      <c r="DK51" s="767"/>
      <c r="DL51" s="765" t="s">
        <v>494</v>
      </c>
      <c r="DM51" s="766"/>
      <c r="DN51" s="766"/>
      <c r="DO51" s="766"/>
      <c r="DP51" s="767"/>
      <c r="DQ51" s="765"/>
      <c r="DR51" s="766"/>
      <c r="DS51" s="766"/>
      <c r="DT51" s="766"/>
      <c r="DU51" s="767"/>
      <c r="DV51" s="768"/>
      <c r="DW51" s="769"/>
      <c r="DX51" s="769"/>
      <c r="DY51" s="769"/>
      <c r="DZ51" s="770"/>
      <c r="EA51" s="234"/>
    </row>
    <row r="52" spans="1:131" s="235" customFormat="1" ht="26.25" customHeight="1" x14ac:dyDescent="0.2">
      <c r="A52" s="249">
        <v>25</v>
      </c>
      <c r="B52" s="739"/>
      <c r="C52" s="740"/>
      <c r="D52" s="740"/>
      <c r="E52" s="740"/>
      <c r="F52" s="740"/>
      <c r="G52" s="740"/>
      <c r="H52" s="740"/>
      <c r="I52" s="740"/>
      <c r="J52" s="740"/>
      <c r="K52" s="740"/>
      <c r="L52" s="740"/>
      <c r="M52" s="740"/>
      <c r="N52" s="740"/>
      <c r="O52" s="740"/>
      <c r="P52" s="741"/>
      <c r="Q52" s="825"/>
      <c r="R52" s="826"/>
      <c r="S52" s="826"/>
      <c r="T52" s="826"/>
      <c r="U52" s="826"/>
      <c r="V52" s="826"/>
      <c r="W52" s="826"/>
      <c r="X52" s="826"/>
      <c r="Y52" s="826"/>
      <c r="Z52" s="826"/>
      <c r="AA52" s="826"/>
      <c r="AB52" s="826"/>
      <c r="AC52" s="826"/>
      <c r="AD52" s="826"/>
      <c r="AE52" s="827"/>
      <c r="AF52" s="818"/>
      <c r="AG52" s="743"/>
      <c r="AH52" s="743"/>
      <c r="AI52" s="743"/>
      <c r="AJ52" s="819"/>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40"/>
      <c r="BK52" s="240"/>
      <c r="BL52" s="240"/>
      <c r="BM52" s="240"/>
      <c r="BN52" s="240"/>
      <c r="BO52" s="253"/>
      <c r="BP52" s="253"/>
      <c r="BQ52" s="250">
        <v>46</v>
      </c>
      <c r="BR52" s="251"/>
      <c r="BS52" s="752"/>
      <c r="BT52" s="753"/>
      <c r="BU52" s="753"/>
      <c r="BV52" s="753"/>
      <c r="BW52" s="753"/>
      <c r="BX52" s="753"/>
      <c r="BY52" s="753"/>
      <c r="BZ52" s="753"/>
      <c r="CA52" s="753"/>
      <c r="CB52" s="753"/>
      <c r="CC52" s="753"/>
      <c r="CD52" s="753"/>
      <c r="CE52" s="753"/>
      <c r="CF52" s="753"/>
      <c r="CG52" s="754"/>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768"/>
      <c r="DW52" s="769"/>
      <c r="DX52" s="769"/>
      <c r="DY52" s="769"/>
      <c r="DZ52" s="770"/>
      <c r="EA52" s="234"/>
    </row>
    <row r="53" spans="1:131" s="235" customFormat="1" ht="26.25" customHeight="1" x14ac:dyDescent="0.2">
      <c r="A53" s="249">
        <v>26</v>
      </c>
      <c r="B53" s="739"/>
      <c r="C53" s="740"/>
      <c r="D53" s="740"/>
      <c r="E53" s="740"/>
      <c r="F53" s="740"/>
      <c r="G53" s="740"/>
      <c r="H53" s="740"/>
      <c r="I53" s="740"/>
      <c r="J53" s="740"/>
      <c r="K53" s="740"/>
      <c r="L53" s="740"/>
      <c r="M53" s="740"/>
      <c r="N53" s="740"/>
      <c r="O53" s="740"/>
      <c r="P53" s="741"/>
      <c r="Q53" s="825"/>
      <c r="R53" s="826"/>
      <c r="S53" s="826"/>
      <c r="T53" s="826"/>
      <c r="U53" s="826"/>
      <c r="V53" s="826"/>
      <c r="W53" s="826"/>
      <c r="X53" s="826"/>
      <c r="Y53" s="826"/>
      <c r="Z53" s="826"/>
      <c r="AA53" s="826"/>
      <c r="AB53" s="826"/>
      <c r="AC53" s="826"/>
      <c r="AD53" s="826"/>
      <c r="AE53" s="827"/>
      <c r="AF53" s="818"/>
      <c r="AG53" s="743"/>
      <c r="AH53" s="743"/>
      <c r="AI53" s="743"/>
      <c r="AJ53" s="819"/>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768"/>
      <c r="DW53" s="769"/>
      <c r="DX53" s="769"/>
      <c r="DY53" s="769"/>
      <c r="DZ53" s="770"/>
      <c r="EA53" s="234"/>
    </row>
    <row r="54" spans="1:131" s="235" customFormat="1" ht="26.25" customHeight="1" x14ac:dyDescent="0.2">
      <c r="A54" s="249">
        <v>27</v>
      </c>
      <c r="B54" s="739"/>
      <c r="C54" s="740"/>
      <c r="D54" s="740"/>
      <c r="E54" s="740"/>
      <c r="F54" s="740"/>
      <c r="G54" s="740"/>
      <c r="H54" s="740"/>
      <c r="I54" s="740"/>
      <c r="J54" s="740"/>
      <c r="K54" s="740"/>
      <c r="L54" s="740"/>
      <c r="M54" s="740"/>
      <c r="N54" s="740"/>
      <c r="O54" s="740"/>
      <c r="P54" s="741"/>
      <c r="Q54" s="825"/>
      <c r="R54" s="826"/>
      <c r="S54" s="826"/>
      <c r="T54" s="826"/>
      <c r="U54" s="826"/>
      <c r="V54" s="826"/>
      <c r="W54" s="826"/>
      <c r="X54" s="826"/>
      <c r="Y54" s="826"/>
      <c r="Z54" s="826"/>
      <c r="AA54" s="826"/>
      <c r="AB54" s="826"/>
      <c r="AC54" s="826"/>
      <c r="AD54" s="826"/>
      <c r="AE54" s="827"/>
      <c r="AF54" s="818"/>
      <c r="AG54" s="743"/>
      <c r="AH54" s="743"/>
      <c r="AI54" s="743"/>
      <c r="AJ54" s="819"/>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768"/>
      <c r="DW54" s="769"/>
      <c r="DX54" s="769"/>
      <c r="DY54" s="769"/>
      <c r="DZ54" s="770"/>
      <c r="EA54" s="234"/>
    </row>
    <row r="55" spans="1:131" s="235" customFormat="1" ht="26.25" customHeight="1" x14ac:dyDescent="0.2">
      <c r="A55" s="249">
        <v>28</v>
      </c>
      <c r="B55" s="739"/>
      <c r="C55" s="740"/>
      <c r="D55" s="740"/>
      <c r="E55" s="740"/>
      <c r="F55" s="740"/>
      <c r="G55" s="740"/>
      <c r="H55" s="740"/>
      <c r="I55" s="740"/>
      <c r="J55" s="740"/>
      <c r="K55" s="740"/>
      <c r="L55" s="740"/>
      <c r="M55" s="740"/>
      <c r="N55" s="740"/>
      <c r="O55" s="740"/>
      <c r="P55" s="741"/>
      <c r="Q55" s="825"/>
      <c r="R55" s="826"/>
      <c r="S55" s="826"/>
      <c r="T55" s="826"/>
      <c r="U55" s="826"/>
      <c r="V55" s="826"/>
      <c r="W55" s="826"/>
      <c r="X55" s="826"/>
      <c r="Y55" s="826"/>
      <c r="Z55" s="826"/>
      <c r="AA55" s="826"/>
      <c r="AB55" s="826"/>
      <c r="AC55" s="826"/>
      <c r="AD55" s="826"/>
      <c r="AE55" s="827"/>
      <c r="AF55" s="818"/>
      <c r="AG55" s="743"/>
      <c r="AH55" s="743"/>
      <c r="AI55" s="743"/>
      <c r="AJ55" s="819"/>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768"/>
      <c r="DW55" s="769"/>
      <c r="DX55" s="769"/>
      <c r="DY55" s="769"/>
      <c r="DZ55" s="770"/>
      <c r="EA55" s="234"/>
    </row>
    <row r="56" spans="1:131" s="235" customFormat="1" ht="26.25" customHeight="1" x14ac:dyDescent="0.2">
      <c r="A56" s="249">
        <v>29</v>
      </c>
      <c r="B56" s="739"/>
      <c r="C56" s="740"/>
      <c r="D56" s="740"/>
      <c r="E56" s="740"/>
      <c r="F56" s="740"/>
      <c r="G56" s="740"/>
      <c r="H56" s="740"/>
      <c r="I56" s="740"/>
      <c r="J56" s="740"/>
      <c r="K56" s="740"/>
      <c r="L56" s="740"/>
      <c r="M56" s="740"/>
      <c r="N56" s="740"/>
      <c r="O56" s="740"/>
      <c r="P56" s="741"/>
      <c r="Q56" s="825"/>
      <c r="R56" s="826"/>
      <c r="S56" s="826"/>
      <c r="T56" s="826"/>
      <c r="U56" s="826"/>
      <c r="V56" s="826"/>
      <c r="W56" s="826"/>
      <c r="X56" s="826"/>
      <c r="Y56" s="826"/>
      <c r="Z56" s="826"/>
      <c r="AA56" s="826"/>
      <c r="AB56" s="826"/>
      <c r="AC56" s="826"/>
      <c r="AD56" s="826"/>
      <c r="AE56" s="827"/>
      <c r="AF56" s="818"/>
      <c r="AG56" s="743"/>
      <c r="AH56" s="743"/>
      <c r="AI56" s="743"/>
      <c r="AJ56" s="819"/>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768"/>
      <c r="DW56" s="769"/>
      <c r="DX56" s="769"/>
      <c r="DY56" s="769"/>
      <c r="DZ56" s="770"/>
      <c r="EA56" s="234"/>
    </row>
    <row r="57" spans="1:131" s="235" customFormat="1" ht="26.25" customHeight="1" x14ac:dyDescent="0.2">
      <c r="A57" s="249">
        <v>30</v>
      </c>
      <c r="B57" s="739"/>
      <c r="C57" s="740"/>
      <c r="D57" s="740"/>
      <c r="E57" s="740"/>
      <c r="F57" s="740"/>
      <c r="G57" s="740"/>
      <c r="H57" s="740"/>
      <c r="I57" s="740"/>
      <c r="J57" s="740"/>
      <c r="K57" s="740"/>
      <c r="L57" s="740"/>
      <c r="M57" s="740"/>
      <c r="N57" s="740"/>
      <c r="O57" s="740"/>
      <c r="P57" s="741"/>
      <c r="Q57" s="825"/>
      <c r="R57" s="826"/>
      <c r="S57" s="826"/>
      <c r="T57" s="826"/>
      <c r="U57" s="826"/>
      <c r="V57" s="826"/>
      <c r="W57" s="826"/>
      <c r="X57" s="826"/>
      <c r="Y57" s="826"/>
      <c r="Z57" s="826"/>
      <c r="AA57" s="826"/>
      <c r="AB57" s="826"/>
      <c r="AC57" s="826"/>
      <c r="AD57" s="826"/>
      <c r="AE57" s="827"/>
      <c r="AF57" s="818"/>
      <c r="AG57" s="743"/>
      <c r="AH57" s="743"/>
      <c r="AI57" s="743"/>
      <c r="AJ57" s="819"/>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768"/>
      <c r="DW57" s="769"/>
      <c r="DX57" s="769"/>
      <c r="DY57" s="769"/>
      <c r="DZ57" s="770"/>
      <c r="EA57" s="234"/>
    </row>
    <row r="58" spans="1:131" s="235" customFormat="1" ht="26.25" customHeight="1" x14ac:dyDescent="0.2">
      <c r="A58" s="249">
        <v>31</v>
      </c>
      <c r="B58" s="739"/>
      <c r="C58" s="740"/>
      <c r="D58" s="740"/>
      <c r="E58" s="740"/>
      <c r="F58" s="740"/>
      <c r="G58" s="740"/>
      <c r="H58" s="740"/>
      <c r="I58" s="740"/>
      <c r="J58" s="740"/>
      <c r="K58" s="740"/>
      <c r="L58" s="740"/>
      <c r="M58" s="740"/>
      <c r="N58" s="740"/>
      <c r="O58" s="740"/>
      <c r="P58" s="741"/>
      <c r="Q58" s="825"/>
      <c r="R58" s="826"/>
      <c r="S58" s="826"/>
      <c r="T58" s="826"/>
      <c r="U58" s="826"/>
      <c r="V58" s="826"/>
      <c r="W58" s="826"/>
      <c r="X58" s="826"/>
      <c r="Y58" s="826"/>
      <c r="Z58" s="826"/>
      <c r="AA58" s="826"/>
      <c r="AB58" s="826"/>
      <c r="AC58" s="826"/>
      <c r="AD58" s="826"/>
      <c r="AE58" s="827"/>
      <c r="AF58" s="818"/>
      <c r="AG58" s="743"/>
      <c r="AH58" s="743"/>
      <c r="AI58" s="743"/>
      <c r="AJ58" s="819"/>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768"/>
      <c r="DW58" s="769"/>
      <c r="DX58" s="769"/>
      <c r="DY58" s="769"/>
      <c r="DZ58" s="770"/>
      <c r="EA58" s="234"/>
    </row>
    <row r="59" spans="1:131" s="235" customFormat="1" ht="26.25" customHeight="1" x14ac:dyDescent="0.2">
      <c r="A59" s="249">
        <v>32</v>
      </c>
      <c r="B59" s="739"/>
      <c r="C59" s="740"/>
      <c r="D59" s="740"/>
      <c r="E59" s="740"/>
      <c r="F59" s="740"/>
      <c r="G59" s="740"/>
      <c r="H59" s="740"/>
      <c r="I59" s="740"/>
      <c r="J59" s="740"/>
      <c r="K59" s="740"/>
      <c r="L59" s="740"/>
      <c r="M59" s="740"/>
      <c r="N59" s="740"/>
      <c r="O59" s="740"/>
      <c r="P59" s="741"/>
      <c r="Q59" s="825"/>
      <c r="R59" s="826"/>
      <c r="S59" s="826"/>
      <c r="T59" s="826"/>
      <c r="U59" s="826"/>
      <c r="V59" s="826"/>
      <c r="W59" s="826"/>
      <c r="X59" s="826"/>
      <c r="Y59" s="826"/>
      <c r="Z59" s="826"/>
      <c r="AA59" s="826"/>
      <c r="AB59" s="826"/>
      <c r="AC59" s="826"/>
      <c r="AD59" s="826"/>
      <c r="AE59" s="827"/>
      <c r="AF59" s="818"/>
      <c r="AG59" s="743"/>
      <c r="AH59" s="743"/>
      <c r="AI59" s="743"/>
      <c r="AJ59" s="819"/>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768"/>
      <c r="DW59" s="769"/>
      <c r="DX59" s="769"/>
      <c r="DY59" s="769"/>
      <c r="DZ59" s="770"/>
      <c r="EA59" s="234"/>
    </row>
    <row r="60" spans="1:131" s="235" customFormat="1" ht="26.25" customHeight="1" x14ac:dyDescent="0.2">
      <c r="A60" s="249">
        <v>33</v>
      </c>
      <c r="B60" s="739"/>
      <c r="C60" s="740"/>
      <c r="D60" s="740"/>
      <c r="E60" s="740"/>
      <c r="F60" s="740"/>
      <c r="G60" s="740"/>
      <c r="H60" s="740"/>
      <c r="I60" s="740"/>
      <c r="J60" s="740"/>
      <c r="K60" s="740"/>
      <c r="L60" s="740"/>
      <c r="M60" s="740"/>
      <c r="N60" s="740"/>
      <c r="O60" s="740"/>
      <c r="P60" s="741"/>
      <c r="Q60" s="825"/>
      <c r="R60" s="826"/>
      <c r="S60" s="826"/>
      <c r="T60" s="826"/>
      <c r="U60" s="826"/>
      <c r="V60" s="826"/>
      <c r="W60" s="826"/>
      <c r="X60" s="826"/>
      <c r="Y60" s="826"/>
      <c r="Z60" s="826"/>
      <c r="AA60" s="826"/>
      <c r="AB60" s="826"/>
      <c r="AC60" s="826"/>
      <c r="AD60" s="826"/>
      <c r="AE60" s="827"/>
      <c r="AF60" s="818"/>
      <c r="AG60" s="743"/>
      <c r="AH60" s="743"/>
      <c r="AI60" s="743"/>
      <c r="AJ60" s="819"/>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768"/>
      <c r="DW60" s="769"/>
      <c r="DX60" s="769"/>
      <c r="DY60" s="769"/>
      <c r="DZ60" s="770"/>
      <c r="EA60" s="234"/>
    </row>
    <row r="61" spans="1:131" s="235" customFormat="1" ht="26.25" customHeight="1" thickBot="1" x14ac:dyDescent="0.25">
      <c r="A61" s="249">
        <v>34</v>
      </c>
      <c r="B61" s="739"/>
      <c r="C61" s="740"/>
      <c r="D61" s="740"/>
      <c r="E61" s="740"/>
      <c r="F61" s="740"/>
      <c r="G61" s="740"/>
      <c r="H61" s="740"/>
      <c r="I61" s="740"/>
      <c r="J61" s="740"/>
      <c r="K61" s="740"/>
      <c r="L61" s="740"/>
      <c r="M61" s="740"/>
      <c r="N61" s="740"/>
      <c r="O61" s="740"/>
      <c r="P61" s="741"/>
      <c r="Q61" s="825"/>
      <c r="R61" s="826"/>
      <c r="S61" s="826"/>
      <c r="T61" s="826"/>
      <c r="U61" s="826"/>
      <c r="V61" s="826"/>
      <c r="W61" s="826"/>
      <c r="X61" s="826"/>
      <c r="Y61" s="826"/>
      <c r="Z61" s="826"/>
      <c r="AA61" s="826"/>
      <c r="AB61" s="826"/>
      <c r="AC61" s="826"/>
      <c r="AD61" s="826"/>
      <c r="AE61" s="827"/>
      <c r="AF61" s="818"/>
      <c r="AG61" s="743"/>
      <c r="AH61" s="743"/>
      <c r="AI61" s="743"/>
      <c r="AJ61" s="819"/>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768"/>
      <c r="DW61" s="769"/>
      <c r="DX61" s="769"/>
      <c r="DY61" s="769"/>
      <c r="DZ61" s="770"/>
      <c r="EA61" s="234"/>
    </row>
    <row r="62" spans="1:131" s="235" customFormat="1" ht="26.25" customHeight="1" x14ac:dyDescent="0.2">
      <c r="A62" s="249">
        <v>35</v>
      </c>
      <c r="B62" s="840"/>
      <c r="C62" s="841"/>
      <c r="D62" s="841"/>
      <c r="E62" s="841"/>
      <c r="F62" s="841"/>
      <c r="G62" s="841"/>
      <c r="H62" s="841"/>
      <c r="I62" s="841"/>
      <c r="J62" s="841"/>
      <c r="K62" s="841"/>
      <c r="L62" s="841"/>
      <c r="M62" s="841"/>
      <c r="N62" s="841"/>
      <c r="O62" s="841"/>
      <c r="P62" s="842"/>
      <c r="Q62" s="825"/>
      <c r="R62" s="826"/>
      <c r="S62" s="826"/>
      <c r="T62" s="826"/>
      <c r="U62" s="826"/>
      <c r="V62" s="826"/>
      <c r="W62" s="826"/>
      <c r="X62" s="826"/>
      <c r="Y62" s="826"/>
      <c r="Z62" s="826"/>
      <c r="AA62" s="826"/>
      <c r="AB62" s="826"/>
      <c r="AC62" s="826"/>
      <c r="AD62" s="826"/>
      <c r="AE62" s="827"/>
      <c r="AF62" s="843"/>
      <c r="AG62" s="826"/>
      <c r="AH62" s="826"/>
      <c r="AI62" s="826"/>
      <c r="AJ62" s="844"/>
      <c r="AK62" s="828"/>
      <c r="AL62" s="826"/>
      <c r="AM62" s="826"/>
      <c r="AN62" s="826"/>
      <c r="AO62" s="826"/>
      <c r="AP62" s="826"/>
      <c r="AQ62" s="826"/>
      <c r="AR62" s="826"/>
      <c r="AS62" s="826"/>
      <c r="AT62" s="826"/>
      <c r="AU62" s="826"/>
      <c r="AV62" s="826"/>
      <c r="AW62" s="826"/>
      <c r="AX62" s="826"/>
      <c r="AY62" s="826"/>
      <c r="AZ62" s="829"/>
      <c r="BA62" s="829"/>
      <c r="BB62" s="829"/>
      <c r="BC62" s="829"/>
      <c r="BD62" s="829"/>
      <c r="BE62" s="837"/>
      <c r="BF62" s="837"/>
      <c r="BG62" s="837"/>
      <c r="BH62" s="837"/>
      <c r="BI62" s="838"/>
      <c r="BJ62" s="839" t="s">
        <v>397</v>
      </c>
      <c r="BK62" s="796"/>
      <c r="BL62" s="796"/>
      <c r="BM62" s="796"/>
      <c r="BN62" s="797"/>
      <c r="BO62" s="253"/>
      <c r="BP62" s="253"/>
      <c r="BQ62" s="250">
        <v>56</v>
      </c>
      <c r="BR62" s="251"/>
      <c r="BS62" s="752"/>
      <c r="BT62" s="753"/>
      <c r="BU62" s="753"/>
      <c r="BV62" s="753"/>
      <c r="BW62" s="753"/>
      <c r="BX62" s="753"/>
      <c r="BY62" s="753"/>
      <c r="BZ62" s="753"/>
      <c r="CA62" s="753"/>
      <c r="CB62" s="753"/>
      <c r="CC62" s="753"/>
      <c r="CD62" s="753"/>
      <c r="CE62" s="753"/>
      <c r="CF62" s="753"/>
      <c r="CG62" s="754"/>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768"/>
      <c r="DW62" s="769"/>
      <c r="DX62" s="769"/>
      <c r="DY62" s="769"/>
      <c r="DZ62" s="770"/>
      <c r="EA62" s="234"/>
    </row>
    <row r="63" spans="1:131" s="235" customFormat="1" ht="26.25" customHeight="1" thickBot="1" x14ac:dyDescent="0.25">
      <c r="A63" s="252" t="s">
        <v>377</v>
      </c>
      <c r="B63" s="780" t="s">
        <v>398</v>
      </c>
      <c r="C63" s="781"/>
      <c r="D63" s="781"/>
      <c r="E63" s="781"/>
      <c r="F63" s="781"/>
      <c r="G63" s="781"/>
      <c r="H63" s="781"/>
      <c r="I63" s="781"/>
      <c r="J63" s="781"/>
      <c r="K63" s="781"/>
      <c r="L63" s="781"/>
      <c r="M63" s="781"/>
      <c r="N63" s="781"/>
      <c r="O63" s="781"/>
      <c r="P63" s="782"/>
      <c r="Q63" s="830"/>
      <c r="R63" s="831"/>
      <c r="S63" s="831"/>
      <c r="T63" s="831"/>
      <c r="U63" s="831"/>
      <c r="V63" s="831"/>
      <c r="W63" s="831"/>
      <c r="X63" s="831"/>
      <c r="Y63" s="831"/>
      <c r="Z63" s="831"/>
      <c r="AA63" s="831"/>
      <c r="AB63" s="831"/>
      <c r="AC63" s="831"/>
      <c r="AD63" s="831"/>
      <c r="AE63" s="832"/>
      <c r="AF63" s="833">
        <v>25120</v>
      </c>
      <c r="AG63" s="834"/>
      <c r="AH63" s="834"/>
      <c r="AI63" s="834"/>
      <c r="AJ63" s="835"/>
      <c r="AK63" s="836"/>
      <c r="AL63" s="831"/>
      <c r="AM63" s="831"/>
      <c r="AN63" s="831"/>
      <c r="AO63" s="831"/>
      <c r="AP63" s="834">
        <v>317262</v>
      </c>
      <c r="AQ63" s="834"/>
      <c r="AR63" s="834"/>
      <c r="AS63" s="834"/>
      <c r="AT63" s="834"/>
      <c r="AU63" s="834">
        <v>154899</v>
      </c>
      <c r="AV63" s="834"/>
      <c r="AW63" s="834"/>
      <c r="AX63" s="834"/>
      <c r="AY63" s="834"/>
      <c r="AZ63" s="845"/>
      <c r="BA63" s="845"/>
      <c r="BB63" s="845"/>
      <c r="BC63" s="845"/>
      <c r="BD63" s="845"/>
      <c r="BE63" s="846"/>
      <c r="BF63" s="846"/>
      <c r="BG63" s="846"/>
      <c r="BH63" s="846"/>
      <c r="BI63" s="847"/>
      <c r="BJ63" s="848" t="s">
        <v>399</v>
      </c>
      <c r="BK63" s="849"/>
      <c r="BL63" s="849"/>
      <c r="BM63" s="849"/>
      <c r="BN63" s="850"/>
      <c r="BO63" s="253"/>
      <c r="BP63" s="253"/>
      <c r="BQ63" s="250">
        <v>57</v>
      </c>
      <c r="BR63" s="251"/>
      <c r="BS63" s="752"/>
      <c r="BT63" s="753"/>
      <c r="BU63" s="753"/>
      <c r="BV63" s="753"/>
      <c r="BW63" s="753"/>
      <c r="BX63" s="753"/>
      <c r="BY63" s="753"/>
      <c r="BZ63" s="753"/>
      <c r="CA63" s="753"/>
      <c r="CB63" s="753"/>
      <c r="CC63" s="753"/>
      <c r="CD63" s="753"/>
      <c r="CE63" s="753"/>
      <c r="CF63" s="753"/>
      <c r="CG63" s="754"/>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768"/>
      <c r="DW63" s="769"/>
      <c r="DX63" s="769"/>
      <c r="DY63" s="769"/>
      <c r="DZ63" s="770"/>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768"/>
      <c r="DW64" s="769"/>
      <c r="DX64" s="769"/>
      <c r="DY64" s="769"/>
      <c r="DZ64" s="770"/>
      <c r="EA64" s="234"/>
    </row>
    <row r="65" spans="1:131" s="235" customFormat="1" ht="26.25" customHeight="1" thickBot="1" x14ac:dyDescent="0.25">
      <c r="A65" s="240" t="s">
        <v>400</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768"/>
      <c r="DW65" s="769"/>
      <c r="DX65" s="769"/>
      <c r="DY65" s="769"/>
      <c r="DZ65" s="770"/>
      <c r="EA65" s="234"/>
    </row>
    <row r="66" spans="1:131" s="235" customFormat="1" ht="26.25" customHeight="1" x14ac:dyDescent="0.2">
      <c r="A66" s="724" t="s">
        <v>401</v>
      </c>
      <c r="B66" s="725"/>
      <c r="C66" s="725"/>
      <c r="D66" s="725"/>
      <c r="E66" s="725"/>
      <c r="F66" s="725"/>
      <c r="G66" s="725"/>
      <c r="H66" s="725"/>
      <c r="I66" s="725"/>
      <c r="J66" s="725"/>
      <c r="K66" s="725"/>
      <c r="L66" s="725"/>
      <c r="M66" s="725"/>
      <c r="N66" s="725"/>
      <c r="O66" s="725"/>
      <c r="P66" s="726"/>
      <c r="Q66" s="701" t="s">
        <v>381</v>
      </c>
      <c r="R66" s="702"/>
      <c r="S66" s="702"/>
      <c r="T66" s="702"/>
      <c r="U66" s="703"/>
      <c r="V66" s="701" t="s">
        <v>382</v>
      </c>
      <c r="W66" s="702"/>
      <c r="X66" s="702"/>
      <c r="Y66" s="702"/>
      <c r="Z66" s="703"/>
      <c r="AA66" s="701" t="s">
        <v>383</v>
      </c>
      <c r="AB66" s="702"/>
      <c r="AC66" s="702"/>
      <c r="AD66" s="702"/>
      <c r="AE66" s="703"/>
      <c r="AF66" s="851" t="s">
        <v>384</v>
      </c>
      <c r="AG66" s="803"/>
      <c r="AH66" s="803"/>
      <c r="AI66" s="803"/>
      <c r="AJ66" s="852"/>
      <c r="AK66" s="701" t="s">
        <v>385</v>
      </c>
      <c r="AL66" s="725"/>
      <c r="AM66" s="725"/>
      <c r="AN66" s="725"/>
      <c r="AO66" s="726"/>
      <c r="AP66" s="701" t="s">
        <v>386</v>
      </c>
      <c r="AQ66" s="702"/>
      <c r="AR66" s="702"/>
      <c r="AS66" s="702"/>
      <c r="AT66" s="703"/>
      <c r="AU66" s="701" t="s">
        <v>402</v>
      </c>
      <c r="AV66" s="702"/>
      <c r="AW66" s="702"/>
      <c r="AX66" s="702"/>
      <c r="AY66" s="703"/>
      <c r="AZ66" s="701" t="s">
        <v>352</v>
      </c>
      <c r="BA66" s="702"/>
      <c r="BB66" s="702"/>
      <c r="BC66" s="702"/>
      <c r="BD66" s="713"/>
      <c r="BE66" s="253"/>
      <c r="BF66" s="253"/>
      <c r="BG66" s="253"/>
      <c r="BH66" s="253"/>
      <c r="BI66" s="253"/>
      <c r="BJ66" s="253"/>
      <c r="BK66" s="253"/>
      <c r="BL66" s="253"/>
      <c r="BM66" s="253"/>
      <c r="BN66" s="253"/>
      <c r="BO66" s="253"/>
      <c r="BP66" s="253"/>
      <c r="BQ66" s="250">
        <v>60</v>
      </c>
      <c r="BR66" s="255"/>
      <c r="BS66" s="862"/>
      <c r="BT66" s="863"/>
      <c r="BU66" s="863"/>
      <c r="BV66" s="863"/>
      <c r="BW66" s="863"/>
      <c r="BX66" s="863"/>
      <c r="BY66" s="863"/>
      <c r="BZ66" s="863"/>
      <c r="CA66" s="863"/>
      <c r="CB66" s="863"/>
      <c r="CC66" s="863"/>
      <c r="CD66" s="863"/>
      <c r="CE66" s="863"/>
      <c r="CF66" s="863"/>
      <c r="CG66" s="864"/>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34"/>
    </row>
    <row r="67" spans="1:131" s="235" customFormat="1" ht="26.25" customHeight="1" thickBot="1" x14ac:dyDescent="0.25">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3"/>
      <c r="AG67" s="806"/>
      <c r="AH67" s="806"/>
      <c r="AI67" s="806"/>
      <c r="AJ67" s="854"/>
      <c r="AK67" s="855"/>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2"/>
      <c r="BT67" s="863"/>
      <c r="BU67" s="863"/>
      <c r="BV67" s="863"/>
      <c r="BW67" s="863"/>
      <c r="BX67" s="863"/>
      <c r="BY67" s="863"/>
      <c r="BZ67" s="863"/>
      <c r="CA67" s="863"/>
      <c r="CB67" s="863"/>
      <c r="CC67" s="863"/>
      <c r="CD67" s="863"/>
      <c r="CE67" s="863"/>
      <c r="CF67" s="863"/>
      <c r="CG67" s="864"/>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34"/>
    </row>
    <row r="68" spans="1:131" s="235" customFormat="1" ht="26.25" customHeight="1" thickTop="1" x14ac:dyDescent="0.2">
      <c r="A68" s="246">
        <v>1</v>
      </c>
      <c r="B68" s="868" t="s">
        <v>566</v>
      </c>
      <c r="C68" s="869"/>
      <c r="D68" s="869"/>
      <c r="E68" s="869"/>
      <c r="F68" s="869"/>
      <c r="G68" s="869"/>
      <c r="H68" s="869"/>
      <c r="I68" s="869"/>
      <c r="J68" s="869"/>
      <c r="K68" s="869"/>
      <c r="L68" s="869"/>
      <c r="M68" s="869"/>
      <c r="N68" s="869"/>
      <c r="O68" s="869"/>
      <c r="P68" s="870"/>
      <c r="Q68" s="871">
        <v>2362</v>
      </c>
      <c r="R68" s="865"/>
      <c r="S68" s="865"/>
      <c r="T68" s="865"/>
      <c r="U68" s="865"/>
      <c r="V68" s="865">
        <v>2310</v>
      </c>
      <c r="W68" s="865"/>
      <c r="X68" s="865"/>
      <c r="Y68" s="865"/>
      <c r="Z68" s="865"/>
      <c r="AA68" s="865">
        <v>52</v>
      </c>
      <c r="AB68" s="865"/>
      <c r="AC68" s="865"/>
      <c r="AD68" s="865"/>
      <c r="AE68" s="865"/>
      <c r="AF68" s="865">
        <v>52</v>
      </c>
      <c r="AG68" s="865"/>
      <c r="AH68" s="865"/>
      <c r="AI68" s="865"/>
      <c r="AJ68" s="865"/>
      <c r="AK68" s="865" t="s">
        <v>558</v>
      </c>
      <c r="AL68" s="865"/>
      <c r="AM68" s="865"/>
      <c r="AN68" s="865"/>
      <c r="AO68" s="865"/>
      <c r="AP68" s="865">
        <v>115</v>
      </c>
      <c r="AQ68" s="865"/>
      <c r="AR68" s="865"/>
      <c r="AS68" s="865"/>
      <c r="AT68" s="865"/>
      <c r="AU68" s="865">
        <v>12</v>
      </c>
      <c r="AV68" s="865"/>
      <c r="AW68" s="865"/>
      <c r="AX68" s="865"/>
      <c r="AY68" s="865"/>
      <c r="AZ68" s="866"/>
      <c r="BA68" s="866"/>
      <c r="BB68" s="866"/>
      <c r="BC68" s="866"/>
      <c r="BD68" s="867"/>
      <c r="BE68" s="253"/>
      <c r="BF68" s="253"/>
      <c r="BG68" s="253"/>
      <c r="BH68" s="253"/>
      <c r="BI68" s="253"/>
      <c r="BJ68" s="253"/>
      <c r="BK68" s="253"/>
      <c r="BL68" s="253"/>
      <c r="BM68" s="253"/>
      <c r="BN68" s="253"/>
      <c r="BO68" s="253"/>
      <c r="BP68" s="253"/>
      <c r="BQ68" s="250">
        <v>62</v>
      </c>
      <c r="BR68" s="255"/>
      <c r="BS68" s="862"/>
      <c r="BT68" s="863"/>
      <c r="BU68" s="863"/>
      <c r="BV68" s="863"/>
      <c r="BW68" s="863"/>
      <c r="BX68" s="863"/>
      <c r="BY68" s="863"/>
      <c r="BZ68" s="863"/>
      <c r="CA68" s="863"/>
      <c r="CB68" s="863"/>
      <c r="CC68" s="863"/>
      <c r="CD68" s="863"/>
      <c r="CE68" s="863"/>
      <c r="CF68" s="863"/>
      <c r="CG68" s="864"/>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34"/>
    </row>
    <row r="69" spans="1:131" s="235" customFormat="1" ht="26.25" customHeight="1" x14ac:dyDescent="0.2">
      <c r="A69" s="249">
        <v>2</v>
      </c>
      <c r="B69" s="872"/>
      <c r="C69" s="873"/>
      <c r="D69" s="873"/>
      <c r="E69" s="873"/>
      <c r="F69" s="873"/>
      <c r="G69" s="873"/>
      <c r="H69" s="873"/>
      <c r="I69" s="873"/>
      <c r="J69" s="873"/>
      <c r="K69" s="873"/>
      <c r="L69" s="873"/>
      <c r="M69" s="873"/>
      <c r="N69" s="873"/>
      <c r="O69" s="873"/>
      <c r="P69" s="874"/>
      <c r="Q69" s="875"/>
      <c r="R69" s="823"/>
      <c r="S69" s="823"/>
      <c r="T69" s="823"/>
      <c r="U69" s="823"/>
      <c r="V69" s="823"/>
      <c r="W69" s="823"/>
      <c r="X69" s="823"/>
      <c r="Y69" s="823"/>
      <c r="Z69" s="823"/>
      <c r="AA69" s="823"/>
      <c r="AB69" s="823"/>
      <c r="AC69" s="823"/>
      <c r="AD69" s="823"/>
      <c r="AE69" s="823"/>
      <c r="AF69" s="823"/>
      <c r="AG69" s="823"/>
      <c r="AH69" s="823"/>
      <c r="AI69" s="823"/>
      <c r="AJ69" s="823"/>
      <c r="AK69" s="823"/>
      <c r="AL69" s="823"/>
      <c r="AM69" s="823"/>
      <c r="AN69" s="823"/>
      <c r="AO69" s="823"/>
      <c r="AP69" s="823"/>
      <c r="AQ69" s="823"/>
      <c r="AR69" s="823"/>
      <c r="AS69" s="823"/>
      <c r="AT69" s="823"/>
      <c r="AU69" s="823"/>
      <c r="AV69" s="823"/>
      <c r="AW69" s="823"/>
      <c r="AX69" s="823"/>
      <c r="AY69" s="823"/>
      <c r="AZ69" s="876"/>
      <c r="BA69" s="876"/>
      <c r="BB69" s="876"/>
      <c r="BC69" s="876"/>
      <c r="BD69" s="877"/>
      <c r="BE69" s="253"/>
      <c r="BF69" s="253"/>
      <c r="BG69" s="253"/>
      <c r="BH69" s="253"/>
      <c r="BI69" s="253"/>
      <c r="BJ69" s="253"/>
      <c r="BK69" s="253"/>
      <c r="BL69" s="253"/>
      <c r="BM69" s="253"/>
      <c r="BN69" s="253"/>
      <c r="BO69" s="253"/>
      <c r="BP69" s="253"/>
      <c r="BQ69" s="250">
        <v>63</v>
      </c>
      <c r="BR69" s="255"/>
      <c r="BS69" s="862"/>
      <c r="BT69" s="863"/>
      <c r="BU69" s="863"/>
      <c r="BV69" s="863"/>
      <c r="BW69" s="863"/>
      <c r="BX69" s="863"/>
      <c r="BY69" s="863"/>
      <c r="BZ69" s="863"/>
      <c r="CA69" s="863"/>
      <c r="CB69" s="863"/>
      <c r="CC69" s="863"/>
      <c r="CD69" s="863"/>
      <c r="CE69" s="863"/>
      <c r="CF69" s="863"/>
      <c r="CG69" s="864"/>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34"/>
    </row>
    <row r="70" spans="1:131" s="235" customFormat="1" ht="26.25" customHeight="1" x14ac:dyDescent="0.2">
      <c r="A70" s="249">
        <v>3</v>
      </c>
      <c r="B70" s="872"/>
      <c r="C70" s="873"/>
      <c r="D70" s="873"/>
      <c r="E70" s="873"/>
      <c r="F70" s="873"/>
      <c r="G70" s="873"/>
      <c r="H70" s="873"/>
      <c r="I70" s="873"/>
      <c r="J70" s="873"/>
      <c r="K70" s="873"/>
      <c r="L70" s="873"/>
      <c r="M70" s="873"/>
      <c r="N70" s="873"/>
      <c r="O70" s="873"/>
      <c r="P70" s="874"/>
      <c r="Q70" s="875"/>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3"/>
      <c r="AY70" s="823"/>
      <c r="AZ70" s="876"/>
      <c r="BA70" s="876"/>
      <c r="BB70" s="876"/>
      <c r="BC70" s="876"/>
      <c r="BD70" s="877"/>
      <c r="BE70" s="253"/>
      <c r="BF70" s="253"/>
      <c r="BG70" s="253"/>
      <c r="BH70" s="253"/>
      <c r="BI70" s="253"/>
      <c r="BJ70" s="253"/>
      <c r="BK70" s="253"/>
      <c r="BL70" s="253"/>
      <c r="BM70" s="253"/>
      <c r="BN70" s="253"/>
      <c r="BO70" s="253"/>
      <c r="BP70" s="253"/>
      <c r="BQ70" s="250">
        <v>64</v>
      </c>
      <c r="BR70" s="255"/>
      <c r="BS70" s="862"/>
      <c r="BT70" s="863"/>
      <c r="BU70" s="863"/>
      <c r="BV70" s="863"/>
      <c r="BW70" s="863"/>
      <c r="BX70" s="863"/>
      <c r="BY70" s="863"/>
      <c r="BZ70" s="863"/>
      <c r="CA70" s="863"/>
      <c r="CB70" s="863"/>
      <c r="CC70" s="863"/>
      <c r="CD70" s="863"/>
      <c r="CE70" s="863"/>
      <c r="CF70" s="863"/>
      <c r="CG70" s="864"/>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34"/>
    </row>
    <row r="71" spans="1:131" s="235" customFormat="1" ht="26.25" customHeight="1" x14ac:dyDescent="0.2">
      <c r="A71" s="249">
        <v>4</v>
      </c>
      <c r="B71" s="872"/>
      <c r="C71" s="873"/>
      <c r="D71" s="873"/>
      <c r="E71" s="873"/>
      <c r="F71" s="873"/>
      <c r="G71" s="873"/>
      <c r="H71" s="873"/>
      <c r="I71" s="873"/>
      <c r="J71" s="873"/>
      <c r="K71" s="873"/>
      <c r="L71" s="873"/>
      <c r="M71" s="873"/>
      <c r="N71" s="873"/>
      <c r="O71" s="873"/>
      <c r="P71" s="874"/>
      <c r="Q71" s="875"/>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3"/>
      <c r="AY71" s="823"/>
      <c r="AZ71" s="876"/>
      <c r="BA71" s="876"/>
      <c r="BB71" s="876"/>
      <c r="BC71" s="876"/>
      <c r="BD71" s="877"/>
      <c r="BE71" s="253"/>
      <c r="BF71" s="253"/>
      <c r="BG71" s="253"/>
      <c r="BH71" s="253"/>
      <c r="BI71" s="253"/>
      <c r="BJ71" s="253"/>
      <c r="BK71" s="253"/>
      <c r="BL71" s="253"/>
      <c r="BM71" s="253"/>
      <c r="BN71" s="253"/>
      <c r="BO71" s="253"/>
      <c r="BP71" s="253"/>
      <c r="BQ71" s="250">
        <v>65</v>
      </c>
      <c r="BR71" s="255"/>
      <c r="BS71" s="862"/>
      <c r="BT71" s="863"/>
      <c r="BU71" s="863"/>
      <c r="BV71" s="863"/>
      <c r="BW71" s="863"/>
      <c r="BX71" s="863"/>
      <c r="BY71" s="863"/>
      <c r="BZ71" s="863"/>
      <c r="CA71" s="863"/>
      <c r="CB71" s="863"/>
      <c r="CC71" s="863"/>
      <c r="CD71" s="863"/>
      <c r="CE71" s="863"/>
      <c r="CF71" s="863"/>
      <c r="CG71" s="864"/>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34"/>
    </row>
    <row r="72" spans="1:131" s="235" customFormat="1" ht="26.25" customHeight="1" x14ac:dyDescent="0.2">
      <c r="A72" s="249">
        <v>5</v>
      </c>
      <c r="B72" s="872"/>
      <c r="C72" s="873"/>
      <c r="D72" s="873"/>
      <c r="E72" s="873"/>
      <c r="F72" s="873"/>
      <c r="G72" s="873"/>
      <c r="H72" s="873"/>
      <c r="I72" s="873"/>
      <c r="J72" s="873"/>
      <c r="K72" s="873"/>
      <c r="L72" s="873"/>
      <c r="M72" s="873"/>
      <c r="N72" s="873"/>
      <c r="O72" s="873"/>
      <c r="P72" s="874"/>
      <c r="Q72" s="875"/>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76"/>
      <c r="BA72" s="876"/>
      <c r="BB72" s="876"/>
      <c r="BC72" s="876"/>
      <c r="BD72" s="877"/>
      <c r="BE72" s="253"/>
      <c r="BF72" s="253"/>
      <c r="BG72" s="253"/>
      <c r="BH72" s="253"/>
      <c r="BI72" s="253"/>
      <c r="BJ72" s="253"/>
      <c r="BK72" s="253"/>
      <c r="BL72" s="253"/>
      <c r="BM72" s="253"/>
      <c r="BN72" s="253"/>
      <c r="BO72" s="253"/>
      <c r="BP72" s="253"/>
      <c r="BQ72" s="250">
        <v>66</v>
      </c>
      <c r="BR72" s="255"/>
      <c r="BS72" s="862"/>
      <c r="BT72" s="863"/>
      <c r="BU72" s="863"/>
      <c r="BV72" s="863"/>
      <c r="BW72" s="863"/>
      <c r="BX72" s="863"/>
      <c r="BY72" s="863"/>
      <c r="BZ72" s="863"/>
      <c r="CA72" s="863"/>
      <c r="CB72" s="863"/>
      <c r="CC72" s="863"/>
      <c r="CD72" s="863"/>
      <c r="CE72" s="863"/>
      <c r="CF72" s="863"/>
      <c r="CG72" s="864"/>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34"/>
    </row>
    <row r="73" spans="1:131" s="235" customFormat="1" ht="26.25" customHeight="1" x14ac:dyDescent="0.2">
      <c r="A73" s="249">
        <v>6</v>
      </c>
      <c r="B73" s="872"/>
      <c r="C73" s="873"/>
      <c r="D73" s="873"/>
      <c r="E73" s="873"/>
      <c r="F73" s="873"/>
      <c r="G73" s="873"/>
      <c r="H73" s="873"/>
      <c r="I73" s="873"/>
      <c r="J73" s="873"/>
      <c r="K73" s="873"/>
      <c r="L73" s="873"/>
      <c r="M73" s="873"/>
      <c r="N73" s="873"/>
      <c r="O73" s="873"/>
      <c r="P73" s="874"/>
      <c r="Q73" s="875"/>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76"/>
      <c r="BA73" s="876"/>
      <c r="BB73" s="876"/>
      <c r="BC73" s="876"/>
      <c r="BD73" s="877"/>
      <c r="BE73" s="253"/>
      <c r="BF73" s="253"/>
      <c r="BG73" s="253"/>
      <c r="BH73" s="253"/>
      <c r="BI73" s="253"/>
      <c r="BJ73" s="253"/>
      <c r="BK73" s="253"/>
      <c r="BL73" s="253"/>
      <c r="BM73" s="253"/>
      <c r="BN73" s="253"/>
      <c r="BO73" s="253"/>
      <c r="BP73" s="253"/>
      <c r="BQ73" s="250">
        <v>67</v>
      </c>
      <c r="BR73" s="255"/>
      <c r="BS73" s="862"/>
      <c r="BT73" s="863"/>
      <c r="BU73" s="863"/>
      <c r="BV73" s="863"/>
      <c r="BW73" s="863"/>
      <c r="BX73" s="863"/>
      <c r="BY73" s="863"/>
      <c r="BZ73" s="863"/>
      <c r="CA73" s="863"/>
      <c r="CB73" s="863"/>
      <c r="CC73" s="863"/>
      <c r="CD73" s="863"/>
      <c r="CE73" s="863"/>
      <c r="CF73" s="863"/>
      <c r="CG73" s="864"/>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34"/>
    </row>
    <row r="74" spans="1:131" s="235" customFormat="1" ht="26.25" customHeight="1" x14ac:dyDescent="0.2">
      <c r="A74" s="249">
        <v>7</v>
      </c>
      <c r="B74" s="872"/>
      <c r="C74" s="873"/>
      <c r="D74" s="873"/>
      <c r="E74" s="873"/>
      <c r="F74" s="873"/>
      <c r="G74" s="873"/>
      <c r="H74" s="873"/>
      <c r="I74" s="873"/>
      <c r="J74" s="873"/>
      <c r="K74" s="873"/>
      <c r="L74" s="873"/>
      <c r="M74" s="873"/>
      <c r="N74" s="873"/>
      <c r="O74" s="873"/>
      <c r="P74" s="874"/>
      <c r="Q74" s="875"/>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76"/>
      <c r="BA74" s="876"/>
      <c r="BB74" s="876"/>
      <c r="BC74" s="876"/>
      <c r="BD74" s="877"/>
      <c r="BE74" s="253"/>
      <c r="BF74" s="253"/>
      <c r="BG74" s="253"/>
      <c r="BH74" s="253"/>
      <c r="BI74" s="253"/>
      <c r="BJ74" s="253"/>
      <c r="BK74" s="253"/>
      <c r="BL74" s="253"/>
      <c r="BM74" s="253"/>
      <c r="BN74" s="253"/>
      <c r="BO74" s="253"/>
      <c r="BP74" s="253"/>
      <c r="BQ74" s="250">
        <v>68</v>
      </c>
      <c r="BR74" s="255"/>
      <c r="BS74" s="862"/>
      <c r="BT74" s="863"/>
      <c r="BU74" s="863"/>
      <c r="BV74" s="863"/>
      <c r="BW74" s="863"/>
      <c r="BX74" s="863"/>
      <c r="BY74" s="863"/>
      <c r="BZ74" s="863"/>
      <c r="CA74" s="863"/>
      <c r="CB74" s="863"/>
      <c r="CC74" s="863"/>
      <c r="CD74" s="863"/>
      <c r="CE74" s="863"/>
      <c r="CF74" s="863"/>
      <c r="CG74" s="864"/>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34"/>
    </row>
    <row r="75" spans="1:131" s="235" customFormat="1" ht="26.25" customHeight="1" x14ac:dyDescent="0.2">
      <c r="A75" s="249">
        <v>8</v>
      </c>
      <c r="B75" s="872"/>
      <c r="C75" s="873"/>
      <c r="D75" s="873"/>
      <c r="E75" s="873"/>
      <c r="F75" s="873"/>
      <c r="G75" s="873"/>
      <c r="H75" s="873"/>
      <c r="I75" s="873"/>
      <c r="J75" s="873"/>
      <c r="K75" s="873"/>
      <c r="L75" s="873"/>
      <c r="M75" s="873"/>
      <c r="N75" s="873"/>
      <c r="O75" s="873"/>
      <c r="P75" s="874"/>
      <c r="Q75" s="878"/>
      <c r="R75" s="879"/>
      <c r="S75" s="879"/>
      <c r="T75" s="879"/>
      <c r="U75" s="822"/>
      <c r="V75" s="880"/>
      <c r="W75" s="879"/>
      <c r="X75" s="879"/>
      <c r="Y75" s="879"/>
      <c r="Z75" s="822"/>
      <c r="AA75" s="880"/>
      <c r="AB75" s="879"/>
      <c r="AC75" s="879"/>
      <c r="AD75" s="879"/>
      <c r="AE75" s="822"/>
      <c r="AF75" s="880"/>
      <c r="AG75" s="879"/>
      <c r="AH75" s="879"/>
      <c r="AI75" s="879"/>
      <c r="AJ75" s="822"/>
      <c r="AK75" s="880"/>
      <c r="AL75" s="879"/>
      <c r="AM75" s="879"/>
      <c r="AN75" s="879"/>
      <c r="AO75" s="822"/>
      <c r="AP75" s="880"/>
      <c r="AQ75" s="879"/>
      <c r="AR75" s="879"/>
      <c r="AS75" s="879"/>
      <c r="AT75" s="822"/>
      <c r="AU75" s="880"/>
      <c r="AV75" s="879"/>
      <c r="AW75" s="879"/>
      <c r="AX75" s="879"/>
      <c r="AY75" s="822"/>
      <c r="AZ75" s="876"/>
      <c r="BA75" s="876"/>
      <c r="BB75" s="876"/>
      <c r="BC75" s="876"/>
      <c r="BD75" s="877"/>
      <c r="BE75" s="253"/>
      <c r="BF75" s="253"/>
      <c r="BG75" s="253"/>
      <c r="BH75" s="253"/>
      <c r="BI75" s="253"/>
      <c r="BJ75" s="253"/>
      <c r="BK75" s="253"/>
      <c r="BL75" s="253"/>
      <c r="BM75" s="253"/>
      <c r="BN75" s="253"/>
      <c r="BO75" s="253"/>
      <c r="BP75" s="253"/>
      <c r="BQ75" s="250">
        <v>69</v>
      </c>
      <c r="BR75" s="255"/>
      <c r="BS75" s="862"/>
      <c r="BT75" s="863"/>
      <c r="BU75" s="863"/>
      <c r="BV75" s="863"/>
      <c r="BW75" s="863"/>
      <c r="BX75" s="863"/>
      <c r="BY75" s="863"/>
      <c r="BZ75" s="863"/>
      <c r="CA75" s="863"/>
      <c r="CB75" s="863"/>
      <c r="CC75" s="863"/>
      <c r="CD75" s="863"/>
      <c r="CE75" s="863"/>
      <c r="CF75" s="863"/>
      <c r="CG75" s="864"/>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34"/>
    </row>
    <row r="76" spans="1:131" s="235" customFormat="1" ht="26.25" customHeight="1" x14ac:dyDescent="0.2">
      <c r="A76" s="249">
        <v>9</v>
      </c>
      <c r="B76" s="872"/>
      <c r="C76" s="873"/>
      <c r="D76" s="873"/>
      <c r="E76" s="873"/>
      <c r="F76" s="873"/>
      <c r="G76" s="873"/>
      <c r="H76" s="873"/>
      <c r="I76" s="873"/>
      <c r="J76" s="873"/>
      <c r="K76" s="873"/>
      <c r="L76" s="873"/>
      <c r="M76" s="873"/>
      <c r="N76" s="873"/>
      <c r="O76" s="873"/>
      <c r="P76" s="874"/>
      <c r="Q76" s="878"/>
      <c r="R76" s="879"/>
      <c r="S76" s="879"/>
      <c r="T76" s="879"/>
      <c r="U76" s="822"/>
      <c r="V76" s="880"/>
      <c r="W76" s="879"/>
      <c r="X76" s="879"/>
      <c r="Y76" s="879"/>
      <c r="Z76" s="822"/>
      <c r="AA76" s="880"/>
      <c r="AB76" s="879"/>
      <c r="AC76" s="879"/>
      <c r="AD76" s="879"/>
      <c r="AE76" s="822"/>
      <c r="AF76" s="880"/>
      <c r="AG76" s="879"/>
      <c r="AH76" s="879"/>
      <c r="AI76" s="879"/>
      <c r="AJ76" s="822"/>
      <c r="AK76" s="880"/>
      <c r="AL76" s="879"/>
      <c r="AM76" s="879"/>
      <c r="AN76" s="879"/>
      <c r="AO76" s="822"/>
      <c r="AP76" s="880"/>
      <c r="AQ76" s="879"/>
      <c r="AR76" s="879"/>
      <c r="AS76" s="879"/>
      <c r="AT76" s="822"/>
      <c r="AU76" s="880"/>
      <c r="AV76" s="879"/>
      <c r="AW76" s="879"/>
      <c r="AX76" s="879"/>
      <c r="AY76" s="822"/>
      <c r="AZ76" s="876"/>
      <c r="BA76" s="876"/>
      <c r="BB76" s="876"/>
      <c r="BC76" s="876"/>
      <c r="BD76" s="877"/>
      <c r="BE76" s="253"/>
      <c r="BF76" s="253"/>
      <c r="BG76" s="253"/>
      <c r="BH76" s="253"/>
      <c r="BI76" s="253"/>
      <c r="BJ76" s="253"/>
      <c r="BK76" s="253"/>
      <c r="BL76" s="253"/>
      <c r="BM76" s="253"/>
      <c r="BN76" s="253"/>
      <c r="BO76" s="253"/>
      <c r="BP76" s="253"/>
      <c r="BQ76" s="250">
        <v>70</v>
      </c>
      <c r="BR76" s="255"/>
      <c r="BS76" s="862"/>
      <c r="BT76" s="863"/>
      <c r="BU76" s="863"/>
      <c r="BV76" s="863"/>
      <c r="BW76" s="863"/>
      <c r="BX76" s="863"/>
      <c r="BY76" s="863"/>
      <c r="BZ76" s="863"/>
      <c r="CA76" s="863"/>
      <c r="CB76" s="863"/>
      <c r="CC76" s="863"/>
      <c r="CD76" s="863"/>
      <c r="CE76" s="863"/>
      <c r="CF76" s="863"/>
      <c r="CG76" s="864"/>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34"/>
    </row>
    <row r="77" spans="1:131" s="235" customFormat="1" ht="26.25" customHeight="1" x14ac:dyDescent="0.2">
      <c r="A77" s="249">
        <v>10</v>
      </c>
      <c r="B77" s="872"/>
      <c r="C77" s="873"/>
      <c r="D77" s="873"/>
      <c r="E77" s="873"/>
      <c r="F77" s="873"/>
      <c r="G77" s="873"/>
      <c r="H77" s="873"/>
      <c r="I77" s="873"/>
      <c r="J77" s="873"/>
      <c r="K77" s="873"/>
      <c r="L77" s="873"/>
      <c r="M77" s="873"/>
      <c r="N77" s="873"/>
      <c r="O77" s="873"/>
      <c r="P77" s="874"/>
      <c r="Q77" s="878"/>
      <c r="R77" s="879"/>
      <c r="S77" s="879"/>
      <c r="T77" s="879"/>
      <c r="U77" s="822"/>
      <c r="V77" s="880"/>
      <c r="W77" s="879"/>
      <c r="X77" s="879"/>
      <c r="Y77" s="879"/>
      <c r="Z77" s="822"/>
      <c r="AA77" s="880"/>
      <c r="AB77" s="879"/>
      <c r="AC77" s="879"/>
      <c r="AD77" s="879"/>
      <c r="AE77" s="822"/>
      <c r="AF77" s="880"/>
      <c r="AG77" s="879"/>
      <c r="AH77" s="879"/>
      <c r="AI77" s="879"/>
      <c r="AJ77" s="822"/>
      <c r="AK77" s="880"/>
      <c r="AL77" s="879"/>
      <c r="AM77" s="879"/>
      <c r="AN77" s="879"/>
      <c r="AO77" s="822"/>
      <c r="AP77" s="880"/>
      <c r="AQ77" s="879"/>
      <c r="AR77" s="879"/>
      <c r="AS77" s="879"/>
      <c r="AT77" s="822"/>
      <c r="AU77" s="880"/>
      <c r="AV77" s="879"/>
      <c r="AW77" s="879"/>
      <c r="AX77" s="879"/>
      <c r="AY77" s="822"/>
      <c r="AZ77" s="876"/>
      <c r="BA77" s="876"/>
      <c r="BB77" s="876"/>
      <c r="BC77" s="876"/>
      <c r="BD77" s="877"/>
      <c r="BE77" s="253"/>
      <c r="BF77" s="253"/>
      <c r="BG77" s="253"/>
      <c r="BH77" s="253"/>
      <c r="BI77" s="253"/>
      <c r="BJ77" s="253"/>
      <c r="BK77" s="253"/>
      <c r="BL77" s="253"/>
      <c r="BM77" s="253"/>
      <c r="BN77" s="253"/>
      <c r="BO77" s="253"/>
      <c r="BP77" s="253"/>
      <c r="BQ77" s="250">
        <v>71</v>
      </c>
      <c r="BR77" s="255"/>
      <c r="BS77" s="862"/>
      <c r="BT77" s="863"/>
      <c r="BU77" s="863"/>
      <c r="BV77" s="863"/>
      <c r="BW77" s="863"/>
      <c r="BX77" s="863"/>
      <c r="BY77" s="863"/>
      <c r="BZ77" s="863"/>
      <c r="CA77" s="863"/>
      <c r="CB77" s="863"/>
      <c r="CC77" s="863"/>
      <c r="CD77" s="863"/>
      <c r="CE77" s="863"/>
      <c r="CF77" s="863"/>
      <c r="CG77" s="864"/>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34"/>
    </row>
    <row r="78" spans="1:131" s="235" customFormat="1" ht="26.25" customHeight="1" x14ac:dyDescent="0.2">
      <c r="A78" s="249">
        <v>11</v>
      </c>
      <c r="B78" s="872"/>
      <c r="C78" s="873"/>
      <c r="D78" s="873"/>
      <c r="E78" s="873"/>
      <c r="F78" s="873"/>
      <c r="G78" s="873"/>
      <c r="H78" s="873"/>
      <c r="I78" s="873"/>
      <c r="J78" s="873"/>
      <c r="K78" s="873"/>
      <c r="L78" s="873"/>
      <c r="M78" s="873"/>
      <c r="N78" s="873"/>
      <c r="O78" s="873"/>
      <c r="P78" s="874"/>
      <c r="Q78" s="875"/>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6"/>
      <c r="BA78" s="876"/>
      <c r="BB78" s="876"/>
      <c r="BC78" s="876"/>
      <c r="BD78" s="877"/>
      <c r="BE78" s="253"/>
      <c r="BF78" s="253"/>
      <c r="BG78" s="253"/>
      <c r="BH78" s="253"/>
      <c r="BI78" s="253"/>
      <c r="BJ78" s="256"/>
      <c r="BK78" s="256"/>
      <c r="BL78" s="256"/>
      <c r="BM78" s="256"/>
      <c r="BN78" s="256"/>
      <c r="BO78" s="253"/>
      <c r="BP78" s="253"/>
      <c r="BQ78" s="250">
        <v>72</v>
      </c>
      <c r="BR78" s="255"/>
      <c r="BS78" s="862"/>
      <c r="BT78" s="863"/>
      <c r="BU78" s="863"/>
      <c r="BV78" s="863"/>
      <c r="BW78" s="863"/>
      <c r="BX78" s="863"/>
      <c r="BY78" s="863"/>
      <c r="BZ78" s="863"/>
      <c r="CA78" s="863"/>
      <c r="CB78" s="863"/>
      <c r="CC78" s="863"/>
      <c r="CD78" s="863"/>
      <c r="CE78" s="863"/>
      <c r="CF78" s="863"/>
      <c r="CG78" s="864"/>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34"/>
    </row>
    <row r="79" spans="1:131" s="235" customFormat="1" ht="26.25" customHeight="1" x14ac:dyDescent="0.2">
      <c r="A79" s="249">
        <v>12</v>
      </c>
      <c r="B79" s="872"/>
      <c r="C79" s="873"/>
      <c r="D79" s="873"/>
      <c r="E79" s="873"/>
      <c r="F79" s="873"/>
      <c r="G79" s="873"/>
      <c r="H79" s="873"/>
      <c r="I79" s="873"/>
      <c r="J79" s="873"/>
      <c r="K79" s="873"/>
      <c r="L79" s="873"/>
      <c r="M79" s="873"/>
      <c r="N79" s="873"/>
      <c r="O79" s="873"/>
      <c r="P79" s="874"/>
      <c r="Q79" s="875"/>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6"/>
      <c r="BA79" s="876"/>
      <c r="BB79" s="876"/>
      <c r="BC79" s="876"/>
      <c r="BD79" s="877"/>
      <c r="BE79" s="253"/>
      <c r="BF79" s="253"/>
      <c r="BG79" s="253"/>
      <c r="BH79" s="253"/>
      <c r="BI79" s="253"/>
      <c r="BJ79" s="256"/>
      <c r="BK79" s="256"/>
      <c r="BL79" s="256"/>
      <c r="BM79" s="256"/>
      <c r="BN79" s="256"/>
      <c r="BO79" s="253"/>
      <c r="BP79" s="253"/>
      <c r="BQ79" s="250">
        <v>73</v>
      </c>
      <c r="BR79" s="255"/>
      <c r="BS79" s="862"/>
      <c r="BT79" s="863"/>
      <c r="BU79" s="863"/>
      <c r="BV79" s="863"/>
      <c r="BW79" s="863"/>
      <c r="BX79" s="863"/>
      <c r="BY79" s="863"/>
      <c r="BZ79" s="863"/>
      <c r="CA79" s="863"/>
      <c r="CB79" s="863"/>
      <c r="CC79" s="863"/>
      <c r="CD79" s="863"/>
      <c r="CE79" s="863"/>
      <c r="CF79" s="863"/>
      <c r="CG79" s="864"/>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34"/>
    </row>
    <row r="80" spans="1:131" s="235" customFormat="1" ht="26.25" customHeight="1" x14ac:dyDescent="0.2">
      <c r="A80" s="249">
        <v>13</v>
      </c>
      <c r="B80" s="872"/>
      <c r="C80" s="873"/>
      <c r="D80" s="873"/>
      <c r="E80" s="873"/>
      <c r="F80" s="873"/>
      <c r="G80" s="873"/>
      <c r="H80" s="873"/>
      <c r="I80" s="873"/>
      <c r="J80" s="873"/>
      <c r="K80" s="873"/>
      <c r="L80" s="873"/>
      <c r="M80" s="873"/>
      <c r="N80" s="873"/>
      <c r="O80" s="873"/>
      <c r="P80" s="874"/>
      <c r="Q80" s="875"/>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6"/>
      <c r="BA80" s="876"/>
      <c r="BB80" s="876"/>
      <c r="BC80" s="876"/>
      <c r="BD80" s="877"/>
      <c r="BE80" s="253"/>
      <c r="BF80" s="253"/>
      <c r="BG80" s="253"/>
      <c r="BH80" s="253"/>
      <c r="BI80" s="253"/>
      <c r="BJ80" s="253"/>
      <c r="BK80" s="253"/>
      <c r="BL80" s="253"/>
      <c r="BM80" s="253"/>
      <c r="BN80" s="253"/>
      <c r="BO80" s="253"/>
      <c r="BP80" s="253"/>
      <c r="BQ80" s="250">
        <v>74</v>
      </c>
      <c r="BR80" s="255"/>
      <c r="BS80" s="862"/>
      <c r="BT80" s="863"/>
      <c r="BU80" s="863"/>
      <c r="BV80" s="863"/>
      <c r="BW80" s="863"/>
      <c r="BX80" s="863"/>
      <c r="BY80" s="863"/>
      <c r="BZ80" s="863"/>
      <c r="CA80" s="863"/>
      <c r="CB80" s="863"/>
      <c r="CC80" s="863"/>
      <c r="CD80" s="863"/>
      <c r="CE80" s="863"/>
      <c r="CF80" s="863"/>
      <c r="CG80" s="864"/>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34"/>
    </row>
    <row r="81" spans="1:131" s="235" customFormat="1" ht="26.25" customHeight="1" x14ac:dyDescent="0.2">
      <c r="A81" s="249">
        <v>14</v>
      </c>
      <c r="B81" s="872"/>
      <c r="C81" s="873"/>
      <c r="D81" s="873"/>
      <c r="E81" s="873"/>
      <c r="F81" s="873"/>
      <c r="G81" s="873"/>
      <c r="H81" s="873"/>
      <c r="I81" s="873"/>
      <c r="J81" s="873"/>
      <c r="K81" s="873"/>
      <c r="L81" s="873"/>
      <c r="M81" s="873"/>
      <c r="N81" s="873"/>
      <c r="O81" s="873"/>
      <c r="P81" s="874"/>
      <c r="Q81" s="875"/>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6"/>
      <c r="BA81" s="876"/>
      <c r="BB81" s="876"/>
      <c r="BC81" s="876"/>
      <c r="BD81" s="877"/>
      <c r="BE81" s="253"/>
      <c r="BF81" s="253"/>
      <c r="BG81" s="253"/>
      <c r="BH81" s="253"/>
      <c r="BI81" s="253"/>
      <c r="BJ81" s="253"/>
      <c r="BK81" s="253"/>
      <c r="BL81" s="253"/>
      <c r="BM81" s="253"/>
      <c r="BN81" s="253"/>
      <c r="BO81" s="253"/>
      <c r="BP81" s="253"/>
      <c r="BQ81" s="250">
        <v>75</v>
      </c>
      <c r="BR81" s="255"/>
      <c r="BS81" s="862"/>
      <c r="BT81" s="863"/>
      <c r="BU81" s="863"/>
      <c r="BV81" s="863"/>
      <c r="BW81" s="863"/>
      <c r="BX81" s="863"/>
      <c r="BY81" s="863"/>
      <c r="BZ81" s="863"/>
      <c r="CA81" s="863"/>
      <c r="CB81" s="863"/>
      <c r="CC81" s="863"/>
      <c r="CD81" s="863"/>
      <c r="CE81" s="863"/>
      <c r="CF81" s="863"/>
      <c r="CG81" s="864"/>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34"/>
    </row>
    <row r="82" spans="1:131" s="235" customFormat="1" ht="26.25" customHeight="1" x14ac:dyDescent="0.2">
      <c r="A82" s="249">
        <v>15</v>
      </c>
      <c r="B82" s="872"/>
      <c r="C82" s="873"/>
      <c r="D82" s="873"/>
      <c r="E82" s="873"/>
      <c r="F82" s="873"/>
      <c r="G82" s="873"/>
      <c r="H82" s="873"/>
      <c r="I82" s="873"/>
      <c r="J82" s="873"/>
      <c r="K82" s="873"/>
      <c r="L82" s="873"/>
      <c r="M82" s="873"/>
      <c r="N82" s="873"/>
      <c r="O82" s="873"/>
      <c r="P82" s="874"/>
      <c r="Q82" s="875"/>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6"/>
      <c r="BA82" s="876"/>
      <c r="BB82" s="876"/>
      <c r="BC82" s="876"/>
      <c r="BD82" s="877"/>
      <c r="BE82" s="253"/>
      <c r="BF82" s="253"/>
      <c r="BG82" s="253"/>
      <c r="BH82" s="253"/>
      <c r="BI82" s="253"/>
      <c r="BJ82" s="253"/>
      <c r="BK82" s="253"/>
      <c r="BL82" s="253"/>
      <c r="BM82" s="253"/>
      <c r="BN82" s="253"/>
      <c r="BO82" s="253"/>
      <c r="BP82" s="253"/>
      <c r="BQ82" s="250">
        <v>76</v>
      </c>
      <c r="BR82" s="255"/>
      <c r="BS82" s="862"/>
      <c r="BT82" s="863"/>
      <c r="BU82" s="863"/>
      <c r="BV82" s="863"/>
      <c r="BW82" s="863"/>
      <c r="BX82" s="863"/>
      <c r="BY82" s="863"/>
      <c r="BZ82" s="863"/>
      <c r="CA82" s="863"/>
      <c r="CB82" s="863"/>
      <c r="CC82" s="863"/>
      <c r="CD82" s="863"/>
      <c r="CE82" s="863"/>
      <c r="CF82" s="863"/>
      <c r="CG82" s="864"/>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34"/>
    </row>
    <row r="83" spans="1:131" s="235" customFormat="1" ht="26.25" customHeight="1" x14ac:dyDescent="0.2">
      <c r="A83" s="249">
        <v>16</v>
      </c>
      <c r="B83" s="872"/>
      <c r="C83" s="873"/>
      <c r="D83" s="873"/>
      <c r="E83" s="873"/>
      <c r="F83" s="873"/>
      <c r="G83" s="873"/>
      <c r="H83" s="873"/>
      <c r="I83" s="873"/>
      <c r="J83" s="873"/>
      <c r="K83" s="873"/>
      <c r="L83" s="873"/>
      <c r="M83" s="873"/>
      <c r="N83" s="873"/>
      <c r="O83" s="873"/>
      <c r="P83" s="874"/>
      <c r="Q83" s="875"/>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6"/>
      <c r="BA83" s="876"/>
      <c r="BB83" s="876"/>
      <c r="BC83" s="876"/>
      <c r="BD83" s="877"/>
      <c r="BE83" s="253"/>
      <c r="BF83" s="253"/>
      <c r="BG83" s="253"/>
      <c r="BH83" s="253"/>
      <c r="BI83" s="253"/>
      <c r="BJ83" s="253"/>
      <c r="BK83" s="253"/>
      <c r="BL83" s="253"/>
      <c r="BM83" s="253"/>
      <c r="BN83" s="253"/>
      <c r="BO83" s="253"/>
      <c r="BP83" s="253"/>
      <c r="BQ83" s="250">
        <v>77</v>
      </c>
      <c r="BR83" s="255"/>
      <c r="BS83" s="862"/>
      <c r="BT83" s="863"/>
      <c r="BU83" s="863"/>
      <c r="BV83" s="863"/>
      <c r="BW83" s="863"/>
      <c r="BX83" s="863"/>
      <c r="BY83" s="863"/>
      <c r="BZ83" s="863"/>
      <c r="CA83" s="863"/>
      <c r="CB83" s="863"/>
      <c r="CC83" s="863"/>
      <c r="CD83" s="863"/>
      <c r="CE83" s="863"/>
      <c r="CF83" s="863"/>
      <c r="CG83" s="864"/>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34"/>
    </row>
    <row r="84" spans="1:131" s="235" customFormat="1" ht="26.25" customHeight="1" x14ac:dyDescent="0.2">
      <c r="A84" s="249">
        <v>17</v>
      </c>
      <c r="B84" s="872"/>
      <c r="C84" s="873"/>
      <c r="D84" s="873"/>
      <c r="E84" s="873"/>
      <c r="F84" s="873"/>
      <c r="G84" s="873"/>
      <c r="H84" s="873"/>
      <c r="I84" s="873"/>
      <c r="J84" s="873"/>
      <c r="K84" s="873"/>
      <c r="L84" s="873"/>
      <c r="M84" s="873"/>
      <c r="N84" s="873"/>
      <c r="O84" s="873"/>
      <c r="P84" s="874"/>
      <c r="Q84" s="875"/>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6"/>
      <c r="BA84" s="876"/>
      <c r="BB84" s="876"/>
      <c r="BC84" s="876"/>
      <c r="BD84" s="877"/>
      <c r="BE84" s="253"/>
      <c r="BF84" s="253"/>
      <c r="BG84" s="253"/>
      <c r="BH84" s="253"/>
      <c r="BI84" s="253"/>
      <c r="BJ84" s="253"/>
      <c r="BK84" s="253"/>
      <c r="BL84" s="253"/>
      <c r="BM84" s="253"/>
      <c r="BN84" s="253"/>
      <c r="BO84" s="253"/>
      <c r="BP84" s="253"/>
      <c r="BQ84" s="250">
        <v>78</v>
      </c>
      <c r="BR84" s="255"/>
      <c r="BS84" s="862"/>
      <c r="BT84" s="863"/>
      <c r="BU84" s="863"/>
      <c r="BV84" s="863"/>
      <c r="BW84" s="863"/>
      <c r="BX84" s="863"/>
      <c r="BY84" s="863"/>
      <c r="BZ84" s="863"/>
      <c r="CA84" s="863"/>
      <c r="CB84" s="863"/>
      <c r="CC84" s="863"/>
      <c r="CD84" s="863"/>
      <c r="CE84" s="863"/>
      <c r="CF84" s="863"/>
      <c r="CG84" s="864"/>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34"/>
    </row>
    <row r="85" spans="1:131" s="235" customFormat="1" ht="26.25" customHeight="1" x14ac:dyDescent="0.2">
      <c r="A85" s="249">
        <v>18</v>
      </c>
      <c r="B85" s="872"/>
      <c r="C85" s="873"/>
      <c r="D85" s="873"/>
      <c r="E85" s="873"/>
      <c r="F85" s="873"/>
      <c r="G85" s="873"/>
      <c r="H85" s="873"/>
      <c r="I85" s="873"/>
      <c r="J85" s="873"/>
      <c r="K85" s="873"/>
      <c r="L85" s="873"/>
      <c r="M85" s="873"/>
      <c r="N85" s="873"/>
      <c r="O85" s="873"/>
      <c r="P85" s="874"/>
      <c r="Q85" s="875"/>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6"/>
      <c r="BA85" s="876"/>
      <c r="BB85" s="876"/>
      <c r="BC85" s="876"/>
      <c r="BD85" s="877"/>
      <c r="BE85" s="253"/>
      <c r="BF85" s="253"/>
      <c r="BG85" s="253"/>
      <c r="BH85" s="253"/>
      <c r="BI85" s="253"/>
      <c r="BJ85" s="253"/>
      <c r="BK85" s="253"/>
      <c r="BL85" s="253"/>
      <c r="BM85" s="253"/>
      <c r="BN85" s="253"/>
      <c r="BO85" s="253"/>
      <c r="BP85" s="253"/>
      <c r="BQ85" s="250">
        <v>79</v>
      </c>
      <c r="BR85" s="255"/>
      <c r="BS85" s="862"/>
      <c r="BT85" s="863"/>
      <c r="BU85" s="863"/>
      <c r="BV85" s="863"/>
      <c r="BW85" s="863"/>
      <c r="BX85" s="863"/>
      <c r="BY85" s="863"/>
      <c r="BZ85" s="863"/>
      <c r="CA85" s="863"/>
      <c r="CB85" s="863"/>
      <c r="CC85" s="863"/>
      <c r="CD85" s="863"/>
      <c r="CE85" s="863"/>
      <c r="CF85" s="863"/>
      <c r="CG85" s="864"/>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34"/>
    </row>
    <row r="86" spans="1:131" s="235" customFormat="1" ht="26.25" customHeight="1" x14ac:dyDescent="0.2">
      <c r="A86" s="249">
        <v>19</v>
      </c>
      <c r="B86" s="872"/>
      <c r="C86" s="873"/>
      <c r="D86" s="873"/>
      <c r="E86" s="873"/>
      <c r="F86" s="873"/>
      <c r="G86" s="873"/>
      <c r="H86" s="873"/>
      <c r="I86" s="873"/>
      <c r="J86" s="873"/>
      <c r="K86" s="873"/>
      <c r="L86" s="873"/>
      <c r="M86" s="873"/>
      <c r="N86" s="873"/>
      <c r="O86" s="873"/>
      <c r="P86" s="874"/>
      <c r="Q86" s="875"/>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6"/>
      <c r="BA86" s="876"/>
      <c r="BB86" s="876"/>
      <c r="BC86" s="876"/>
      <c r="BD86" s="877"/>
      <c r="BE86" s="253"/>
      <c r="BF86" s="253"/>
      <c r="BG86" s="253"/>
      <c r="BH86" s="253"/>
      <c r="BI86" s="253"/>
      <c r="BJ86" s="253"/>
      <c r="BK86" s="253"/>
      <c r="BL86" s="253"/>
      <c r="BM86" s="253"/>
      <c r="BN86" s="253"/>
      <c r="BO86" s="253"/>
      <c r="BP86" s="253"/>
      <c r="BQ86" s="250">
        <v>80</v>
      </c>
      <c r="BR86" s="255"/>
      <c r="BS86" s="862"/>
      <c r="BT86" s="863"/>
      <c r="BU86" s="863"/>
      <c r="BV86" s="863"/>
      <c r="BW86" s="863"/>
      <c r="BX86" s="863"/>
      <c r="BY86" s="863"/>
      <c r="BZ86" s="863"/>
      <c r="CA86" s="863"/>
      <c r="CB86" s="863"/>
      <c r="CC86" s="863"/>
      <c r="CD86" s="863"/>
      <c r="CE86" s="863"/>
      <c r="CF86" s="863"/>
      <c r="CG86" s="864"/>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34"/>
    </row>
    <row r="87" spans="1:131" s="235" customFormat="1" ht="26.25" customHeight="1" x14ac:dyDescent="0.2">
      <c r="A87" s="257">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53"/>
      <c r="BF87" s="253"/>
      <c r="BG87" s="253"/>
      <c r="BH87" s="253"/>
      <c r="BI87" s="253"/>
      <c r="BJ87" s="253"/>
      <c r="BK87" s="253"/>
      <c r="BL87" s="253"/>
      <c r="BM87" s="253"/>
      <c r="BN87" s="253"/>
      <c r="BO87" s="253"/>
      <c r="BP87" s="253"/>
      <c r="BQ87" s="250">
        <v>81</v>
      </c>
      <c r="BR87" s="255"/>
      <c r="BS87" s="862"/>
      <c r="BT87" s="863"/>
      <c r="BU87" s="863"/>
      <c r="BV87" s="863"/>
      <c r="BW87" s="863"/>
      <c r="BX87" s="863"/>
      <c r="BY87" s="863"/>
      <c r="BZ87" s="863"/>
      <c r="CA87" s="863"/>
      <c r="CB87" s="863"/>
      <c r="CC87" s="863"/>
      <c r="CD87" s="863"/>
      <c r="CE87" s="863"/>
      <c r="CF87" s="863"/>
      <c r="CG87" s="864"/>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34"/>
    </row>
    <row r="88" spans="1:131" s="235" customFormat="1" ht="26.25" customHeight="1" thickBot="1" x14ac:dyDescent="0.25">
      <c r="A88" s="252" t="s">
        <v>377</v>
      </c>
      <c r="B88" s="780" t="s">
        <v>403</v>
      </c>
      <c r="C88" s="781"/>
      <c r="D88" s="781"/>
      <c r="E88" s="781"/>
      <c r="F88" s="781"/>
      <c r="G88" s="781"/>
      <c r="H88" s="781"/>
      <c r="I88" s="781"/>
      <c r="J88" s="781"/>
      <c r="K88" s="781"/>
      <c r="L88" s="781"/>
      <c r="M88" s="781"/>
      <c r="N88" s="781"/>
      <c r="O88" s="781"/>
      <c r="P88" s="782"/>
      <c r="Q88" s="830"/>
      <c r="R88" s="831"/>
      <c r="S88" s="831"/>
      <c r="T88" s="831"/>
      <c r="U88" s="831"/>
      <c r="V88" s="831"/>
      <c r="W88" s="831"/>
      <c r="X88" s="831"/>
      <c r="Y88" s="831"/>
      <c r="Z88" s="831"/>
      <c r="AA88" s="831"/>
      <c r="AB88" s="831"/>
      <c r="AC88" s="831"/>
      <c r="AD88" s="831"/>
      <c r="AE88" s="831"/>
      <c r="AF88" s="834">
        <v>52</v>
      </c>
      <c r="AG88" s="834"/>
      <c r="AH88" s="834"/>
      <c r="AI88" s="834"/>
      <c r="AJ88" s="834"/>
      <c r="AK88" s="831"/>
      <c r="AL88" s="831"/>
      <c r="AM88" s="831"/>
      <c r="AN88" s="831"/>
      <c r="AO88" s="831"/>
      <c r="AP88" s="834">
        <v>115</v>
      </c>
      <c r="AQ88" s="834"/>
      <c r="AR88" s="834"/>
      <c r="AS88" s="834"/>
      <c r="AT88" s="834"/>
      <c r="AU88" s="834">
        <v>12</v>
      </c>
      <c r="AV88" s="834"/>
      <c r="AW88" s="834"/>
      <c r="AX88" s="834"/>
      <c r="AY88" s="834"/>
      <c r="AZ88" s="846"/>
      <c r="BA88" s="846"/>
      <c r="BB88" s="846"/>
      <c r="BC88" s="846"/>
      <c r="BD88" s="847"/>
      <c r="BE88" s="253"/>
      <c r="BF88" s="253"/>
      <c r="BG88" s="253"/>
      <c r="BH88" s="253"/>
      <c r="BI88" s="253"/>
      <c r="BJ88" s="253"/>
      <c r="BK88" s="253"/>
      <c r="BL88" s="253"/>
      <c r="BM88" s="253"/>
      <c r="BN88" s="253"/>
      <c r="BO88" s="253"/>
      <c r="BP88" s="253"/>
      <c r="BQ88" s="250">
        <v>82</v>
      </c>
      <c r="BR88" s="255"/>
      <c r="BS88" s="862"/>
      <c r="BT88" s="863"/>
      <c r="BU88" s="863"/>
      <c r="BV88" s="863"/>
      <c r="BW88" s="863"/>
      <c r="BX88" s="863"/>
      <c r="BY88" s="863"/>
      <c r="BZ88" s="863"/>
      <c r="CA88" s="863"/>
      <c r="CB88" s="863"/>
      <c r="CC88" s="863"/>
      <c r="CD88" s="863"/>
      <c r="CE88" s="863"/>
      <c r="CF88" s="863"/>
      <c r="CG88" s="864"/>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2"/>
      <c r="BT89" s="863"/>
      <c r="BU89" s="863"/>
      <c r="BV89" s="863"/>
      <c r="BW89" s="863"/>
      <c r="BX89" s="863"/>
      <c r="BY89" s="863"/>
      <c r="BZ89" s="863"/>
      <c r="CA89" s="863"/>
      <c r="CB89" s="863"/>
      <c r="CC89" s="863"/>
      <c r="CD89" s="863"/>
      <c r="CE89" s="863"/>
      <c r="CF89" s="863"/>
      <c r="CG89" s="864"/>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2"/>
      <c r="BT90" s="863"/>
      <c r="BU90" s="863"/>
      <c r="BV90" s="863"/>
      <c r="BW90" s="863"/>
      <c r="BX90" s="863"/>
      <c r="BY90" s="863"/>
      <c r="BZ90" s="863"/>
      <c r="CA90" s="863"/>
      <c r="CB90" s="863"/>
      <c r="CC90" s="863"/>
      <c r="CD90" s="863"/>
      <c r="CE90" s="863"/>
      <c r="CF90" s="863"/>
      <c r="CG90" s="864"/>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2"/>
      <c r="BT91" s="863"/>
      <c r="BU91" s="863"/>
      <c r="BV91" s="863"/>
      <c r="BW91" s="863"/>
      <c r="BX91" s="863"/>
      <c r="BY91" s="863"/>
      <c r="BZ91" s="863"/>
      <c r="CA91" s="863"/>
      <c r="CB91" s="863"/>
      <c r="CC91" s="863"/>
      <c r="CD91" s="863"/>
      <c r="CE91" s="863"/>
      <c r="CF91" s="863"/>
      <c r="CG91" s="864"/>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2"/>
      <c r="BT92" s="863"/>
      <c r="BU92" s="863"/>
      <c r="BV92" s="863"/>
      <c r="BW92" s="863"/>
      <c r="BX92" s="863"/>
      <c r="BY92" s="863"/>
      <c r="BZ92" s="863"/>
      <c r="CA92" s="863"/>
      <c r="CB92" s="863"/>
      <c r="CC92" s="863"/>
      <c r="CD92" s="863"/>
      <c r="CE92" s="863"/>
      <c r="CF92" s="863"/>
      <c r="CG92" s="864"/>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2"/>
      <c r="BT93" s="863"/>
      <c r="BU93" s="863"/>
      <c r="BV93" s="863"/>
      <c r="BW93" s="863"/>
      <c r="BX93" s="863"/>
      <c r="BY93" s="863"/>
      <c r="BZ93" s="863"/>
      <c r="CA93" s="863"/>
      <c r="CB93" s="863"/>
      <c r="CC93" s="863"/>
      <c r="CD93" s="863"/>
      <c r="CE93" s="863"/>
      <c r="CF93" s="863"/>
      <c r="CG93" s="864"/>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2"/>
      <c r="BT94" s="863"/>
      <c r="BU94" s="863"/>
      <c r="BV94" s="863"/>
      <c r="BW94" s="863"/>
      <c r="BX94" s="863"/>
      <c r="BY94" s="863"/>
      <c r="BZ94" s="863"/>
      <c r="CA94" s="863"/>
      <c r="CB94" s="863"/>
      <c r="CC94" s="863"/>
      <c r="CD94" s="863"/>
      <c r="CE94" s="863"/>
      <c r="CF94" s="863"/>
      <c r="CG94" s="864"/>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2"/>
      <c r="BT95" s="863"/>
      <c r="BU95" s="863"/>
      <c r="BV95" s="863"/>
      <c r="BW95" s="863"/>
      <c r="BX95" s="863"/>
      <c r="BY95" s="863"/>
      <c r="BZ95" s="863"/>
      <c r="CA95" s="863"/>
      <c r="CB95" s="863"/>
      <c r="CC95" s="863"/>
      <c r="CD95" s="863"/>
      <c r="CE95" s="863"/>
      <c r="CF95" s="863"/>
      <c r="CG95" s="864"/>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2"/>
      <c r="BT96" s="863"/>
      <c r="BU96" s="863"/>
      <c r="BV96" s="863"/>
      <c r="BW96" s="863"/>
      <c r="BX96" s="863"/>
      <c r="BY96" s="863"/>
      <c r="BZ96" s="863"/>
      <c r="CA96" s="863"/>
      <c r="CB96" s="863"/>
      <c r="CC96" s="863"/>
      <c r="CD96" s="863"/>
      <c r="CE96" s="863"/>
      <c r="CF96" s="863"/>
      <c r="CG96" s="864"/>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2"/>
      <c r="BT97" s="863"/>
      <c r="BU97" s="863"/>
      <c r="BV97" s="863"/>
      <c r="BW97" s="863"/>
      <c r="BX97" s="863"/>
      <c r="BY97" s="863"/>
      <c r="BZ97" s="863"/>
      <c r="CA97" s="863"/>
      <c r="CB97" s="863"/>
      <c r="CC97" s="863"/>
      <c r="CD97" s="863"/>
      <c r="CE97" s="863"/>
      <c r="CF97" s="863"/>
      <c r="CG97" s="864"/>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2"/>
      <c r="BT98" s="863"/>
      <c r="BU98" s="863"/>
      <c r="BV98" s="863"/>
      <c r="BW98" s="863"/>
      <c r="BX98" s="863"/>
      <c r="BY98" s="863"/>
      <c r="BZ98" s="863"/>
      <c r="CA98" s="863"/>
      <c r="CB98" s="863"/>
      <c r="CC98" s="863"/>
      <c r="CD98" s="863"/>
      <c r="CE98" s="863"/>
      <c r="CF98" s="863"/>
      <c r="CG98" s="864"/>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2"/>
      <c r="BT99" s="863"/>
      <c r="BU99" s="863"/>
      <c r="BV99" s="863"/>
      <c r="BW99" s="863"/>
      <c r="BX99" s="863"/>
      <c r="BY99" s="863"/>
      <c r="BZ99" s="863"/>
      <c r="CA99" s="863"/>
      <c r="CB99" s="863"/>
      <c r="CC99" s="863"/>
      <c r="CD99" s="863"/>
      <c r="CE99" s="863"/>
      <c r="CF99" s="863"/>
      <c r="CG99" s="864"/>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2"/>
      <c r="BT100" s="863"/>
      <c r="BU100" s="863"/>
      <c r="BV100" s="863"/>
      <c r="BW100" s="863"/>
      <c r="BX100" s="863"/>
      <c r="BY100" s="863"/>
      <c r="BZ100" s="863"/>
      <c r="CA100" s="863"/>
      <c r="CB100" s="863"/>
      <c r="CC100" s="863"/>
      <c r="CD100" s="863"/>
      <c r="CE100" s="863"/>
      <c r="CF100" s="863"/>
      <c r="CG100" s="864"/>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2"/>
      <c r="BT101" s="863"/>
      <c r="BU101" s="863"/>
      <c r="BV101" s="863"/>
      <c r="BW101" s="863"/>
      <c r="BX101" s="863"/>
      <c r="BY101" s="863"/>
      <c r="BZ101" s="863"/>
      <c r="CA101" s="863"/>
      <c r="CB101" s="863"/>
      <c r="CC101" s="863"/>
      <c r="CD101" s="863"/>
      <c r="CE101" s="863"/>
      <c r="CF101" s="863"/>
      <c r="CG101" s="864"/>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377</v>
      </c>
      <c r="BR102" s="780" t="s">
        <v>404</v>
      </c>
      <c r="BS102" s="781"/>
      <c r="BT102" s="781"/>
      <c r="BU102" s="781"/>
      <c r="BV102" s="781"/>
      <c r="BW102" s="781"/>
      <c r="BX102" s="781"/>
      <c r="BY102" s="781"/>
      <c r="BZ102" s="781"/>
      <c r="CA102" s="781"/>
      <c r="CB102" s="781"/>
      <c r="CC102" s="781"/>
      <c r="CD102" s="781"/>
      <c r="CE102" s="781"/>
      <c r="CF102" s="781"/>
      <c r="CG102" s="782"/>
      <c r="CH102" s="888"/>
      <c r="CI102" s="889"/>
      <c r="CJ102" s="889"/>
      <c r="CK102" s="889"/>
      <c r="CL102" s="890"/>
      <c r="CM102" s="888"/>
      <c r="CN102" s="889"/>
      <c r="CO102" s="889"/>
      <c r="CP102" s="889"/>
      <c r="CQ102" s="890"/>
      <c r="CR102" s="891"/>
      <c r="CS102" s="849"/>
      <c r="CT102" s="849"/>
      <c r="CU102" s="849"/>
      <c r="CV102" s="892"/>
      <c r="CW102" s="891"/>
      <c r="CX102" s="849"/>
      <c r="CY102" s="849"/>
      <c r="CZ102" s="849"/>
      <c r="DA102" s="892"/>
      <c r="DB102" s="891"/>
      <c r="DC102" s="849"/>
      <c r="DD102" s="849"/>
      <c r="DE102" s="849"/>
      <c r="DF102" s="892"/>
      <c r="DG102" s="891"/>
      <c r="DH102" s="849"/>
      <c r="DI102" s="849"/>
      <c r="DJ102" s="849"/>
      <c r="DK102" s="892"/>
      <c r="DL102" s="891"/>
      <c r="DM102" s="849"/>
      <c r="DN102" s="849"/>
      <c r="DO102" s="849"/>
      <c r="DP102" s="892"/>
      <c r="DQ102" s="891"/>
      <c r="DR102" s="849"/>
      <c r="DS102" s="849"/>
      <c r="DT102" s="849"/>
      <c r="DU102" s="892"/>
      <c r="DV102" s="915"/>
      <c r="DW102" s="916"/>
      <c r="DX102" s="916"/>
      <c r="DY102" s="916"/>
      <c r="DZ102" s="917"/>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18" t="s">
        <v>405</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19" t="s">
        <v>406</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407</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408</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20" t="s">
        <v>409</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410</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4" customFormat="1" ht="26.25" customHeight="1" x14ac:dyDescent="0.2">
      <c r="A109" s="913" t="s">
        <v>411</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412</v>
      </c>
      <c r="AB109" s="894"/>
      <c r="AC109" s="894"/>
      <c r="AD109" s="894"/>
      <c r="AE109" s="895"/>
      <c r="AF109" s="893" t="s">
        <v>300</v>
      </c>
      <c r="AG109" s="894"/>
      <c r="AH109" s="894"/>
      <c r="AI109" s="894"/>
      <c r="AJ109" s="895"/>
      <c r="AK109" s="893" t="s">
        <v>299</v>
      </c>
      <c r="AL109" s="894"/>
      <c r="AM109" s="894"/>
      <c r="AN109" s="894"/>
      <c r="AO109" s="895"/>
      <c r="AP109" s="893" t="s">
        <v>413</v>
      </c>
      <c r="AQ109" s="894"/>
      <c r="AR109" s="894"/>
      <c r="AS109" s="894"/>
      <c r="AT109" s="896"/>
      <c r="AU109" s="913" t="s">
        <v>411</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412</v>
      </c>
      <c r="BR109" s="894"/>
      <c r="BS109" s="894"/>
      <c r="BT109" s="894"/>
      <c r="BU109" s="895"/>
      <c r="BV109" s="893" t="s">
        <v>300</v>
      </c>
      <c r="BW109" s="894"/>
      <c r="BX109" s="894"/>
      <c r="BY109" s="894"/>
      <c r="BZ109" s="895"/>
      <c r="CA109" s="893" t="s">
        <v>299</v>
      </c>
      <c r="CB109" s="894"/>
      <c r="CC109" s="894"/>
      <c r="CD109" s="894"/>
      <c r="CE109" s="895"/>
      <c r="CF109" s="914" t="s">
        <v>413</v>
      </c>
      <c r="CG109" s="914"/>
      <c r="CH109" s="914"/>
      <c r="CI109" s="914"/>
      <c r="CJ109" s="914"/>
      <c r="CK109" s="893" t="s">
        <v>414</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412</v>
      </c>
      <c r="DH109" s="894"/>
      <c r="DI109" s="894"/>
      <c r="DJ109" s="894"/>
      <c r="DK109" s="895"/>
      <c r="DL109" s="893" t="s">
        <v>300</v>
      </c>
      <c r="DM109" s="894"/>
      <c r="DN109" s="894"/>
      <c r="DO109" s="894"/>
      <c r="DP109" s="895"/>
      <c r="DQ109" s="893" t="s">
        <v>299</v>
      </c>
      <c r="DR109" s="894"/>
      <c r="DS109" s="894"/>
      <c r="DT109" s="894"/>
      <c r="DU109" s="895"/>
      <c r="DV109" s="893" t="s">
        <v>413</v>
      </c>
      <c r="DW109" s="894"/>
      <c r="DX109" s="894"/>
      <c r="DY109" s="894"/>
      <c r="DZ109" s="896"/>
    </row>
    <row r="110" spans="1:131" s="234" customFormat="1" ht="26.25" customHeight="1" x14ac:dyDescent="0.2">
      <c r="A110" s="897" t="s">
        <v>415</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149022970</v>
      </c>
      <c r="AB110" s="901"/>
      <c r="AC110" s="901"/>
      <c r="AD110" s="901"/>
      <c r="AE110" s="902"/>
      <c r="AF110" s="903">
        <v>173750067</v>
      </c>
      <c r="AG110" s="901"/>
      <c r="AH110" s="901"/>
      <c r="AI110" s="901"/>
      <c r="AJ110" s="902"/>
      <c r="AK110" s="903">
        <v>117540593</v>
      </c>
      <c r="AL110" s="901"/>
      <c r="AM110" s="901"/>
      <c r="AN110" s="901"/>
      <c r="AO110" s="902"/>
      <c r="AP110" s="904">
        <v>8.6999999999999993</v>
      </c>
      <c r="AQ110" s="905"/>
      <c r="AR110" s="905"/>
      <c r="AS110" s="905"/>
      <c r="AT110" s="906"/>
      <c r="AU110" s="907" t="s">
        <v>71</v>
      </c>
      <c r="AV110" s="908"/>
      <c r="AW110" s="908"/>
      <c r="AX110" s="908"/>
      <c r="AY110" s="908"/>
      <c r="AZ110" s="949" t="s">
        <v>416</v>
      </c>
      <c r="BA110" s="898"/>
      <c r="BB110" s="898"/>
      <c r="BC110" s="898"/>
      <c r="BD110" s="898"/>
      <c r="BE110" s="898"/>
      <c r="BF110" s="898"/>
      <c r="BG110" s="898"/>
      <c r="BH110" s="898"/>
      <c r="BI110" s="898"/>
      <c r="BJ110" s="898"/>
      <c r="BK110" s="898"/>
      <c r="BL110" s="898"/>
      <c r="BM110" s="898"/>
      <c r="BN110" s="898"/>
      <c r="BO110" s="898"/>
      <c r="BP110" s="899"/>
      <c r="BQ110" s="935">
        <v>5891544832</v>
      </c>
      <c r="BR110" s="936"/>
      <c r="BS110" s="936"/>
      <c r="BT110" s="936"/>
      <c r="BU110" s="936"/>
      <c r="BV110" s="936">
        <v>5838150172</v>
      </c>
      <c r="BW110" s="936"/>
      <c r="BX110" s="936"/>
      <c r="BY110" s="936"/>
      <c r="BZ110" s="936"/>
      <c r="CA110" s="936">
        <v>5822937853</v>
      </c>
      <c r="CB110" s="936"/>
      <c r="CC110" s="936"/>
      <c r="CD110" s="936"/>
      <c r="CE110" s="936"/>
      <c r="CF110" s="950">
        <v>430.1</v>
      </c>
      <c r="CG110" s="951"/>
      <c r="CH110" s="951"/>
      <c r="CI110" s="951"/>
      <c r="CJ110" s="951"/>
      <c r="CK110" s="952" t="s">
        <v>417</v>
      </c>
      <c r="CL110" s="953"/>
      <c r="CM110" s="932" t="s">
        <v>418</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v>10108925</v>
      </c>
      <c r="DH110" s="936"/>
      <c r="DI110" s="936"/>
      <c r="DJ110" s="936"/>
      <c r="DK110" s="936"/>
      <c r="DL110" s="936">
        <v>9627126</v>
      </c>
      <c r="DM110" s="936"/>
      <c r="DN110" s="936"/>
      <c r="DO110" s="936"/>
      <c r="DP110" s="936"/>
      <c r="DQ110" s="936">
        <v>9162068</v>
      </c>
      <c r="DR110" s="936"/>
      <c r="DS110" s="936"/>
      <c r="DT110" s="936"/>
      <c r="DU110" s="936"/>
      <c r="DV110" s="937">
        <v>0.7</v>
      </c>
      <c r="DW110" s="937"/>
      <c r="DX110" s="937"/>
      <c r="DY110" s="937"/>
      <c r="DZ110" s="938"/>
    </row>
    <row r="111" spans="1:131" s="234" customFormat="1" ht="26.25" customHeight="1" x14ac:dyDescent="0.2">
      <c r="A111" s="939" t="s">
        <v>419</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v>112985503</v>
      </c>
      <c r="AB111" s="943"/>
      <c r="AC111" s="943"/>
      <c r="AD111" s="943"/>
      <c r="AE111" s="944"/>
      <c r="AF111" s="945">
        <v>88848252</v>
      </c>
      <c r="AG111" s="943"/>
      <c r="AH111" s="943"/>
      <c r="AI111" s="943"/>
      <c r="AJ111" s="944"/>
      <c r="AK111" s="945">
        <v>86481862</v>
      </c>
      <c r="AL111" s="943"/>
      <c r="AM111" s="943"/>
      <c r="AN111" s="943"/>
      <c r="AO111" s="944"/>
      <c r="AP111" s="946">
        <v>6.4</v>
      </c>
      <c r="AQ111" s="947"/>
      <c r="AR111" s="947"/>
      <c r="AS111" s="947"/>
      <c r="AT111" s="948"/>
      <c r="AU111" s="909"/>
      <c r="AV111" s="910"/>
      <c r="AW111" s="910"/>
      <c r="AX111" s="910"/>
      <c r="AY111" s="910"/>
      <c r="AZ111" s="958" t="s">
        <v>420</v>
      </c>
      <c r="BA111" s="959"/>
      <c r="BB111" s="959"/>
      <c r="BC111" s="959"/>
      <c r="BD111" s="959"/>
      <c r="BE111" s="959"/>
      <c r="BF111" s="959"/>
      <c r="BG111" s="959"/>
      <c r="BH111" s="959"/>
      <c r="BI111" s="959"/>
      <c r="BJ111" s="959"/>
      <c r="BK111" s="959"/>
      <c r="BL111" s="959"/>
      <c r="BM111" s="959"/>
      <c r="BN111" s="959"/>
      <c r="BO111" s="959"/>
      <c r="BP111" s="960"/>
      <c r="BQ111" s="928">
        <v>55543285</v>
      </c>
      <c r="BR111" s="929"/>
      <c r="BS111" s="929"/>
      <c r="BT111" s="929"/>
      <c r="BU111" s="929"/>
      <c r="BV111" s="929">
        <v>50369682</v>
      </c>
      <c r="BW111" s="929"/>
      <c r="BX111" s="929"/>
      <c r="BY111" s="929"/>
      <c r="BZ111" s="929"/>
      <c r="CA111" s="929">
        <v>44149564</v>
      </c>
      <c r="CB111" s="929"/>
      <c r="CC111" s="929"/>
      <c r="CD111" s="929"/>
      <c r="CE111" s="929"/>
      <c r="CF111" s="923">
        <v>3.3</v>
      </c>
      <c r="CG111" s="924"/>
      <c r="CH111" s="924"/>
      <c r="CI111" s="924"/>
      <c r="CJ111" s="924"/>
      <c r="CK111" s="954"/>
      <c r="CL111" s="955"/>
      <c r="CM111" s="925" t="s">
        <v>421</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399</v>
      </c>
      <c r="DH111" s="929"/>
      <c r="DI111" s="929"/>
      <c r="DJ111" s="929"/>
      <c r="DK111" s="929"/>
      <c r="DL111" s="929" t="s">
        <v>120</v>
      </c>
      <c r="DM111" s="929"/>
      <c r="DN111" s="929"/>
      <c r="DO111" s="929"/>
      <c r="DP111" s="929"/>
      <c r="DQ111" s="929" t="s">
        <v>120</v>
      </c>
      <c r="DR111" s="929"/>
      <c r="DS111" s="929"/>
      <c r="DT111" s="929"/>
      <c r="DU111" s="929"/>
      <c r="DV111" s="930" t="s">
        <v>399</v>
      </c>
      <c r="DW111" s="930"/>
      <c r="DX111" s="930"/>
      <c r="DY111" s="930"/>
      <c r="DZ111" s="931"/>
    </row>
    <row r="112" spans="1:131" s="234" customFormat="1" ht="26.25" customHeight="1" x14ac:dyDescent="0.2">
      <c r="A112" s="968" t="s">
        <v>422</v>
      </c>
      <c r="B112" s="969"/>
      <c r="C112" s="959" t="s">
        <v>423</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1">
        <v>229750106</v>
      </c>
      <c r="AB112" s="962"/>
      <c r="AC112" s="962"/>
      <c r="AD112" s="962"/>
      <c r="AE112" s="963"/>
      <c r="AF112" s="964">
        <v>225307720</v>
      </c>
      <c r="AG112" s="962"/>
      <c r="AH112" s="962"/>
      <c r="AI112" s="962"/>
      <c r="AJ112" s="963"/>
      <c r="AK112" s="964">
        <v>229707139</v>
      </c>
      <c r="AL112" s="962"/>
      <c r="AM112" s="962"/>
      <c r="AN112" s="962"/>
      <c r="AO112" s="963"/>
      <c r="AP112" s="965">
        <v>17</v>
      </c>
      <c r="AQ112" s="966"/>
      <c r="AR112" s="966"/>
      <c r="AS112" s="966"/>
      <c r="AT112" s="967"/>
      <c r="AU112" s="909"/>
      <c r="AV112" s="910"/>
      <c r="AW112" s="910"/>
      <c r="AX112" s="910"/>
      <c r="AY112" s="910"/>
      <c r="AZ112" s="958" t="s">
        <v>424</v>
      </c>
      <c r="BA112" s="959"/>
      <c r="BB112" s="959"/>
      <c r="BC112" s="959"/>
      <c r="BD112" s="959"/>
      <c r="BE112" s="959"/>
      <c r="BF112" s="959"/>
      <c r="BG112" s="959"/>
      <c r="BH112" s="959"/>
      <c r="BI112" s="959"/>
      <c r="BJ112" s="959"/>
      <c r="BK112" s="959"/>
      <c r="BL112" s="959"/>
      <c r="BM112" s="959"/>
      <c r="BN112" s="959"/>
      <c r="BO112" s="959"/>
      <c r="BP112" s="960"/>
      <c r="BQ112" s="928">
        <v>181308314</v>
      </c>
      <c r="BR112" s="929"/>
      <c r="BS112" s="929"/>
      <c r="BT112" s="929"/>
      <c r="BU112" s="929"/>
      <c r="BV112" s="929">
        <v>183814400</v>
      </c>
      <c r="BW112" s="929"/>
      <c r="BX112" s="929"/>
      <c r="BY112" s="929"/>
      <c r="BZ112" s="929"/>
      <c r="CA112" s="929">
        <v>154899304</v>
      </c>
      <c r="CB112" s="929"/>
      <c r="CC112" s="929"/>
      <c r="CD112" s="929"/>
      <c r="CE112" s="929"/>
      <c r="CF112" s="923">
        <v>11.4</v>
      </c>
      <c r="CG112" s="924"/>
      <c r="CH112" s="924"/>
      <c r="CI112" s="924"/>
      <c r="CJ112" s="924"/>
      <c r="CK112" s="954"/>
      <c r="CL112" s="955"/>
      <c r="CM112" s="925" t="s">
        <v>425</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399</v>
      </c>
      <c r="DH112" s="929"/>
      <c r="DI112" s="929"/>
      <c r="DJ112" s="929"/>
      <c r="DK112" s="929"/>
      <c r="DL112" s="929" t="s">
        <v>399</v>
      </c>
      <c r="DM112" s="929"/>
      <c r="DN112" s="929"/>
      <c r="DO112" s="929"/>
      <c r="DP112" s="929"/>
      <c r="DQ112" s="929" t="s">
        <v>399</v>
      </c>
      <c r="DR112" s="929"/>
      <c r="DS112" s="929"/>
      <c r="DT112" s="929"/>
      <c r="DU112" s="929"/>
      <c r="DV112" s="930" t="s">
        <v>120</v>
      </c>
      <c r="DW112" s="930"/>
      <c r="DX112" s="930"/>
      <c r="DY112" s="930"/>
      <c r="DZ112" s="931"/>
    </row>
    <row r="113" spans="1:130" s="234" customFormat="1" ht="26.25" customHeight="1" x14ac:dyDescent="0.2">
      <c r="A113" s="970"/>
      <c r="B113" s="971"/>
      <c r="C113" s="959" t="s">
        <v>426</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61">
        <v>11290038</v>
      </c>
      <c r="AB113" s="962"/>
      <c r="AC113" s="962"/>
      <c r="AD113" s="962"/>
      <c r="AE113" s="963"/>
      <c r="AF113" s="964">
        <v>11118880</v>
      </c>
      <c r="AG113" s="962"/>
      <c r="AH113" s="962"/>
      <c r="AI113" s="962"/>
      <c r="AJ113" s="963"/>
      <c r="AK113" s="964">
        <v>10356449</v>
      </c>
      <c r="AL113" s="962"/>
      <c r="AM113" s="962"/>
      <c r="AN113" s="962"/>
      <c r="AO113" s="963"/>
      <c r="AP113" s="965">
        <v>0.8</v>
      </c>
      <c r="AQ113" s="966"/>
      <c r="AR113" s="966"/>
      <c r="AS113" s="966"/>
      <c r="AT113" s="967"/>
      <c r="AU113" s="909"/>
      <c r="AV113" s="910"/>
      <c r="AW113" s="910"/>
      <c r="AX113" s="910"/>
      <c r="AY113" s="910"/>
      <c r="AZ113" s="958" t="s">
        <v>427</v>
      </c>
      <c r="BA113" s="959"/>
      <c r="BB113" s="959"/>
      <c r="BC113" s="959"/>
      <c r="BD113" s="959"/>
      <c r="BE113" s="959"/>
      <c r="BF113" s="959"/>
      <c r="BG113" s="959"/>
      <c r="BH113" s="959"/>
      <c r="BI113" s="959"/>
      <c r="BJ113" s="959"/>
      <c r="BK113" s="959"/>
      <c r="BL113" s="959"/>
      <c r="BM113" s="959"/>
      <c r="BN113" s="959"/>
      <c r="BO113" s="959"/>
      <c r="BP113" s="960"/>
      <c r="BQ113" s="928">
        <v>19521</v>
      </c>
      <c r="BR113" s="929"/>
      <c r="BS113" s="929"/>
      <c r="BT113" s="929"/>
      <c r="BU113" s="929"/>
      <c r="BV113" s="929">
        <v>17161</v>
      </c>
      <c r="BW113" s="929"/>
      <c r="BX113" s="929"/>
      <c r="BY113" s="929"/>
      <c r="BZ113" s="929"/>
      <c r="CA113" s="929">
        <v>12386</v>
      </c>
      <c r="CB113" s="929"/>
      <c r="CC113" s="929"/>
      <c r="CD113" s="929"/>
      <c r="CE113" s="929"/>
      <c r="CF113" s="923">
        <v>0</v>
      </c>
      <c r="CG113" s="924"/>
      <c r="CH113" s="924"/>
      <c r="CI113" s="924"/>
      <c r="CJ113" s="924"/>
      <c r="CK113" s="954"/>
      <c r="CL113" s="955"/>
      <c r="CM113" s="925" t="s">
        <v>428</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28">
        <v>4864233</v>
      </c>
      <c r="DH113" s="929"/>
      <c r="DI113" s="929"/>
      <c r="DJ113" s="929"/>
      <c r="DK113" s="929"/>
      <c r="DL113" s="929">
        <v>3861406</v>
      </c>
      <c r="DM113" s="929"/>
      <c r="DN113" s="929"/>
      <c r="DO113" s="929"/>
      <c r="DP113" s="929"/>
      <c r="DQ113" s="929">
        <v>3108422</v>
      </c>
      <c r="DR113" s="929"/>
      <c r="DS113" s="929"/>
      <c r="DT113" s="929"/>
      <c r="DU113" s="929"/>
      <c r="DV113" s="930">
        <v>0.2</v>
      </c>
      <c r="DW113" s="930"/>
      <c r="DX113" s="930"/>
      <c r="DY113" s="930"/>
      <c r="DZ113" s="931"/>
    </row>
    <row r="114" spans="1:130" s="234" customFormat="1" ht="26.25" customHeight="1" x14ac:dyDescent="0.2">
      <c r="A114" s="970"/>
      <c r="B114" s="971"/>
      <c r="C114" s="959" t="s">
        <v>429</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1">
        <v>19</v>
      </c>
      <c r="AB114" s="962"/>
      <c r="AC114" s="962"/>
      <c r="AD114" s="962"/>
      <c r="AE114" s="963"/>
      <c r="AF114" s="964">
        <v>19</v>
      </c>
      <c r="AG114" s="962"/>
      <c r="AH114" s="962"/>
      <c r="AI114" s="962"/>
      <c r="AJ114" s="963"/>
      <c r="AK114" s="964">
        <v>2159</v>
      </c>
      <c r="AL114" s="962"/>
      <c r="AM114" s="962"/>
      <c r="AN114" s="962"/>
      <c r="AO114" s="963"/>
      <c r="AP114" s="965">
        <v>0</v>
      </c>
      <c r="AQ114" s="966"/>
      <c r="AR114" s="966"/>
      <c r="AS114" s="966"/>
      <c r="AT114" s="967"/>
      <c r="AU114" s="909"/>
      <c r="AV114" s="910"/>
      <c r="AW114" s="910"/>
      <c r="AX114" s="910"/>
      <c r="AY114" s="910"/>
      <c r="AZ114" s="958" t="s">
        <v>430</v>
      </c>
      <c r="BA114" s="959"/>
      <c r="BB114" s="959"/>
      <c r="BC114" s="959"/>
      <c r="BD114" s="959"/>
      <c r="BE114" s="959"/>
      <c r="BF114" s="959"/>
      <c r="BG114" s="959"/>
      <c r="BH114" s="959"/>
      <c r="BI114" s="959"/>
      <c r="BJ114" s="959"/>
      <c r="BK114" s="959"/>
      <c r="BL114" s="959"/>
      <c r="BM114" s="959"/>
      <c r="BN114" s="959"/>
      <c r="BO114" s="959"/>
      <c r="BP114" s="960"/>
      <c r="BQ114" s="928">
        <v>494657404</v>
      </c>
      <c r="BR114" s="929"/>
      <c r="BS114" s="929"/>
      <c r="BT114" s="929"/>
      <c r="BU114" s="929"/>
      <c r="BV114" s="929">
        <v>388960380</v>
      </c>
      <c r="BW114" s="929"/>
      <c r="BX114" s="929"/>
      <c r="BY114" s="929"/>
      <c r="BZ114" s="929"/>
      <c r="CA114" s="929">
        <v>375596056</v>
      </c>
      <c r="CB114" s="929"/>
      <c r="CC114" s="929"/>
      <c r="CD114" s="929"/>
      <c r="CE114" s="929"/>
      <c r="CF114" s="923">
        <v>27.7</v>
      </c>
      <c r="CG114" s="924"/>
      <c r="CH114" s="924"/>
      <c r="CI114" s="924"/>
      <c r="CJ114" s="924"/>
      <c r="CK114" s="954"/>
      <c r="CL114" s="955"/>
      <c r="CM114" s="925" t="s">
        <v>431</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28" t="s">
        <v>399</v>
      </c>
      <c r="DH114" s="929"/>
      <c r="DI114" s="929"/>
      <c r="DJ114" s="929"/>
      <c r="DK114" s="929"/>
      <c r="DL114" s="929" t="s">
        <v>120</v>
      </c>
      <c r="DM114" s="929"/>
      <c r="DN114" s="929"/>
      <c r="DO114" s="929"/>
      <c r="DP114" s="929"/>
      <c r="DQ114" s="929" t="s">
        <v>120</v>
      </c>
      <c r="DR114" s="929"/>
      <c r="DS114" s="929"/>
      <c r="DT114" s="929"/>
      <c r="DU114" s="929"/>
      <c r="DV114" s="930" t="s">
        <v>120</v>
      </c>
      <c r="DW114" s="930"/>
      <c r="DX114" s="930"/>
      <c r="DY114" s="930"/>
      <c r="DZ114" s="931"/>
    </row>
    <row r="115" spans="1:130" s="234" customFormat="1" ht="26.25" customHeight="1" x14ac:dyDescent="0.2">
      <c r="A115" s="970"/>
      <c r="B115" s="971"/>
      <c r="C115" s="959" t="s">
        <v>432</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61">
        <v>3189230</v>
      </c>
      <c r="AB115" s="962"/>
      <c r="AC115" s="962"/>
      <c r="AD115" s="962"/>
      <c r="AE115" s="963"/>
      <c r="AF115" s="964">
        <v>4008562</v>
      </c>
      <c r="AG115" s="962"/>
      <c r="AH115" s="962"/>
      <c r="AI115" s="962"/>
      <c r="AJ115" s="963"/>
      <c r="AK115" s="964">
        <v>4307413</v>
      </c>
      <c r="AL115" s="962"/>
      <c r="AM115" s="962"/>
      <c r="AN115" s="962"/>
      <c r="AO115" s="963"/>
      <c r="AP115" s="965">
        <v>0.3</v>
      </c>
      <c r="AQ115" s="966"/>
      <c r="AR115" s="966"/>
      <c r="AS115" s="966"/>
      <c r="AT115" s="967"/>
      <c r="AU115" s="909"/>
      <c r="AV115" s="910"/>
      <c r="AW115" s="910"/>
      <c r="AX115" s="910"/>
      <c r="AY115" s="910"/>
      <c r="AZ115" s="958" t="s">
        <v>433</v>
      </c>
      <c r="BA115" s="959"/>
      <c r="BB115" s="959"/>
      <c r="BC115" s="959"/>
      <c r="BD115" s="959"/>
      <c r="BE115" s="959"/>
      <c r="BF115" s="959"/>
      <c r="BG115" s="959"/>
      <c r="BH115" s="959"/>
      <c r="BI115" s="959"/>
      <c r="BJ115" s="959"/>
      <c r="BK115" s="959"/>
      <c r="BL115" s="959"/>
      <c r="BM115" s="959"/>
      <c r="BN115" s="959"/>
      <c r="BO115" s="959"/>
      <c r="BP115" s="960"/>
      <c r="BQ115" s="928">
        <v>35175971</v>
      </c>
      <c r="BR115" s="929"/>
      <c r="BS115" s="929"/>
      <c r="BT115" s="929"/>
      <c r="BU115" s="929"/>
      <c r="BV115" s="929">
        <v>27144433</v>
      </c>
      <c r="BW115" s="929"/>
      <c r="BX115" s="929"/>
      <c r="BY115" s="929"/>
      <c r="BZ115" s="929"/>
      <c r="CA115" s="929">
        <v>26267806</v>
      </c>
      <c r="CB115" s="929"/>
      <c r="CC115" s="929"/>
      <c r="CD115" s="929"/>
      <c r="CE115" s="929"/>
      <c r="CF115" s="923">
        <v>1.9</v>
      </c>
      <c r="CG115" s="924"/>
      <c r="CH115" s="924"/>
      <c r="CI115" s="924"/>
      <c r="CJ115" s="924"/>
      <c r="CK115" s="954"/>
      <c r="CL115" s="955"/>
      <c r="CM115" s="958" t="s">
        <v>434</v>
      </c>
      <c r="CN115" s="979"/>
      <c r="CO115" s="979"/>
      <c r="CP115" s="979"/>
      <c r="CQ115" s="979"/>
      <c r="CR115" s="979"/>
      <c r="CS115" s="979"/>
      <c r="CT115" s="979"/>
      <c r="CU115" s="979"/>
      <c r="CV115" s="979"/>
      <c r="CW115" s="979"/>
      <c r="CX115" s="979"/>
      <c r="CY115" s="979"/>
      <c r="CZ115" s="979"/>
      <c r="DA115" s="979"/>
      <c r="DB115" s="979"/>
      <c r="DC115" s="979"/>
      <c r="DD115" s="979"/>
      <c r="DE115" s="979"/>
      <c r="DF115" s="960"/>
      <c r="DG115" s="928">
        <v>20557550</v>
      </c>
      <c r="DH115" s="929"/>
      <c r="DI115" s="929"/>
      <c r="DJ115" s="929"/>
      <c r="DK115" s="929"/>
      <c r="DL115" s="929">
        <v>17024248</v>
      </c>
      <c r="DM115" s="929"/>
      <c r="DN115" s="929"/>
      <c r="DO115" s="929"/>
      <c r="DP115" s="929"/>
      <c r="DQ115" s="929">
        <v>12393184</v>
      </c>
      <c r="DR115" s="929"/>
      <c r="DS115" s="929"/>
      <c r="DT115" s="929"/>
      <c r="DU115" s="929"/>
      <c r="DV115" s="930">
        <v>0.9</v>
      </c>
      <c r="DW115" s="930"/>
      <c r="DX115" s="930"/>
      <c r="DY115" s="930"/>
      <c r="DZ115" s="931"/>
    </row>
    <row r="116" spans="1:130" s="234" customFormat="1" ht="26.25" customHeight="1" x14ac:dyDescent="0.2">
      <c r="A116" s="972"/>
      <c r="B116" s="973"/>
      <c r="C116" s="974" t="s">
        <v>435</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120</v>
      </c>
      <c r="AB116" s="962"/>
      <c r="AC116" s="962"/>
      <c r="AD116" s="962"/>
      <c r="AE116" s="963"/>
      <c r="AF116" s="964" t="s">
        <v>399</v>
      </c>
      <c r="AG116" s="962"/>
      <c r="AH116" s="962"/>
      <c r="AI116" s="962"/>
      <c r="AJ116" s="963"/>
      <c r="AK116" s="964" t="s">
        <v>399</v>
      </c>
      <c r="AL116" s="962"/>
      <c r="AM116" s="962"/>
      <c r="AN116" s="962"/>
      <c r="AO116" s="963"/>
      <c r="AP116" s="965" t="s">
        <v>399</v>
      </c>
      <c r="AQ116" s="966"/>
      <c r="AR116" s="966"/>
      <c r="AS116" s="966"/>
      <c r="AT116" s="967"/>
      <c r="AU116" s="909"/>
      <c r="AV116" s="910"/>
      <c r="AW116" s="910"/>
      <c r="AX116" s="910"/>
      <c r="AY116" s="910"/>
      <c r="AZ116" s="976" t="s">
        <v>436</v>
      </c>
      <c r="BA116" s="977"/>
      <c r="BB116" s="977"/>
      <c r="BC116" s="977"/>
      <c r="BD116" s="977"/>
      <c r="BE116" s="977"/>
      <c r="BF116" s="977"/>
      <c r="BG116" s="977"/>
      <c r="BH116" s="977"/>
      <c r="BI116" s="977"/>
      <c r="BJ116" s="977"/>
      <c r="BK116" s="977"/>
      <c r="BL116" s="977"/>
      <c r="BM116" s="977"/>
      <c r="BN116" s="977"/>
      <c r="BO116" s="977"/>
      <c r="BP116" s="978"/>
      <c r="BQ116" s="928" t="s">
        <v>399</v>
      </c>
      <c r="BR116" s="929"/>
      <c r="BS116" s="929"/>
      <c r="BT116" s="929"/>
      <c r="BU116" s="929"/>
      <c r="BV116" s="929" t="s">
        <v>120</v>
      </c>
      <c r="BW116" s="929"/>
      <c r="BX116" s="929"/>
      <c r="BY116" s="929"/>
      <c r="BZ116" s="929"/>
      <c r="CA116" s="929" t="s">
        <v>399</v>
      </c>
      <c r="CB116" s="929"/>
      <c r="CC116" s="929"/>
      <c r="CD116" s="929"/>
      <c r="CE116" s="929"/>
      <c r="CF116" s="923" t="s">
        <v>399</v>
      </c>
      <c r="CG116" s="924"/>
      <c r="CH116" s="924"/>
      <c r="CI116" s="924"/>
      <c r="CJ116" s="924"/>
      <c r="CK116" s="954"/>
      <c r="CL116" s="955"/>
      <c r="CM116" s="925" t="s">
        <v>437</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28" t="s">
        <v>120</v>
      </c>
      <c r="DH116" s="929"/>
      <c r="DI116" s="929"/>
      <c r="DJ116" s="929"/>
      <c r="DK116" s="929"/>
      <c r="DL116" s="929" t="s">
        <v>399</v>
      </c>
      <c r="DM116" s="929"/>
      <c r="DN116" s="929"/>
      <c r="DO116" s="929"/>
      <c r="DP116" s="929"/>
      <c r="DQ116" s="929" t="s">
        <v>399</v>
      </c>
      <c r="DR116" s="929"/>
      <c r="DS116" s="929"/>
      <c r="DT116" s="929"/>
      <c r="DU116" s="929"/>
      <c r="DV116" s="930" t="s">
        <v>399</v>
      </c>
      <c r="DW116" s="930"/>
      <c r="DX116" s="930"/>
      <c r="DY116" s="930"/>
      <c r="DZ116" s="931"/>
    </row>
    <row r="117" spans="1:130" s="234" customFormat="1" ht="26.25" customHeight="1" x14ac:dyDescent="0.2">
      <c r="A117" s="913" t="s">
        <v>155</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84" t="s">
        <v>438</v>
      </c>
      <c r="Z117" s="895"/>
      <c r="AA117" s="985">
        <v>506237866</v>
      </c>
      <c r="AB117" s="986"/>
      <c r="AC117" s="986"/>
      <c r="AD117" s="986"/>
      <c r="AE117" s="987"/>
      <c r="AF117" s="988">
        <v>503033500</v>
      </c>
      <c r="AG117" s="986"/>
      <c r="AH117" s="986"/>
      <c r="AI117" s="986"/>
      <c r="AJ117" s="987"/>
      <c r="AK117" s="988">
        <v>448395615</v>
      </c>
      <c r="AL117" s="986"/>
      <c r="AM117" s="986"/>
      <c r="AN117" s="986"/>
      <c r="AO117" s="987"/>
      <c r="AP117" s="989"/>
      <c r="AQ117" s="990"/>
      <c r="AR117" s="990"/>
      <c r="AS117" s="990"/>
      <c r="AT117" s="991"/>
      <c r="AU117" s="909"/>
      <c r="AV117" s="910"/>
      <c r="AW117" s="910"/>
      <c r="AX117" s="910"/>
      <c r="AY117" s="910"/>
      <c r="AZ117" s="958" t="s">
        <v>439</v>
      </c>
      <c r="BA117" s="959"/>
      <c r="BB117" s="959"/>
      <c r="BC117" s="959"/>
      <c r="BD117" s="959"/>
      <c r="BE117" s="959"/>
      <c r="BF117" s="959"/>
      <c r="BG117" s="959"/>
      <c r="BH117" s="959"/>
      <c r="BI117" s="959"/>
      <c r="BJ117" s="959"/>
      <c r="BK117" s="959"/>
      <c r="BL117" s="959"/>
      <c r="BM117" s="959"/>
      <c r="BN117" s="959"/>
      <c r="BO117" s="959"/>
      <c r="BP117" s="960"/>
      <c r="BQ117" s="928" t="s">
        <v>120</v>
      </c>
      <c r="BR117" s="929"/>
      <c r="BS117" s="929"/>
      <c r="BT117" s="929"/>
      <c r="BU117" s="929"/>
      <c r="BV117" s="929" t="s">
        <v>399</v>
      </c>
      <c r="BW117" s="929"/>
      <c r="BX117" s="929"/>
      <c r="BY117" s="929"/>
      <c r="BZ117" s="929"/>
      <c r="CA117" s="929" t="s">
        <v>120</v>
      </c>
      <c r="CB117" s="929"/>
      <c r="CC117" s="929"/>
      <c r="CD117" s="929"/>
      <c r="CE117" s="929"/>
      <c r="CF117" s="923" t="s">
        <v>120</v>
      </c>
      <c r="CG117" s="924"/>
      <c r="CH117" s="924"/>
      <c r="CI117" s="924"/>
      <c r="CJ117" s="924"/>
      <c r="CK117" s="954"/>
      <c r="CL117" s="955"/>
      <c r="CM117" s="925" t="s">
        <v>440</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28" t="s">
        <v>399</v>
      </c>
      <c r="DH117" s="929"/>
      <c r="DI117" s="929"/>
      <c r="DJ117" s="929"/>
      <c r="DK117" s="929"/>
      <c r="DL117" s="929" t="s">
        <v>120</v>
      </c>
      <c r="DM117" s="929"/>
      <c r="DN117" s="929"/>
      <c r="DO117" s="929"/>
      <c r="DP117" s="929"/>
      <c r="DQ117" s="929" t="s">
        <v>399</v>
      </c>
      <c r="DR117" s="929"/>
      <c r="DS117" s="929"/>
      <c r="DT117" s="929"/>
      <c r="DU117" s="929"/>
      <c r="DV117" s="930" t="s">
        <v>120</v>
      </c>
      <c r="DW117" s="930"/>
      <c r="DX117" s="930"/>
      <c r="DY117" s="930"/>
      <c r="DZ117" s="931"/>
    </row>
    <row r="118" spans="1:130" s="234" customFormat="1" ht="26.25" customHeight="1" x14ac:dyDescent="0.2">
      <c r="A118" s="913" t="s">
        <v>414</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412</v>
      </c>
      <c r="AB118" s="894"/>
      <c r="AC118" s="894"/>
      <c r="AD118" s="894"/>
      <c r="AE118" s="895"/>
      <c r="AF118" s="893" t="s">
        <v>300</v>
      </c>
      <c r="AG118" s="894"/>
      <c r="AH118" s="894"/>
      <c r="AI118" s="894"/>
      <c r="AJ118" s="895"/>
      <c r="AK118" s="893" t="s">
        <v>299</v>
      </c>
      <c r="AL118" s="894"/>
      <c r="AM118" s="894"/>
      <c r="AN118" s="894"/>
      <c r="AO118" s="895"/>
      <c r="AP118" s="980" t="s">
        <v>413</v>
      </c>
      <c r="AQ118" s="981"/>
      <c r="AR118" s="981"/>
      <c r="AS118" s="981"/>
      <c r="AT118" s="982"/>
      <c r="AU118" s="909"/>
      <c r="AV118" s="910"/>
      <c r="AW118" s="910"/>
      <c r="AX118" s="910"/>
      <c r="AY118" s="910"/>
      <c r="AZ118" s="983" t="s">
        <v>441</v>
      </c>
      <c r="BA118" s="974"/>
      <c r="BB118" s="974"/>
      <c r="BC118" s="974"/>
      <c r="BD118" s="974"/>
      <c r="BE118" s="974"/>
      <c r="BF118" s="974"/>
      <c r="BG118" s="974"/>
      <c r="BH118" s="974"/>
      <c r="BI118" s="974"/>
      <c r="BJ118" s="974"/>
      <c r="BK118" s="974"/>
      <c r="BL118" s="974"/>
      <c r="BM118" s="974"/>
      <c r="BN118" s="974"/>
      <c r="BO118" s="974"/>
      <c r="BP118" s="975"/>
      <c r="BQ118" s="1000" t="s">
        <v>120</v>
      </c>
      <c r="BR118" s="1001"/>
      <c r="BS118" s="1001"/>
      <c r="BT118" s="1001"/>
      <c r="BU118" s="1001"/>
      <c r="BV118" s="1001" t="s">
        <v>120</v>
      </c>
      <c r="BW118" s="1001"/>
      <c r="BX118" s="1001"/>
      <c r="BY118" s="1001"/>
      <c r="BZ118" s="1001"/>
      <c r="CA118" s="1001" t="s">
        <v>120</v>
      </c>
      <c r="CB118" s="1001"/>
      <c r="CC118" s="1001"/>
      <c r="CD118" s="1001"/>
      <c r="CE118" s="1001"/>
      <c r="CF118" s="923" t="s">
        <v>442</v>
      </c>
      <c r="CG118" s="924"/>
      <c r="CH118" s="924"/>
      <c r="CI118" s="924"/>
      <c r="CJ118" s="924"/>
      <c r="CK118" s="954"/>
      <c r="CL118" s="955"/>
      <c r="CM118" s="925" t="s">
        <v>443</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28" t="s">
        <v>120</v>
      </c>
      <c r="DH118" s="929"/>
      <c r="DI118" s="929"/>
      <c r="DJ118" s="929"/>
      <c r="DK118" s="929"/>
      <c r="DL118" s="929" t="s">
        <v>442</v>
      </c>
      <c r="DM118" s="929"/>
      <c r="DN118" s="929"/>
      <c r="DO118" s="929"/>
      <c r="DP118" s="929"/>
      <c r="DQ118" s="929" t="s">
        <v>120</v>
      </c>
      <c r="DR118" s="929"/>
      <c r="DS118" s="929"/>
      <c r="DT118" s="929"/>
      <c r="DU118" s="929"/>
      <c r="DV118" s="930" t="s">
        <v>399</v>
      </c>
      <c r="DW118" s="930"/>
      <c r="DX118" s="930"/>
      <c r="DY118" s="930"/>
      <c r="DZ118" s="931"/>
    </row>
    <row r="119" spans="1:130" s="234" customFormat="1" ht="26.25" customHeight="1" x14ac:dyDescent="0.2">
      <c r="A119" s="1065" t="s">
        <v>417</v>
      </c>
      <c r="B119" s="953"/>
      <c r="C119" s="932" t="s">
        <v>418</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00">
        <v>614764</v>
      </c>
      <c r="AB119" s="901"/>
      <c r="AC119" s="901"/>
      <c r="AD119" s="901"/>
      <c r="AE119" s="902"/>
      <c r="AF119" s="903">
        <v>615080</v>
      </c>
      <c r="AG119" s="901"/>
      <c r="AH119" s="901"/>
      <c r="AI119" s="901"/>
      <c r="AJ119" s="902"/>
      <c r="AK119" s="903">
        <v>576476</v>
      </c>
      <c r="AL119" s="901"/>
      <c r="AM119" s="901"/>
      <c r="AN119" s="901"/>
      <c r="AO119" s="902"/>
      <c r="AP119" s="904">
        <v>0</v>
      </c>
      <c r="AQ119" s="905"/>
      <c r="AR119" s="905"/>
      <c r="AS119" s="905"/>
      <c r="AT119" s="906"/>
      <c r="AU119" s="911"/>
      <c r="AV119" s="912"/>
      <c r="AW119" s="912"/>
      <c r="AX119" s="912"/>
      <c r="AY119" s="912"/>
      <c r="AZ119" s="265" t="s">
        <v>155</v>
      </c>
      <c r="BA119" s="265"/>
      <c r="BB119" s="265"/>
      <c r="BC119" s="265"/>
      <c r="BD119" s="265"/>
      <c r="BE119" s="265"/>
      <c r="BF119" s="265"/>
      <c r="BG119" s="265"/>
      <c r="BH119" s="265"/>
      <c r="BI119" s="265"/>
      <c r="BJ119" s="265"/>
      <c r="BK119" s="265"/>
      <c r="BL119" s="265"/>
      <c r="BM119" s="265"/>
      <c r="BN119" s="265"/>
      <c r="BO119" s="984" t="s">
        <v>444</v>
      </c>
      <c r="BP119" s="1008"/>
      <c r="BQ119" s="1000">
        <v>6658249327</v>
      </c>
      <c r="BR119" s="1001"/>
      <c r="BS119" s="1001"/>
      <c r="BT119" s="1001"/>
      <c r="BU119" s="1001"/>
      <c r="BV119" s="1001">
        <v>6488456228</v>
      </c>
      <c r="BW119" s="1001"/>
      <c r="BX119" s="1001"/>
      <c r="BY119" s="1001"/>
      <c r="BZ119" s="1001"/>
      <c r="CA119" s="1001">
        <v>6423862969</v>
      </c>
      <c r="CB119" s="1001"/>
      <c r="CC119" s="1001"/>
      <c r="CD119" s="1001"/>
      <c r="CE119" s="1001"/>
      <c r="CF119" s="1002"/>
      <c r="CG119" s="1003"/>
      <c r="CH119" s="1003"/>
      <c r="CI119" s="1003"/>
      <c r="CJ119" s="1004"/>
      <c r="CK119" s="956"/>
      <c r="CL119" s="957"/>
      <c r="CM119" s="1005" t="s">
        <v>445</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28">
        <v>20012577</v>
      </c>
      <c r="DH119" s="929"/>
      <c r="DI119" s="929"/>
      <c r="DJ119" s="929"/>
      <c r="DK119" s="929"/>
      <c r="DL119" s="929">
        <v>19856902</v>
      </c>
      <c r="DM119" s="929"/>
      <c r="DN119" s="929"/>
      <c r="DO119" s="929"/>
      <c r="DP119" s="929"/>
      <c r="DQ119" s="929">
        <v>19485890</v>
      </c>
      <c r="DR119" s="929"/>
      <c r="DS119" s="929"/>
      <c r="DT119" s="929"/>
      <c r="DU119" s="929"/>
      <c r="DV119" s="930">
        <v>1.4</v>
      </c>
      <c r="DW119" s="930"/>
      <c r="DX119" s="930"/>
      <c r="DY119" s="930"/>
      <c r="DZ119" s="931"/>
    </row>
    <row r="120" spans="1:130" s="234" customFormat="1" ht="26.25" customHeight="1" x14ac:dyDescent="0.2">
      <c r="A120" s="1066"/>
      <c r="B120" s="955"/>
      <c r="C120" s="925" t="s">
        <v>421</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399</v>
      </c>
      <c r="AB120" s="962"/>
      <c r="AC120" s="962"/>
      <c r="AD120" s="962"/>
      <c r="AE120" s="963"/>
      <c r="AF120" s="964" t="s">
        <v>399</v>
      </c>
      <c r="AG120" s="962"/>
      <c r="AH120" s="962"/>
      <c r="AI120" s="962"/>
      <c r="AJ120" s="963"/>
      <c r="AK120" s="964" t="s">
        <v>399</v>
      </c>
      <c r="AL120" s="962"/>
      <c r="AM120" s="962"/>
      <c r="AN120" s="962"/>
      <c r="AO120" s="963"/>
      <c r="AP120" s="965" t="s">
        <v>442</v>
      </c>
      <c r="AQ120" s="966"/>
      <c r="AR120" s="966"/>
      <c r="AS120" s="966"/>
      <c r="AT120" s="967"/>
      <c r="AU120" s="992" t="s">
        <v>446</v>
      </c>
      <c r="AV120" s="993"/>
      <c r="AW120" s="993"/>
      <c r="AX120" s="993"/>
      <c r="AY120" s="994"/>
      <c r="AZ120" s="949" t="s">
        <v>447</v>
      </c>
      <c r="BA120" s="898"/>
      <c r="BB120" s="898"/>
      <c r="BC120" s="898"/>
      <c r="BD120" s="898"/>
      <c r="BE120" s="898"/>
      <c r="BF120" s="898"/>
      <c r="BG120" s="898"/>
      <c r="BH120" s="898"/>
      <c r="BI120" s="898"/>
      <c r="BJ120" s="898"/>
      <c r="BK120" s="898"/>
      <c r="BL120" s="898"/>
      <c r="BM120" s="898"/>
      <c r="BN120" s="898"/>
      <c r="BO120" s="898"/>
      <c r="BP120" s="899"/>
      <c r="BQ120" s="935">
        <v>664364856</v>
      </c>
      <c r="BR120" s="936"/>
      <c r="BS120" s="936"/>
      <c r="BT120" s="936"/>
      <c r="BU120" s="936"/>
      <c r="BV120" s="936">
        <v>691495928</v>
      </c>
      <c r="BW120" s="936"/>
      <c r="BX120" s="936"/>
      <c r="BY120" s="936"/>
      <c r="BZ120" s="936"/>
      <c r="CA120" s="936">
        <v>756037456</v>
      </c>
      <c r="CB120" s="936"/>
      <c r="CC120" s="936"/>
      <c r="CD120" s="936"/>
      <c r="CE120" s="936"/>
      <c r="CF120" s="950">
        <v>55.8</v>
      </c>
      <c r="CG120" s="951"/>
      <c r="CH120" s="951"/>
      <c r="CI120" s="951"/>
      <c r="CJ120" s="951"/>
      <c r="CK120" s="1009" t="s">
        <v>448</v>
      </c>
      <c r="CL120" s="1010"/>
      <c r="CM120" s="1010"/>
      <c r="CN120" s="1010"/>
      <c r="CO120" s="1011"/>
      <c r="CP120" s="1017" t="s">
        <v>449</v>
      </c>
      <c r="CQ120" s="1018"/>
      <c r="CR120" s="1018"/>
      <c r="CS120" s="1018"/>
      <c r="CT120" s="1018"/>
      <c r="CU120" s="1018"/>
      <c r="CV120" s="1018"/>
      <c r="CW120" s="1018"/>
      <c r="CX120" s="1018"/>
      <c r="CY120" s="1018"/>
      <c r="CZ120" s="1018"/>
      <c r="DA120" s="1018"/>
      <c r="DB120" s="1018"/>
      <c r="DC120" s="1018"/>
      <c r="DD120" s="1018"/>
      <c r="DE120" s="1018"/>
      <c r="DF120" s="1019"/>
      <c r="DG120" s="935" t="s">
        <v>399</v>
      </c>
      <c r="DH120" s="936"/>
      <c r="DI120" s="936"/>
      <c r="DJ120" s="936"/>
      <c r="DK120" s="936"/>
      <c r="DL120" s="936" t="s">
        <v>399</v>
      </c>
      <c r="DM120" s="936"/>
      <c r="DN120" s="936"/>
      <c r="DO120" s="936"/>
      <c r="DP120" s="936"/>
      <c r="DQ120" s="936">
        <v>141172876</v>
      </c>
      <c r="DR120" s="936"/>
      <c r="DS120" s="936"/>
      <c r="DT120" s="936"/>
      <c r="DU120" s="936"/>
      <c r="DV120" s="937">
        <v>10.4</v>
      </c>
      <c r="DW120" s="937"/>
      <c r="DX120" s="937"/>
      <c r="DY120" s="937"/>
      <c r="DZ120" s="938"/>
    </row>
    <row r="121" spans="1:130" s="234" customFormat="1" ht="26.25" customHeight="1" x14ac:dyDescent="0.2">
      <c r="A121" s="1066"/>
      <c r="B121" s="955"/>
      <c r="C121" s="976" t="s">
        <v>450</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1">
        <v>390558</v>
      </c>
      <c r="AB121" s="962"/>
      <c r="AC121" s="962"/>
      <c r="AD121" s="962"/>
      <c r="AE121" s="963"/>
      <c r="AF121" s="964">
        <v>390558</v>
      </c>
      <c r="AG121" s="962"/>
      <c r="AH121" s="962"/>
      <c r="AI121" s="962"/>
      <c r="AJ121" s="963"/>
      <c r="AK121" s="964">
        <v>390558</v>
      </c>
      <c r="AL121" s="962"/>
      <c r="AM121" s="962"/>
      <c r="AN121" s="962"/>
      <c r="AO121" s="963"/>
      <c r="AP121" s="965">
        <v>0</v>
      </c>
      <c r="AQ121" s="966"/>
      <c r="AR121" s="966"/>
      <c r="AS121" s="966"/>
      <c r="AT121" s="967"/>
      <c r="AU121" s="995"/>
      <c r="AV121" s="996"/>
      <c r="AW121" s="996"/>
      <c r="AX121" s="996"/>
      <c r="AY121" s="997"/>
      <c r="AZ121" s="958" t="s">
        <v>451</v>
      </c>
      <c r="BA121" s="959"/>
      <c r="BB121" s="959"/>
      <c r="BC121" s="959"/>
      <c r="BD121" s="959"/>
      <c r="BE121" s="959"/>
      <c r="BF121" s="959"/>
      <c r="BG121" s="959"/>
      <c r="BH121" s="959"/>
      <c r="BI121" s="959"/>
      <c r="BJ121" s="959"/>
      <c r="BK121" s="959"/>
      <c r="BL121" s="959"/>
      <c r="BM121" s="959"/>
      <c r="BN121" s="959"/>
      <c r="BO121" s="959"/>
      <c r="BP121" s="960"/>
      <c r="BQ121" s="928">
        <v>412569430</v>
      </c>
      <c r="BR121" s="929"/>
      <c r="BS121" s="929"/>
      <c r="BT121" s="929"/>
      <c r="BU121" s="929"/>
      <c r="BV121" s="929">
        <v>393759240</v>
      </c>
      <c r="BW121" s="929"/>
      <c r="BX121" s="929"/>
      <c r="BY121" s="929"/>
      <c r="BZ121" s="929"/>
      <c r="CA121" s="929">
        <v>386204869</v>
      </c>
      <c r="CB121" s="929"/>
      <c r="CC121" s="929"/>
      <c r="CD121" s="929"/>
      <c r="CE121" s="929"/>
      <c r="CF121" s="923">
        <v>28.5</v>
      </c>
      <c r="CG121" s="924"/>
      <c r="CH121" s="924"/>
      <c r="CI121" s="924"/>
      <c r="CJ121" s="924"/>
      <c r="CK121" s="1012"/>
      <c r="CL121" s="1013"/>
      <c r="CM121" s="1013"/>
      <c r="CN121" s="1013"/>
      <c r="CO121" s="1014"/>
      <c r="CP121" s="1022" t="s">
        <v>396</v>
      </c>
      <c r="CQ121" s="1023"/>
      <c r="CR121" s="1023"/>
      <c r="CS121" s="1023"/>
      <c r="CT121" s="1023"/>
      <c r="CU121" s="1023"/>
      <c r="CV121" s="1023"/>
      <c r="CW121" s="1023"/>
      <c r="CX121" s="1023"/>
      <c r="CY121" s="1023"/>
      <c r="CZ121" s="1023"/>
      <c r="DA121" s="1023"/>
      <c r="DB121" s="1023"/>
      <c r="DC121" s="1023"/>
      <c r="DD121" s="1023"/>
      <c r="DE121" s="1023"/>
      <c r="DF121" s="1024"/>
      <c r="DG121" s="928">
        <v>7065534</v>
      </c>
      <c r="DH121" s="929"/>
      <c r="DI121" s="929"/>
      <c r="DJ121" s="929"/>
      <c r="DK121" s="929"/>
      <c r="DL121" s="929">
        <v>10052064</v>
      </c>
      <c r="DM121" s="929"/>
      <c r="DN121" s="929"/>
      <c r="DO121" s="929"/>
      <c r="DP121" s="929"/>
      <c r="DQ121" s="929">
        <v>10041133</v>
      </c>
      <c r="DR121" s="929"/>
      <c r="DS121" s="929"/>
      <c r="DT121" s="929"/>
      <c r="DU121" s="929"/>
      <c r="DV121" s="930">
        <v>0.7</v>
      </c>
      <c r="DW121" s="930"/>
      <c r="DX121" s="930"/>
      <c r="DY121" s="930"/>
      <c r="DZ121" s="931"/>
    </row>
    <row r="122" spans="1:130" s="234" customFormat="1" ht="26.25" customHeight="1" x14ac:dyDescent="0.2">
      <c r="A122" s="1066"/>
      <c r="B122" s="955"/>
      <c r="C122" s="925" t="s">
        <v>431</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399</v>
      </c>
      <c r="AB122" s="962"/>
      <c r="AC122" s="962"/>
      <c r="AD122" s="962"/>
      <c r="AE122" s="963"/>
      <c r="AF122" s="964" t="s">
        <v>399</v>
      </c>
      <c r="AG122" s="962"/>
      <c r="AH122" s="962"/>
      <c r="AI122" s="962"/>
      <c r="AJ122" s="963"/>
      <c r="AK122" s="964" t="s">
        <v>120</v>
      </c>
      <c r="AL122" s="962"/>
      <c r="AM122" s="962"/>
      <c r="AN122" s="962"/>
      <c r="AO122" s="963"/>
      <c r="AP122" s="965" t="s">
        <v>399</v>
      </c>
      <c r="AQ122" s="966"/>
      <c r="AR122" s="966"/>
      <c r="AS122" s="966"/>
      <c r="AT122" s="967"/>
      <c r="AU122" s="995"/>
      <c r="AV122" s="996"/>
      <c r="AW122" s="996"/>
      <c r="AX122" s="996"/>
      <c r="AY122" s="997"/>
      <c r="AZ122" s="983" t="s">
        <v>452</v>
      </c>
      <c r="BA122" s="974"/>
      <c r="BB122" s="974"/>
      <c r="BC122" s="974"/>
      <c r="BD122" s="974"/>
      <c r="BE122" s="974"/>
      <c r="BF122" s="974"/>
      <c r="BG122" s="974"/>
      <c r="BH122" s="974"/>
      <c r="BI122" s="974"/>
      <c r="BJ122" s="974"/>
      <c r="BK122" s="974"/>
      <c r="BL122" s="974"/>
      <c r="BM122" s="974"/>
      <c r="BN122" s="974"/>
      <c r="BO122" s="974"/>
      <c r="BP122" s="975"/>
      <c r="BQ122" s="1000">
        <v>2945329004</v>
      </c>
      <c r="BR122" s="1001"/>
      <c r="BS122" s="1001"/>
      <c r="BT122" s="1001"/>
      <c r="BU122" s="1001"/>
      <c r="BV122" s="1001">
        <v>2940015629</v>
      </c>
      <c r="BW122" s="1001"/>
      <c r="BX122" s="1001"/>
      <c r="BY122" s="1001"/>
      <c r="BZ122" s="1001"/>
      <c r="CA122" s="1001">
        <v>2928070722</v>
      </c>
      <c r="CB122" s="1001"/>
      <c r="CC122" s="1001"/>
      <c r="CD122" s="1001"/>
      <c r="CE122" s="1001"/>
      <c r="CF122" s="1020">
        <v>216.3</v>
      </c>
      <c r="CG122" s="1021"/>
      <c r="CH122" s="1021"/>
      <c r="CI122" s="1021"/>
      <c r="CJ122" s="1021"/>
      <c r="CK122" s="1012"/>
      <c r="CL122" s="1013"/>
      <c r="CM122" s="1013"/>
      <c r="CN122" s="1013"/>
      <c r="CO122" s="1014"/>
      <c r="CP122" s="1022" t="s">
        <v>453</v>
      </c>
      <c r="CQ122" s="1023"/>
      <c r="CR122" s="1023"/>
      <c r="CS122" s="1023"/>
      <c r="CT122" s="1023"/>
      <c r="CU122" s="1023"/>
      <c r="CV122" s="1023"/>
      <c r="CW122" s="1023"/>
      <c r="CX122" s="1023"/>
      <c r="CY122" s="1023"/>
      <c r="CZ122" s="1023"/>
      <c r="DA122" s="1023"/>
      <c r="DB122" s="1023"/>
      <c r="DC122" s="1023"/>
      <c r="DD122" s="1023"/>
      <c r="DE122" s="1023"/>
      <c r="DF122" s="1024"/>
      <c r="DG122" s="928">
        <v>5803872</v>
      </c>
      <c r="DH122" s="929"/>
      <c r="DI122" s="929"/>
      <c r="DJ122" s="929"/>
      <c r="DK122" s="929"/>
      <c r="DL122" s="929">
        <v>7247655</v>
      </c>
      <c r="DM122" s="929"/>
      <c r="DN122" s="929"/>
      <c r="DO122" s="929"/>
      <c r="DP122" s="929"/>
      <c r="DQ122" s="929">
        <v>3163801</v>
      </c>
      <c r="DR122" s="929"/>
      <c r="DS122" s="929"/>
      <c r="DT122" s="929"/>
      <c r="DU122" s="929"/>
      <c r="DV122" s="930">
        <v>0.2</v>
      </c>
      <c r="DW122" s="930"/>
      <c r="DX122" s="930"/>
      <c r="DY122" s="930"/>
      <c r="DZ122" s="931"/>
    </row>
    <row r="123" spans="1:130" s="234" customFormat="1" ht="26.25" customHeight="1" x14ac:dyDescent="0.2">
      <c r="A123" s="1066"/>
      <c r="B123" s="955"/>
      <c r="C123" s="925" t="s">
        <v>437</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399</v>
      </c>
      <c r="AB123" s="962"/>
      <c r="AC123" s="962"/>
      <c r="AD123" s="962"/>
      <c r="AE123" s="963"/>
      <c r="AF123" s="964" t="s">
        <v>120</v>
      </c>
      <c r="AG123" s="962"/>
      <c r="AH123" s="962"/>
      <c r="AI123" s="962"/>
      <c r="AJ123" s="963"/>
      <c r="AK123" s="964" t="s">
        <v>399</v>
      </c>
      <c r="AL123" s="962"/>
      <c r="AM123" s="962"/>
      <c r="AN123" s="962"/>
      <c r="AO123" s="963"/>
      <c r="AP123" s="965" t="s">
        <v>120</v>
      </c>
      <c r="AQ123" s="966"/>
      <c r="AR123" s="966"/>
      <c r="AS123" s="966"/>
      <c r="AT123" s="967"/>
      <c r="AU123" s="998"/>
      <c r="AV123" s="999"/>
      <c r="AW123" s="999"/>
      <c r="AX123" s="999"/>
      <c r="AY123" s="999"/>
      <c r="AZ123" s="265" t="s">
        <v>155</v>
      </c>
      <c r="BA123" s="265"/>
      <c r="BB123" s="265"/>
      <c r="BC123" s="265"/>
      <c r="BD123" s="265"/>
      <c r="BE123" s="265"/>
      <c r="BF123" s="265"/>
      <c r="BG123" s="265"/>
      <c r="BH123" s="265"/>
      <c r="BI123" s="265"/>
      <c r="BJ123" s="265"/>
      <c r="BK123" s="265"/>
      <c r="BL123" s="265"/>
      <c r="BM123" s="265"/>
      <c r="BN123" s="265"/>
      <c r="BO123" s="984" t="s">
        <v>454</v>
      </c>
      <c r="BP123" s="1008"/>
      <c r="BQ123" s="1072">
        <v>4022263290</v>
      </c>
      <c r="BR123" s="1073"/>
      <c r="BS123" s="1073"/>
      <c r="BT123" s="1073"/>
      <c r="BU123" s="1073"/>
      <c r="BV123" s="1073">
        <v>4025270797</v>
      </c>
      <c r="BW123" s="1073"/>
      <c r="BX123" s="1073"/>
      <c r="BY123" s="1073"/>
      <c r="BZ123" s="1073"/>
      <c r="CA123" s="1073">
        <v>4070313047</v>
      </c>
      <c r="CB123" s="1073"/>
      <c r="CC123" s="1073"/>
      <c r="CD123" s="1073"/>
      <c r="CE123" s="1073"/>
      <c r="CF123" s="1002"/>
      <c r="CG123" s="1003"/>
      <c r="CH123" s="1003"/>
      <c r="CI123" s="1003"/>
      <c r="CJ123" s="1004"/>
      <c r="CK123" s="1012"/>
      <c r="CL123" s="1013"/>
      <c r="CM123" s="1013"/>
      <c r="CN123" s="1013"/>
      <c r="CO123" s="1014"/>
      <c r="CP123" s="1022" t="s">
        <v>455</v>
      </c>
      <c r="CQ123" s="1023"/>
      <c r="CR123" s="1023"/>
      <c r="CS123" s="1023"/>
      <c r="CT123" s="1023"/>
      <c r="CU123" s="1023"/>
      <c r="CV123" s="1023"/>
      <c r="CW123" s="1023"/>
      <c r="CX123" s="1023"/>
      <c r="CY123" s="1023"/>
      <c r="CZ123" s="1023"/>
      <c r="DA123" s="1023"/>
      <c r="DB123" s="1023"/>
      <c r="DC123" s="1023"/>
      <c r="DD123" s="1023"/>
      <c r="DE123" s="1023"/>
      <c r="DF123" s="1024"/>
      <c r="DG123" s="928">
        <v>525001</v>
      </c>
      <c r="DH123" s="929"/>
      <c r="DI123" s="929"/>
      <c r="DJ123" s="929"/>
      <c r="DK123" s="929"/>
      <c r="DL123" s="929">
        <v>519971</v>
      </c>
      <c r="DM123" s="929"/>
      <c r="DN123" s="929"/>
      <c r="DO123" s="929"/>
      <c r="DP123" s="929"/>
      <c r="DQ123" s="929">
        <v>521494</v>
      </c>
      <c r="DR123" s="929"/>
      <c r="DS123" s="929"/>
      <c r="DT123" s="929"/>
      <c r="DU123" s="929"/>
      <c r="DV123" s="930">
        <v>0</v>
      </c>
      <c r="DW123" s="930"/>
      <c r="DX123" s="930"/>
      <c r="DY123" s="930"/>
      <c r="DZ123" s="931"/>
    </row>
    <row r="124" spans="1:130" s="234" customFormat="1" ht="26.25" customHeight="1" thickBot="1" x14ac:dyDescent="0.25">
      <c r="A124" s="1066"/>
      <c r="B124" s="955"/>
      <c r="C124" s="925" t="s">
        <v>440</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120</v>
      </c>
      <c r="AB124" s="962"/>
      <c r="AC124" s="962"/>
      <c r="AD124" s="962"/>
      <c r="AE124" s="963"/>
      <c r="AF124" s="964" t="s">
        <v>120</v>
      </c>
      <c r="AG124" s="962"/>
      <c r="AH124" s="962"/>
      <c r="AI124" s="962"/>
      <c r="AJ124" s="963"/>
      <c r="AK124" s="964" t="s">
        <v>120</v>
      </c>
      <c r="AL124" s="962"/>
      <c r="AM124" s="962"/>
      <c r="AN124" s="962"/>
      <c r="AO124" s="963"/>
      <c r="AP124" s="965" t="s">
        <v>120</v>
      </c>
      <c r="AQ124" s="966"/>
      <c r="AR124" s="966"/>
      <c r="AS124" s="966"/>
      <c r="AT124" s="967"/>
      <c r="AU124" s="1068" t="s">
        <v>456</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183.4</v>
      </c>
      <c r="BR124" s="1032"/>
      <c r="BS124" s="1032"/>
      <c r="BT124" s="1032"/>
      <c r="BU124" s="1032"/>
      <c r="BV124" s="1032">
        <v>183.1</v>
      </c>
      <c r="BW124" s="1032"/>
      <c r="BX124" s="1032"/>
      <c r="BY124" s="1032"/>
      <c r="BZ124" s="1032"/>
      <c r="CA124" s="1032">
        <v>173.8</v>
      </c>
      <c r="CB124" s="1032"/>
      <c r="CC124" s="1032"/>
      <c r="CD124" s="1032"/>
      <c r="CE124" s="1032"/>
      <c r="CF124" s="1033"/>
      <c r="CG124" s="1034"/>
      <c r="CH124" s="1034"/>
      <c r="CI124" s="1034"/>
      <c r="CJ124" s="1035"/>
      <c r="CK124" s="1015"/>
      <c r="CL124" s="1015"/>
      <c r="CM124" s="1015"/>
      <c r="CN124" s="1015"/>
      <c r="CO124" s="1016"/>
      <c r="CP124" s="1036" t="s">
        <v>457</v>
      </c>
      <c r="CQ124" s="1037"/>
      <c r="CR124" s="1037"/>
      <c r="CS124" s="1037"/>
      <c r="CT124" s="1037"/>
      <c r="CU124" s="1037"/>
      <c r="CV124" s="1037"/>
      <c r="CW124" s="1037"/>
      <c r="CX124" s="1037"/>
      <c r="CY124" s="1037"/>
      <c r="CZ124" s="1037"/>
      <c r="DA124" s="1037"/>
      <c r="DB124" s="1037"/>
      <c r="DC124" s="1037"/>
      <c r="DD124" s="1037"/>
      <c r="DE124" s="1037"/>
      <c r="DF124" s="1038"/>
      <c r="DG124" s="1000">
        <v>167913907</v>
      </c>
      <c r="DH124" s="1001"/>
      <c r="DI124" s="1001"/>
      <c r="DJ124" s="1001"/>
      <c r="DK124" s="1001"/>
      <c r="DL124" s="1001">
        <v>165994710</v>
      </c>
      <c r="DM124" s="1001"/>
      <c r="DN124" s="1001"/>
      <c r="DO124" s="1001"/>
      <c r="DP124" s="1001"/>
      <c r="DQ124" s="1001" t="s">
        <v>120</v>
      </c>
      <c r="DR124" s="1001"/>
      <c r="DS124" s="1001"/>
      <c r="DT124" s="1001"/>
      <c r="DU124" s="1001"/>
      <c r="DV124" s="1025" t="s">
        <v>120</v>
      </c>
      <c r="DW124" s="1025"/>
      <c r="DX124" s="1025"/>
      <c r="DY124" s="1025"/>
      <c r="DZ124" s="1026"/>
    </row>
    <row r="125" spans="1:130" s="234" customFormat="1" ht="26.25" customHeight="1" x14ac:dyDescent="0.2">
      <c r="A125" s="1066"/>
      <c r="B125" s="955"/>
      <c r="C125" s="925" t="s">
        <v>443</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120</v>
      </c>
      <c r="AB125" s="962"/>
      <c r="AC125" s="962"/>
      <c r="AD125" s="962"/>
      <c r="AE125" s="963"/>
      <c r="AF125" s="964" t="s">
        <v>120</v>
      </c>
      <c r="AG125" s="962"/>
      <c r="AH125" s="962"/>
      <c r="AI125" s="962"/>
      <c r="AJ125" s="963"/>
      <c r="AK125" s="964" t="s">
        <v>120</v>
      </c>
      <c r="AL125" s="962"/>
      <c r="AM125" s="962"/>
      <c r="AN125" s="962"/>
      <c r="AO125" s="963"/>
      <c r="AP125" s="965" t="s">
        <v>120</v>
      </c>
      <c r="AQ125" s="966"/>
      <c r="AR125" s="966"/>
      <c r="AS125" s="966"/>
      <c r="AT125" s="967"/>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27" t="s">
        <v>458</v>
      </c>
      <c r="CL125" s="1010"/>
      <c r="CM125" s="1010"/>
      <c r="CN125" s="1010"/>
      <c r="CO125" s="1011"/>
      <c r="CP125" s="949" t="s">
        <v>459</v>
      </c>
      <c r="CQ125" s="898"/>
      <c r="CR125" s="898"/>
      <c r="CS125" s="898"/>
      <c r="CT125" s="898"/>
      <c r="CU125" s="898"/>
      <c r="CV125" s="898"/>
      <c r="CW125" s="898"/>
      <c r="CX125" s="898"/>
      <c r="CY125" s="898"/>
      <c r="CZ125" s="898"/>
      <c r="DA125" s="898"/>
      <c r="DB125" s="898"/>
      <c r="DC125" s="898"/>
      <c r="DD125" s="898"/>
      <c r="DE125" s="898"/>
      <c r="DF125" s="899"/>
      <c r="DG125" s="935" t="s">
        <v>120</v>
      </c>
      <c r="DH125" s="936"/>
      <c r="DI125" s="936"/>
      <c r="DJ125" s="936"/>
      <c r="DK125" s="936"/>
      <c r="DL125" s="936" t="s">
        <v>120</v>
      </c>
      <c r="DM125" s="936"/>
      <c r="DN125" s="936"/>
      <c r="DO125" s="936"/>
      <c r="DP125" s="936"/>
      <c r="DQ125" s="936" t="s">
        <v>120</v>
      </c>
      <c r="DR125" s="936"/>
      <c r="DS125" s="936"/>
      <c r="DT125" s="936"/>
      <c r="DU125" s="936"/>
      <c r="DV125" s="937" t="s">
        <v>120</v>
      </c>
      <c r="DW125" s="937"/>
      <c r="DX125" s="937"/>
      <c r="DY125" s="937"/>
      <c r="DZ125" s="938"/>
    </row>
    <row r="126" spans="1:130" s="234" customFormat="1" ht="26.25" customHeight="1" thickBot="1" x14ac:dyDescent="0.25">
      <c r="A126" s="1066"/>
      <c r="B126" s="955"/>
      <c r="C126" s="925" t="s">
        <v>445</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v>2087729</v>
      </c>
      <c r="AB126" s="962"/>
      <c r="AC126" s="962"/>
      <c r="AD126" s="962"/>
      <c r="AE126" s="963"/>
      <c r="AF126" s="964">
        <v>2911275</v>
      </c>
      <c r="AG126" s="962"/>
      <c r="AH126" s="962"/>
      <c r="AI126" s="962"/>
      <c r="AJ126" s="963"/>
      <c r="AK126" s="964">
        <v>3249600</v>
      </c>
      <c r="AL126" s="962"/>
      <c r="AM126" s="962"/>
      <c r="AN126" s="962"/>
      <c r="AO126" s="963"/>
      <c r="AP126" s="965">
        <v>0.2</v>
      </c>
      <c r="AQ126" s="966"/>
      <c r="AR126" s="966"/>
      <c r="AS126" s="966"/>
      <c r="AT126" s="967"/>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28"/>
      <c r="CL126" s="1013"/>
      <c r="CM126" s="1013"/>
      <c r="CN126" s="1013"/>
      <c r="CO126" s="1014"/>
      <c r="CP126" s="958" t="s">
        <v>460</v>
      </c>
      <c r="CQ126" s="959"/>
      <c r="CR126" s="959"/>
      <c r="CS126" s="959"/>
      <c r="CT126" s="959"/>
      <c r="CU126" s="959"/>
      <c r="CV126" s="959"/>
      <c r="CW126" s="959"/>
      <c r="CX126" s="959"/>
      <c r="CY126" s="959"/>
      <c r="CZ126" s="959"/>
      <c r="DA126" s="959"/>
      <c r="DB126" s="959"/>
      <c r="DC126" s="959"/>
      <c r="DD126" s="959"/>
      <c r="DE126" s="959"/>
      <c r="DF126" s="960"/>
      <c r="DG126" s="928" t="s">
        <v>120</v>
      </c>
      <c r="DH126" s="929"/>
      <c r="DI126" s="929"/>
      <c r="DJ126" s="929"/>
      <c r="DK126" s="929"/>
      <c r="DL126" s="929" t="s">
        <v>120</v>
      </c>
      <c r="DM126" s="929"/>
      <c r="DN126" s="929"/>
      <c r="DO126" s="929"/>
      <c r="DP126" s="929"/>
      <c r="DQ126" s="929" t="s">
        <v>120</v>
      </c>
      <c r="DR126" s="929"/>
      <c r="DS126" s="929"/>
      <c r="DT126" s="929"/>
      <c r="DU126" s="929"/>
      <c r="DV126" s="930" t="s">
        <v>120</v>
      </c>
      <c r="DW126" s="930"/>
      <c r="DX126" s="930"/>
      <c r="DY126" s="930"/>
      <c r="DZ126" s="931"/>
    </row>
    <row r="127" spans="1:130" s="234" customFormat="1" ht="26.25" customHeight="1" x14ac:dyDescent="0.2">
      <c r="A127" s="1067"/>
      <c r="B127" s="957"/>
      <c r="C127" s="1005" t="s">
        <v>461</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61">
        <v>96179</v>
      </c>
      <c r="AB127" s="962"/>
      <c r="AC127" s="962"/>
      <c r="AD127" s="962"/>
      <c r="AE127" s="963"/>
      <c r="AF127" s="964">
        <v>91649</v>
      </c>
      <c r="AG127" s="962"/>
      <c r="AH127" s="962"/>
      <c r="AI127" s="962"/>
      <c r="AJ127" s="963"/>
      <c r="AK127" s="964">
        <v>90779</v>
      </c>
      <c r="AL127" s="962"/>
      <c r="AM127" s="962"/>
      <c r="AN127" s="962"/>
      <c r="AO127" s="963"/>
      <c r="AP127" s="965">
        <v>0</v>
      </c>
      <c r="AQ127" s="966"/>
      <c r="AR127" s="966"/>
      <c r="AS127" s="966"/>
      <c r="AT127" s="967"/>
      <c r="AU127" s="270"/>
      <c r="AV127" s="270"/>
      <c r="AW127" s="270"/>
      <c r="AX127" s="1039" t="s">
        <v>462</v>
      </c>
      <c r="AY127" s="1040"/>
      <c r="AZ127" s="1040"/>
      <c r="BA127" s="1040"/>
      <c r="BB127" s="1040"/>
      <c r="BC127" s="1040"/>
      <c r="BD127" s="1040"/>
      <c r="BE127" s="1041"/>
      <c r="BF127" s="1042" t="s">
        <v>463</v>
      </c>
      <c r="BG127" s="1040"/>
      <c r="BH127" s="1040"/>
      <c r="BI127" s="1040"/>
      <c r="BJ127" s="1040"/>
      <c r="BK127" s="1040"/>
      <c r="BL127" s="1041"/>
      <c r="BM127" s="1042" t="s">
        <v>464</v>
      </c>
      <c r="BN127" s="1040"/>
      <c r="BO127" s="1040"/>
      <c r="BP127" s="1040"/>
      <c r="BQ127" s="1040"/>
      <c r="BR127" s="1040"/>
      <c r="BS127" s="1041"/>
      <c r="BT127" s="1042" t="s">
        <v>465</v>
      </c>
      <c r="BU127" s="1040"/>
      <c r="BV127" s="1040"/>
      <c r="BW127" s="1040"/>
      <c r="BX127" s="1040"/>
      <c r="BY127" s="1040"/>
      <c r="BZ127" s="1064"/>
      <c r="CA127" s="270"/>
      <c r="CB127" s="270"/>
      <c r="CC127" s="270"/>
      <c r="CD127" s="271"/>
      <c r="CE127" s="271"/>
      <c r="CF127" s="271"/>
      <c r="CG127" s="268"/>
      <c r="CH127" s="268"/>
      <c r="CI127" s="268"/>
      <c r="CJ127" s="269"/>
      <c r="CK127" s="1028"/>
      <c r="CL127" s="1013"/>
      <c r="CM127" s="1013"/>
      <c r="CN127" s="1013"/>
      <c r="CO127" s="1014"/>
      <c r="CP127" s="958" t="s">
        <v>466</v>
      </c>
      <c r="CQ127" s="959"/>
      <c r="CR127" s="959"/>
      <c r="CS127" s="959"/>
      <c r="CT127" s="959"/>
      <c r="CU127" s="959"/>
      <c r="CV127" s="959"/>
      <c r="CW127" s="959"/>
      <c r="CX127" s="959"/>
      <c r="CY127" s="959"/>
      <c r="CZ127" s="959"/>
      <c r="DA127" s="959"/>
      <c r="DB127" s="959"/>
      <c r="DC127" s="959"/>
      <c r="DD127" s="959"/>
      <c r="DE127" s="959"/>
      <c r="DF127" s="960"/>
      <c r="DG127" s="928" t="s">
        <v>120</v>
      </c>
      <c r="DH127" s="929"/>
      <c r="DI127" s="929"/>
      <c r="DJ127" s="929"/>
      <c r="DK127" s="929"/>
      <c r="DL127" s="929">
        <v>4093398</v>
      </c>
      <c r="DM127" s="929"/>
      <c r="DN127" s="929"/>
      <c r="DO127" s="929"/>
      <c r="DP127" s="929"/>
      <c r="DQ127" s="929">
        <v>5849837</v>
      </c>
      <c r="DR127" s="929"/>
      <c r="DS127" s="929"/>
      <c r="DT127" s="929"/>
      <c r="DU127" s="929"/>
      <c r="DV127" s="930">
        <v>0.4</v>
      </c>
      <c r="DW127" s="930"/>
      <c r="DX127" s="930"/>
      <c r="DY127" s="930"/>
      <c r="DZ127" s="931"/>
    </row>
    <row r="128" spans="1:130" s="234" customFormat="1" ht="26.25" customHeight="1" thickBot="1" x14ac:dyDescent="0.25">
      <c r="A128" s="1050" t="s">
        <v>467</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468</v>
      </c>
      <c r="X128" s="1052"/>
      <c r="Y128" s="1052"/>
      <c r="Z128" s="1053"/>
      <c r="AA128" s="1054">
        <v>42353113</v>
      </c>
      <c r="AB128" s="1055"/>
      <c r="AC128" s="1055"/>
      <c r="AD128" s="1055"/>
      <c r="AE128" s="1056"/>
      <c r="AF128" s="1057">
        <v>53422799</v>
      </c>
      <c r="AG128" s="1055"/>
      <c r="AH128" s="1055"/>
      <c r="AI128" s="1055"/>
      <c r="AJ128" s="1056"/>
      <c r="AK128" s="1057">
        <v>31180553</v>
      </c>
      <c r="AL128" s="1055"/>
      <c r="AM128" s="1055"/>
      <c r="AN128" s="1055"/>
      <c r="AO128" s="1056"/>
      <c r="AP128" s="1058"/>
      <c r="AQ128" s="1059"/>
      <c r="AR128" s="1059"/>
      <c r="AS128" s="1059"/>
      <c r="AT128" s="1060"/>
      <c r="AU128" s="270"/>
      <c r="AV128" s="270"/>
      <c r="AW128" s="270"/>
      <c r="AX128" s="897" t="s">
        <v>469</v>
      </c>
      <c r="AY128" s="898"/>
      <c r="AZ128" s="898"/>
      <c r="BA128" s="898"/>
      <c r="BB128" s="898"/>
      <c r="BC128" s="898"/>
      <c r="BD128" s="898"/>
      <c r="BE128" s="899"/>
      <c r="BF128" s="1061" t="s">
        <v>120</v>
      </c>
      <c r="BG128" s="1062"/>
      <c r="BH128" s="1062"/>
      <c r="BI128" s="1062"/>
      <c r="BJ128" s="1062"/>
      <c r="BK128" s="1062"/>
      <c r="BL128" s="1063"/>
      <c r="BM128" s="1061">
        <v>3.75</v>
      </c>
      <c r="BN128" s="1062"/>
      <c r="BO128" s="1062"/>
      <c r="BP128" s="1062"/>
      <c r="BQ128" s="1062"/>
      <c r="BR128" s="1062"/>
      <c r="BS128" s="1063"/>
      <c r="BT128" s="1061">
        <v>5</v>
      </c>
      <c r="BU128" s="1062"/>
      <c r="BV128" s="1062"/>
      <c r="BW128" s="1062"/>
      <c r="BX128" s="1062"/>
      <c r="BY128" s="1062"/>
      <c r="BZ128" s="1086"/>
      <c r="CA128" s="271"/>
      <c r="CB128" s="271"/>
      <c r="CC128" s="271"/>
      <c r="CD128" s="271"/>
      <c r="CE128" s="271"/>
      <c r="CF128" s="271"/>
      <c r="CG128" s="268"/>
      <c r="CH128" s="268"/>
      <c r="CI128" s="268"/>
      <c r="CJ128" s="269"/>
      <c r="CK128" s="1029"/>
      <c r="CL128" s="1030"/>
      <c r="CM128" s="1030"/>
      <c r="CN128" s="1030"/>
      <c r="CO128" s="1031"/>
      <c r="CP128" s="1043" t="s">
        <v>470</v>
      </c>
      <c r="CQ128" s="1044"/>
      <c r="CR128" s="1044"/>
      <c r="CS128" s="1044"/>
      <c r="CT128" s="1044"/>
      <c r="CU128" s="1044"/>
      <c r="CV128" s="1044"/>
      <c r="CW128" s="1044"/>
      <c r="CX128" s="1044"/>
      <c r="CY128" s="1044"/>
      <c r="CZ128" s="1044"/>
      <c r="DA128" s="1044"/>
      <c r="DB128" s="1044"/>
      <c r="DC128" s="1044"/>
      <c r="DD128" s="1044"/>
      <c r="DE128" s="1044"/>
      <c r="DF128" s="1045"/>
      <c r="DG128" s="1046">
        <v>35175971</v>
      </c>
      <c r="DH128" s="1047"/>
      <c r="DI128" s="1047"/>
      <c r="DJ128" s="1047"/>
      <c r="DK128" s="1047"/>
      <c r="DL128" s="1047">
        <v>23051035</v>
      </c>
      <c r="DM128" s="1047"/>
      <c r="DN128" s="1047"/>
      <c r="DO128" s="1047"/>
      <c r="DP128" s="1047"/>
      <c r="DQ128" s="1047">
        <v>20417969</v>
      </c>
      <c r="DR128" s="1047"/>
      <c r="DS128" s="1047"/>
      <c r="DT128" s="1047"/>
      <c r="DU128" s="1047"/>
      <c r="DV128" s="1048">
        <v>1.5</v>
      </c>
      <c r="DW128" s="1048"/>
      <c r="DX128" s="1048"/>
      <c r="DY128" s="1048"/>
      <c r="DZ128" s="1049"/>
    </row>
    <row r="129" spans="1:131" s="234" customFormat="1" ht="26.25" customHeight="1" x14ac:dyDescent="0.2">
      <c r="A129" s="939" t="s">
        <v>101</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80" t="s">
        <v>471</v>
      </c>
      <c r="X129" s="1081"/>
      <c r="Y129" s="1081"/>
      <c r="Z129" s="1082"/>
      <c r="AA129" s="961">
        <v>1641994692</v>
      </c>
      <c r="AB129" s="962"/>
      <c r="AC129" s="962"/>
      <c r="AD129" s="962"/>
      <c r="AE129" s="963"/>
      <c r="AF129" s="964">
        <v>1555791412</v>
      </c>
      <c r="AG129" s="962"/>
      <c r="AH129" s="962"/>
      <c r="AI129" s="962"/>
      <c r="AJ129" s="963"/>
      <c r="AK129" s="964">
        <v>1569476480</v>
      </c>
      <c r="AL129" s="962"/>
      <c r="AM129" s="962"/>
      <c r="AN129" s="962"/>
      <c r="AO129" s="963"/>
      <c r="AP129" s="1083"/>
      <c r="AQ129" s="1084"/>
      <c r="AR129" s="1084"/>
      <c r="AS129" s="1084"/>
      <c r="AT129" s="1085"/>
      <c r="AU129" s="272"/>
      <c r="AV129" s="272"/>
      <c r="AW129" s="272"/>
      <c r="AX129" s="1074" t="s">
        <v>472</v>
      </c>
      <c r="AY129" s="959"/>
      <c r="AZ129" s="959"/>
      <c r="BA129" s="959"/>
      <c r="BB129" s="959"/>
      <c r="BC129" s="959"/>
      <c r="BD129" s="959"/>
      <c r="BE129" s="960"/>
      <c r="BF129" s="1075" t="s">
        <v>120</v>
      </c>
      <c r="BG129" s="1076"/>
      <c r="BH129" s="1076"/>
      <c r="BI129" s="1076"/>
      <c r="BJ129" s="1076"/>
      <c r="BK129" s="1076"/>
      <c r="BL129" s="1077"/>
      <c r="BM129" s="1075">
        <v>8.75</v>
      </c>
      <c r="BN129" s="1076"/>
      <c r="BO129" s="1076"/>
      <c r="BP129" s="1076"/>
      <c r="BQ129" s="1076"/>
      <c r="BR129" s="1076"/>
      <c r="BS129" s="1077"/>
      <c r="BT129" s="1075">
        <v>15</v>
      </c>
      <c r="BU129" s="1078"/>
      <c r="BV129" s="1078"/>
      <c r="BW129" s="1078"/>
      <c r="BX129" s="1078"/>
      <c r="BY129" s="1078"/>
      <c r="BZ129" s="107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939" t="s">
        <v>473</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80" t="s">
        <v>474</v>
      </c>
      <c r="X130" s="1081"/>
      <c r="Y130" s="1081"/>
      <c r="Z130" s="1082"/>
      <c r="AA130" s="961">
        <v>205162325</v>
      </c>
      <c r="AB130" s="962"/>
      <c r="AC130" s="962"/>
      <c r="AD130" s="962"/>
      <c r="AE130" s="963"/>
      <c r="AF130" s="964">
        <v>210625454</v>
      </c>
      <c r="AG130" s="962"/>
      <c r="AH130" s="962"/>
      <c r="AI130" s="962"/>
      <c r="AJ130" s="963"/>
      <c r="AK130" s="964">
        <v>215571467</v>
      </c>
      <c r="AL130" s="962"/>
      <c r="AM130" s="962"/>
      <c r="AN130" s="962"/>
      <c r="AO130" s="963"/>
      <c r="AP130" s="1083"/>
      <c r="AQ130" s="1084"/>
      <c r="AR130" s="1084"/>
      <c r="AS130" s="1084"/>
      <c r="AT130" s="1085"/>
      <c r="AU130" s="272"/>
      <c r="AV130" s="272"/>
      <c r="AW130" s="272"/>
      <c r="AX130" s="1074" t="s">
        <v>475</v>
      </c>
      <c r="AY130" s="959"/>
      <c r="AZ130" s="959"/>
      <c r="BA130" s="959"/>
      <c r="BB130" s="959"/>
      <c r="BC130" s="959"/>
      <c r="BD130" s="959"/>
      <c r="BE130" s="960"/>
      <c r="BF130" s="1111">
        <v>16.8</v>
      </c>
      <c r="BG130" s="1112"/>
      <c r="BH130" s="1112"/>
      <c r="BI130" s="1112"/>
      <c r="BJ130" s="1112"/>
      <c r="BK130" s="1112"/>
      <c r="BL130" s="1113"/>
      <c r="BM130" s="1111">
        <v>25</v>
      </c>
      <c r="BN130" s="1112"/>
      <c r="BO130" s="1112"/>
      <c r="BP130" s="1112"/>
      <c r="BQ130" s="1112"/>
      <c r="BR130" s="1112"/>
      <c r="BS130" s="1113"/>
      <c r="BT130" s="1111">
        <v>35</v>
      </c>
      <c r="BU130" s="1114"/>
      <c r="BV130" s="1114"/>
      <c r="BW130" s="1114"/>
      <c r="BX130" s="1114"/>
      <c r="BY130" s="1114"/>
      <c r="BZ130" s="1115"/>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476</v>
      </c>
      <c r="X131" s="1119"/>
      <c r="Y131" s="1119"/>
      <c r="Z131" s="1120"/>
      <c r="AA131" s="1121">
        <v>1436832367</v>
      </c>
      <c r="AB131" s="1122"/>
      <c r="AC131" s="1122"/>
      <c r="AD131" s="1122"/>
      <c r="AE131" s="1123"/>
      <c r="AF131" s="1124">
        <v>1345165958</v>
      </c>
      <c r="AG131" s="1122"/>
      <c r="AH131" s="1122"/>
      <c r="AI131" s="1122"/>
      <c r="AJ131" s="1123"/>
      <c r="AK131" s="1124">
        <v>1353905013</v>
      </c>
      <c r="AL131" s="1122"/>
      <c r="AM131" s="1122"/>
      <c r="AN131" s="1122"/>
      <c r="AO131" s="1123"/>
      <c r="AP131" s="1125"/>
      <c r="AQ131" s="1126"/>
      <c r="AR131" s="1126"/>
      <c r="AS131" s="1126"/>
      <c r="AT131" s="1127"/>
      <c r="AU131" s="272"/>
      <c r="AV131" s="272"/>
      <c r="AW131" s="272"/>
      <c r="AX131" s="1093" t="s">
        <v>477</v>
      </c>
      <c r="AY131" s="1044"/>
      <c r="AZ131" s="1044"/>
      <c r="BA131" s="1044"/>
      <c r="BB131" s="1044"/>
      <c r="BC131" s="1044"/>
      <c r="BD131" s="1044"/>
      <c r="BE131" s="1045"/>
      <c r="BF131" s="1094">
        <v>173.8</v>
      </c>
      <c r="BG131" s="1095"/>
      <c r="BH131" s="1095"/>
      <c r="BI131" s="1095"/>
      <c r="BJ131" s="1095"/>
      <c r="BK131" s="1095"/>
      <c r="BL131" s="1096"/>
      <c r="BM131" s="1094">
        <v>400</v>
      </c>
      <c r="BN131" s="1095"/>
      <c r="BO131" s="1095"/>
      <c r="BP131" s="1095"/>
      <c r="BQ131" s="1095"/>
      <c r="BR131" s="1095"/>
      <c r="BS131" s="1096"/>
      <c r="BT131" s="1097"/>
      <c r="BU131" s="1098"/>
      <c r="BV131" s="1098"/>
      <c r="BW131" s="1098"/>
      <c r="BX131" s="1098"/>
      <c r="BY131" s="1098"/>
      <c r="BZ131" s="1099"/>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1100" t="s">
        <v>478</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479</v>
      </c>
      <c r="W132" s="1104"/>
      <c r="X132" s="1104"/>
      <c r="Y132" s="1104"/>
      <c r="Z132" s="1105"/>
      <c r="AA132" s="1106">
        <v>18.006444869999999</v>
      </c>
      <c r="AB132" s="1107"/>
      <c r="AC132" s="1107"/>
      <c r="AD132" s="1107"/>
      <c r="AE132" s="1108"/>
      <c r="AF132" s="1109">
        <v>17.766227700000002</v>
      </c>
      <c r="AG132" s="1107"/>
      <c r="AH132" s="1107"/>
      <c r="AI132" s="1107"/>
      <c r="AJ132" s="1108"/>
      <c r="AK132" s="1109">
        <v>14.89348167</v>
      </c>
      <c r="AL132" s="1107"/>
      <c r="AM132" s="1107"/>
      <c r="AN132" s="1107"/>
      <c r="AO132" s="1108"/>
      <c r="AP132" s="1002"/>
      <c r="AQ132" s="1003"/>
      <c r="AR132" s="1003"/>
      <c r="AS132" s="1003"/>
      <c r="AT132" s="111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480</v>
      </c>
      <c r="W133" s="1087"/>
      <c r="X133" s="1087"/>
      <c r="Y133" s="1087"/>
      <c r="Z133" s="1088"/>
      <c r="AA133" s="1089">
        <v>18.399999999999999</v>
      </c>
      <c r="AB133" s="1090"/>
      <c r="AC133" s="1090"/>
      <c r="AD133" s="1090"/>
      <c r="AE133" s="1091"/>
      <c r="AF133" s="1089">
        <v>17.899999999999999</v>
      </c>
      <c r="AG133" s="1090"/>
      <c r="AH133" s="1090"/>
      <c r="AI133" s="1090"/>
      <c r="AJ133" s="1091"/>
      <c r="AK133" s="1089">
        <v>16.8</v>
      </c>
      <c r="AL133" s="1090"/>
      <c r="AM133" s="1090"/>
      <c r="AN133" s="1090"/>
      <c r="AO133" s="1091"/>
      <c r="AP133" s="1033"/>
      <c r="AQ133" s="1034"/>
      <c r="AR133" s="1034"/>
      <c r="AS133" s="1034"/>
      <c r="AT133" s="109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YqQxbH+Q2QonKNjJtmttn86dIT5r+DbxnJSp8zBGLKf0rnslFvimhDQ8R/x31HkpjvJizRqg+of+3hk2Sn7MKA==" saltValue="E4KeG5Kfi6kqJrlyQSXJ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481</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tNuCOV1tMVsNZLLhnX8JLIPCQqNtHLmAh09xOkhFKtPCtlFFmlonqTsRejodnZPJo+uwF4fA2Xu1qXXFtkMbmg==" saltValue="BY8dfjEbzXdKiiU+VIVJ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482</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SrLf4LtxSaMUgXlQmlvypLzjAxiwlOdEk7/QjItqS/6A3+sSMxu44PElffDLcj+hGMnTf2d2YSVSH9fuKaXFA==" saltValue="E3gRhV66iejWp0yNB043Q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483</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484</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28" t="s">
        <v>485</v>
      </c>
      <c r="AP7" s="293"/>
      <c r="AQ7" s="294" t="s">
        <v>486</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29"/>
      <c r="AP8" s="299" t="s">
        <v>487</v>
      </c>
      <c r="AQ8" s="300" t="s">
        <v>488</v>
      </c>
      <c r="AR8" s="301" t="s">
        <v>489</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0" t="s">
        <v>490</v>
      </c>
      <c r="AL9" s="1131"/>
      <c r="AM9" s="1131"/>
      <c r="AN9" s="1132"/>
      <c r="AO9" s="302">
        <v>671925613</v>
      </c>
      <c r="AP9" s="302">
        <v>75932</v>
      </c>
      <c r="AQ9" s="303">
        <v>85403</v>
      </c>
      <c r="AR9" s="304">
        <v>-11.1</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0" t="s">
        <v>491</v>
      </c>
      <c r="AL10" s="1131"/>
      <c r="AM10" s="1131"/>
      <c r="AN10" s="1132"/>
      <c r="AO10" s="302">
        <v>1070990</v>
      </c>
      <c r="AP10" s="302">
        <v>121</v>
      </c>
      <c r="AQ10" s="303">
        <v>187</v>
      </c>
      <c r="AR10" s="304">
        <v>-35.299999999999997</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0" t="s">
        <v>492</v>
      </c>
      <c r="AL11" s="1131"/>
      <c r="AM11" s="1131"/>
      <c r="AN11" s="1132"/>
      <c r="AO11" s="302">
        <v>1245610</v>
      </c>
      <c r="AP11" s="302">
        <v>141</v>
      </c>
      <c r="AQ11" s="303">
        <v>439</v>
      </c>
      <c r="AR11" s="304">
        <v>-67.900000000000006</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0" t="s">
        <v>493</v>
      </c>
      <c r="AL12" s="1131"/>
      <c r="AM12" s="1131"/>
      <c r="AN12" s="1132"/>
      <c r="AO12" s="302" t="s">
        <v>494</v>
      </c>
      <c r="AP12" s="302" t="s">
        <v>494</v>
      </c>
      <c r="AQ12" s="303" t="s">
        <v>494</v>
      </c>
      <c r="AR12" s="304" t="s">
        <v>494</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0" t="s">
        <v>495</v>
      </c>
      <c r="AL13" s="1131"/>
      <c r="AM13" s="1131"/>
      <c r="AN13" s="1132"/>
      <c r="AO13" s="302">
        <v>82394</v>
      </c>
      <c r="AP13" s="302">
        <v>9</v>
      </c>
      <c r="AQ13" s="303">
        <v>18</v>
      </c>
      <c r="AR13" s="304">
        <v>-50</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0" t="s">
        <v>496</v>
      </c>
      <c r="AL14" s="1131"/>
      <c r="AM14" s="1131"/>
      <c r="AN14" s="1132"/>
      <c r="AO14" s="302">
        <v>5700535</v>
      </c>
      <c r="AP14" s="302">
        <v>644</v>
      </c>
      <c r="AQ14" s="303">
        <v>1001</v>
      </c>
      <c r="AR14" s="304">
        <v>-35.700000000000003</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0" t="s">
        <v>497</v>
      </c>
      <c r="AL15" s="1131"/>
      <c r="AM15" s="1131"/>
      <c r="AN15" s="1132"/>
      <c r="AO15" s="302">
        <v>-50397394</v>
      </c>
      <c r="AP15" s="302">
        <v>-5695</v>
      </c>
      <c r="AQ15" s="303">
        <v>-7401</v>
      </c>
      <c r="AR15" s="304">
        <v>-23.1</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6" t="s">
        <v>155</v>
      </c>
      <c r="AL16" s="1137"/>
      <c r="AM16" s="1137"/>
      <c r="AN16" s="1138"/>
      <c r="AO16" s="302">
        <v>629627748</v>
      </c>
      <c r="AP16" s="302">
        <v>71152</v>
      </c>
      <c r="AQ16" s="303">
        <v>79646</v>
      </c>
      <c r="AR16" s="304">
        <v>-10.7</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498</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499</v>
      </c>
      <c r="AP20" s="313" t="s">
        <v>500</v>
      </c>
      <c r="AQ20" s="314" t="s">
        <v>501</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39" t="s">
        <v>502</v>
      </c>
      <c r="AL21" s="1140"/>
      <c r="AM21" s="1140"/>
      <c r="AN21" s="1141"/>
      <c r="AO21" s="317">
        <v>774.66</v>
      </c>
      <c r="AP21" s="318">
        <v>878.91</v>
      </c>
      <c r="AQ21" s="319">
        <v>-104.25</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39" t="s">
        <v>503</v>
      </c>
      <c r="AL22" s="1140"/>
      <c r="AM22" s="1140"/>
      <c r="AN22" s="1141"/>
      <c r="AO22" s="322">
        <v>100.5</v>
      </c>
      <c r="AP22" s="323">
        <v>100.4</v>
      </c>
      <c r="AQ22" s="324">
        <v>0.1</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504</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505</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506</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28" t="s">
        <v>485</v>
      </c>
      <c r="AP30" s="293"/>
      <c r="AQ30" s="294" t="s">
        <v>486</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29"/>
      <c r="AP31" s="299" t="s">
        <v>487</v>
      </c>
      <c r="AQ31" s="300" t="s">
        <v>488</v>
      </c>
      <c r="AR31" s="301" t="s">
        <v>489</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3" t="s">
        <v>507</v>
      </c>
      <c r="AL32" s="1134"/>
      <c r="AM32" s="1134"/>
      <c r="AN32" s="1135"/>
      <c r="AO32" s="302">
        <v>117540593</v>
      </c>
      <c r="AP32" s="302">
        <v>13283</v>
      </c>
      <c r="AQ32" s="303">
        <v>26912</v>
      </c>
      <c r="AR32" s="304">
        <v>-50.6</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3" t="s">
        <v>508</v>
      </c>
      <c r="AL33" s="1134"/>
      <c r="AM33" s="1134"/>
      <c r="AN33" s="1135"/>
      <c r="AO33" s="302">
        <v>86481862</v>
      </c>
      <c r="AP33" s="302">
        <v>9773</v>
      </c>
      <c r="AQ33" s="303">
        <v>2365</v>
      </c>
      <c r="AR33" s="304">
        <v>313.2</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3" t="s">
        <v>509</v>
      </c>
      <c r="AL34" s="1134"/>
      <c r="AM34" s="1134"/>
      <c r="AN34" s="1135"/>
      <c r="AO34" s="302">
        <v>229707139</v>
      </c>
      <c r="AP34" s="302">
        <v>25959</v>
      </c>
      <c r="AQ34" s="303">
        <v>18453</v>
      </c>
      <c r="AR34" s="304">
        <v>40.700000000000003</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3" t="s">
        <v>510</v>
      </c>
      <c r="AL35" s="1134"/>
      <c r="AM35" s="1134"/>
      <c r="AN35" s="1135"/>
      <c r="AO35" s="302">
        <v>10356449</v>
      </c>
      <c r="AP35" s="302">
        <v>1170</v>
      </c>
      <c r="AQ35" s="303">
        <v>957</v>
      </c>
      <c r="AR35" s="304">
        <v>22.3</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3" t="s">
        <v>511</v>
      </c>
      <c r="AL36" s="1134"/>
      <c r="AM36" s="1134"/>
      <c r="AN36" s="1135"/>
      <c r="AO36" s="302">
        <v>2159</v>
      </c>
      <c r="AP36" s="302">
        <v>0</v>
      </c>
      <c r="AQ36" s="303">
        <v>59</v>
      </c>
      <c r="AR36" s="304">
        <v>-100</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3" t="s">
        <v>512</v>
      </c>
      <c r="AL37" s="1134"/>
      <c r="AM37" s="1134"/>
      <c r="AN37" s="1135"/>
      <c r="AO37" s="302">
        <v>4307413</v>
      </c>
      <c r="AP37" s="302">
        <v>487</v>
      </c>
      <c r="AQ37" s="303">
        <v>548</v>
      </c>
      <c r="AR37" s="304">
        <v>-11.1</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2" t="s">
        <v>513</v>
      </c>
      <c r="AL38" s="1143"/>
      <c r="AM38" s="1143"/>
      <c r="AN38" s="1144"/>
      <c r="AO38" s="332" t="s">
        <v>494</v>
      </c>
      <c r="AP38" s="332" t="s">
        <v>494</v>
      </c>
      <c r="AQ38" s="333">
        <v>0</v>
      </c>
      <c r="AR38" s="324" t="s">
        <v>494</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2" t="s">
        <v>514</v>
      </c>
      <c r="AL39" s="1143"/>
      <c r="AM39" s="1143"/>
      <c r="AN39" s="1144"/>
      <c r="AO39" s="302">
        <v>-31180553</v>
      </c>
      <c r="AP39" s="302">
        <v>-3524</v>
      </c>
      <c r="AQ39" s="303">
        <v>-1814</v>
      </c>
      <c r="AR39" s="304">
        <v>94.3</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3" t="s">
        <v>515</v>
      </c>
      <c r="AL40" s="1134"/>
      <c r="AM40" s="1134"/>
      <c r="AN40" s="1135"/>
      <c r="AO40" s="302">
        <v>-215571467</v>
      </c>
      <c r="AP40" s="302">
        <v>-24361</v>
      </c>
      <c r="AQ40" s="303">
        <v>-28598</v>
      </c>
      <c r="AR40" s="304">
        <v>-14.8</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6" t="s">
        <v>516</v>
      </c>
      <c r="AL41" s="1137"/>
      <c r="AM41" s="1137"/>
      <c r="AN41" s="1138"/>
      <c r="AO41" s="302">
        <v>201643595</v>
      </c>
      <c r="AP41" s="302">
        <v>22787</v>
      </c>
      <c r="AQ41" s="303">
        <v>18881</v>
      </c>
      <c r="AR41" s="304">
        <v>20.7</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517</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518</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5" t="s">
        <v>485</v>
      </c>
      <c r="AN49" s="1147" t="s">
        <v>519</v>
      </c>
      <c r="AO49" s="1148"/>
      <c r="AP49" s="1148"/>
      <c r="AQ49" s="1148"/>
      <c r="AR49" s="1149"/>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6"/>
      <c r="AN50" s="344" t="s">
        <v>520</v>
      </c>
      <c r="AO50" s="345" t="s">
        <v>521</v>
      </c>
      <c r="AP50" s="346" t="s">
        <v>522</v>
      </c>
      <c r="AQ50" s="347" t="s">
        <v>523</v>
      </c>
      <c r="AR50" s="348" t="s">
        <v>524</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525</v>
      </c>
      <c r="AL51" s="341"/>
      <c r="AM51" s="349">
        <v>194579800</v>
      </c>
      <c r="AN51" s="350">
        <v>21940</v>
      </c>
      <c r="AO51" s="351">
        <v>7.7</v>
      </c>
      <c r="AP51" s="352">
        <v>35216</v>
      </c>
      <c r="AQ51" s="353">
        <v>2.4</v>
      </c>
      <c r="AR51" s="354">
        <v>5.3</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526</v>
      </c>
      <c r="AM52" s="357">
        <v>73718643</v>
      </c>
      <c r="AN52" s="358">
        <v>8312</v>
      </c>
      <c r="AO52" s="359">
        <v>35.799999999999997</v>
      </c>
      <c r="AP52" s="360">
        <v>12644</v>
      </c>
      <c r="AQ52" s="361">
        <v>15.8</v>
      </c>
      <c r="AR52" s="362">
        <v>20</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527</v>
      </c>
      <c r="AL53" s="341"/>
      <c r="AM53" s="349">
        <v>185903247</v>
      </c>
      <c r="AN53" s="350">
        <v>20969</v>
      </c>
      <c r="AO53" s="351">
        <v>-4.4000000000000004</v>
      </c>
      <c r="AP53" s="352">
        <v>36736</v>
      </c>
      <c r="AQ53" s="353">
        <v>4.3</v>
      </c>
      <c r="AR53" s="354">
        <v>-8.6999999999999993</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526</v>
      </c>
      <c r="AM54" s="357">
        <v>77362587</v>
      </c>
      <c r="AN54" s="358">
        <v>8726</v>
      </c>
      <c r="AO54" s="359">
        <v>5</v>
      </c>
      <c r="AP54" s="360">
        <v>13410</v>
      </c>
      <c r="AQ54" s="361">
        <v>6.1</v>
      </c>
      <c r="AR54" s="362">
        <v>-1.1000000000000001</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528</v>
      </c>
      <c r="AL55" s="341"/>
      <c r="AM55" s="349">
        <v>191253427</v>
      </c>
      <c r="AN55" s="350">
        <v>21583</v>
      </c>
      <c r="AO55" s="351">
        <v>2.9</v>
      </c>
      <c r="AP55" s="352">
        <v>38259</v>
      </c>
      <c r="AQ55" s="353">
        <v>4.0999999999999996</v>
      </c>
      <c r="AR55" s="354">
        <v>-1.2</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526</v>
      </c>
      <c r="AM56" s="357">
        <v>74502709</v>
      </c>
      <c r="AN56" s="358">
        <v>8408</v>
      </c>
      <c r="AO56" s="359">
        <v>-3.6</v>
      </c>
      <c r="AP56" s="360">
        <v>13379</v>
      </c>
      <c r="AQ56" s="361">
        <v>-0.2</v>
      </c>
      <c r="AR56" s="362">
        <v>-3.4</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529</v>
      </c>
      <c r="AL57" s="341"/>
      <c r="AM57" s="349">
        <v>174320298</v>
      </c>
      <c r="AN57" s="350">
        <v>19683</v>
      </c>
      <c r="AO57" s="351">
        <v>-8.8000000000000007</v>
      </c>
      <c r="AP57" s="352">
        <v>39075</v>
      </c>
      <c r="AQ57" s="353">
        <v>2.1</v>
      </c>
      <c r="AR57" s="354">
        <v>-10.9</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526</v>
      </c>
      <c r="AM58" s="357">
        <v>59080015</v>
      </c>
      <c r="AN58" s="358">
        <v>6671</v>
      </c>
      <c r="AO58" s="359">
        <v>-20.7</v>
      </c>
      <c r="AP58" s="360">
        <v>13441</v>
      </c>
      <c r="AQ58" s="361">
        <v>0.5</v>
      </c>
      <c r="AR58" s="362">
        <v>-21.2</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530</v>
      </c>
      <c r="AL59" s="341"/>
      <c r="AM59" s="349">
        <v>190234800</v>
      </c>
      <c r="AN59" s="350">
        <v>21498</v>
      </c>
      <c r="AO59" s="351">
        <v>9.1999999999999993</v>
      </c>
      <c r="AP59" s="352">
        <v>39072</v>
      </c>
      <c r="AQ59" s="353">
        <v>0</v>
      </c>
      <c r="AR59" s="354">
        <v>9.1999999999999993</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526</v>
      </c>
      <c r="AM60" s="357">
        <v>66294774</v>
      </c>
      <c r="AN60" s="358">
        <v>7492</v>
      </c>
      <c r="AO60" s="359">
        <v>12.3</v>
      </c>
      <c r="AP60" s="360">
        <v>14106</v>
      </c>
      <c r="AQ60" s="361">
        <v>4.9000000000000004</v>
      </c>
      <c r="AR60" s="362">
        <v>7.4</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531</v>
      </c>
      <c r="AL61" s="363"/>
      <c r="AM61" s="364">
        <v>187258314</v>
      </c>
      <c r="AN61" s="365">
        <v>21135</v>
      </c>
      <c r="AO61" s="366">
        <v>1.3</v>
      </c>
      <c r="AP61" s="367">
        <v>37672</v>
      </c>
      <c r="AQ61" s="368">
        <v>2.6</v>
      </c>
      <c r="AR61" s="354">
        <v>-1.3</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526</v>
      </c>
      <c r="AM62" s="357">
        <v>70191746</v>
      </c>
      <c r="AN62" s="358">
        <v>7922</v>
      </c>
      <c r="AO62" s="359">
        <v>5.8</v>
      </c>
      <c r="AP62" s="360">
        <v>13396</v>
      </c>
      <c r="AQ62" s="361">
        <v>5.4</v>
      </c>
      <c r="AR62" s="362">
        <v>0.4</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Wl3ZE3/q3O2aJ+pwpsUXW1kD1Uhy4D0DhRG20143Rw6s//8lmOy725EKeld++zSyHpO/tj7mY6+Fqf4He1gcw==" saltValue="53pVIu5M9Wpba2fidb5/s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532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hX4eGTXqfMerf0pFJGMaGXEzDkgFr+0VxBW+YBZJiMlipwZjSXvTFoFKLYb5dhQuWT5LjEDH5rKWpmn2dmmBw==" saltValue="bDzBg6NZ2KfclNCVwMM7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4GSs1p4F7Q4jwrSxhxATDt35RrODCAwTn3EURsRIsvi2F4kcn1rnwQISSBz5Vox+dWcfzZmvoHqApgIghoYoQ==" saltValue="e9M8WIPLUR8F9ElPoTwe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534</v>
      </c>
      <c r="G46" s="372" t="s">
        <v>535</v>
      </c>
      <c r="H46" s="372" t="s">
        <v>536</v>
      </c>
      <c r="I46" s="372" t="s">
        <v>537</v>
      </c>
      <c r="J46" s="373" t="s">
        <v>538</v>
      </c>
    </row>
    <row r="47" spans="2:10" ht="57.75" customHeight="1" x14ac:dyDescent="0.2">
      <c r="B47" s="7"/>
      <c r="C47" s="1150" t="s">
        <v>3</v>
      </c>
      <c r="D47" s="1150"/>
      <c r="E47" s="1151"/>
      <c r="F47" s="374">
        <v>10.23</v>
      </c>
      <c r="G47" s="375">
        <v>9.82</v>
      </c>
      <c r="H47" s="375">
        <v>9.01</v>
      </c>
      <c r="I47" s="375">
        <v>9.48</v>
      </c>
      <c r="J47" s="376">
        <v>9.49</v>
      </c>
    </row>
    <row r="48" spans="2:10" ht="57.75" customHeight="1" x14ac:dyDescent="0.2">
      <c r="B48" s="8"/>
      <c r="C48" s="1152" t="s">
        <v>4</v>
      </c>
      <c r="D48" s="1152"/>
      <c r="E48" s="1153"/>
      <c r="F48" s="377">
        <v>0.42</v>
      </c>
      <c r="G48" s="378">
        <v>0.56000000000000005</v>
      </c>
      <c r="H48" s="378">
        <v>0.23</v>
      </c>
      <c r="I48" s="378">
        <v>0.52</v>
      </c>
      <c r="J48" s="379">
        <v>0.37</v>
      </c>
    </row>
    <row r="49" spans="2:10" ht="57.75" customHeight="1" thickBot="1" x14ac:dyDescent="0.25">
      <c r="B49" s="9"/>
      <c r="C49" s="1154" t="s">
        <v>5</v>
      </c>
      <c r="D49" s="1154"/>
      <c r="E49" s="1155"/>
      <c r="F49" s="380" t="s">
        <v>539</v>
      </c>
      <c r="G49" s="381" t="s">
        <v>540</v>
      </c>
      <c r="H49" s="381" t="s">
        <v>541</v>
      </c>
      <c r="I49" s="381">
        <v>0.18</v>
      </c>
      <c r="J49" s="382" t="s">
        <v>542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zjh7v3Lp4ZiZAruEmbLjI4vD9MelVWIeWrT3Xu+5OPXps9/pv8UJScClB1MTugy95q+54J6v1yjJ4mm2KavMEQ==" saltValue="7c4HdBUthQQrGmIQJ2C7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早水　健児(911847)</cp:lastModifiedBy>
  <dcterms:modified xsi:type="dcterms:W3CDTF">2020-10-13T07:35:02Z</dcterms:modified>
</cp:coreProperties>
</file>