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3 遅れて掲載分\52 横浜市（201015掲載）\"/>
    </mc:Choice>
  </mc:AlternateContent>
  <bookViews>
    <workbookView xWindow="8380" yWindow="0" windowWidth="15360" windowHeight="7630" tabRatio="6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U38" i="10"/>
  <c r="C38" i="10"/>
  <c r="BW37" i="10"/>
  <c r="C37" i="10"/>
  <c r="C36" i="10"/>
  <c r="C35" i="10"/>
  <c r="CO34" i="10"/>
  <c r="CO35" i="10" s="1"/>
  <c r="CO36" i="10" s="1"/>
  <c r="CO37" i="10" s="1"/>
  <c r="CO38" i="10" s="1"/>
  <c r="CO39" i="10" s="1"/>
  <c r="CO40" i="10" s="1"/>
  <c r="CO41" i="10" s="1"/>
  <c r="CO42" i="10" s="1"/>
  <c r="CO43" i="10" s="1"/>
  <c r="BW34" i="10"/>
  <c r="BW35" i="10" s="1"/>
  <c r="BW36" i="10" s="1"/>
  <c r="U34" i="10"/>
  <c r="U35" i="10" s="1"/>
  <c r="U36" i="10" s="1"/>
  <c r="U37" i="10" s="1"/>
  <c r="C34" i="10"/>
  <c r="AM34" i="10" l="1"/>
  <c r="AM35" i="10" s="1"/>
  <c r="AM36" i="10" s="1"/>
  <c r="AM37" i="10" s="1"/>
  <c r="AM38" i="10" s="1"/>
  <c r="AM39" i="10" s="1"/>
  <c r="AM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<sst xmlns="http://schemas.openxmlformats.org/spreadsheetml/2006/main" count="1104" uniqueCount="645">
  <si>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</si>
  <si>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</si>
  <si>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</si>
  <si>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</si>
  <si>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</si>
  <si>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</si>
  <si>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</si>
  <si>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</si>
  <si>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</si>
  <si>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</si>
  <si>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</si>
  <si>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</si>
  <si>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</si>
  <si>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</si>
  <si>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</si>
  <si>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</si>
  <si>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</si>
  <si>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</si>
  <si>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</si>
  <si>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</si>
  <si>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</si>
  <si>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</si>
  <si>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</si>
  <si>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</si>
  <si>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</si>
  <si>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</si>
  <si>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</si>
  <si>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</si>
  <si>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</si>
  <si>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</si>
  <si>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</si>
  <si>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</si>
  <si>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</si>
  <si>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</si>
  <si>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</si>
  <si>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</si>
  <si>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</si>
  <si>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</si>
  <si>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</si>
  <si>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</si>
  <si>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</si>
  <si>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</si>
  <si>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</si>
  <si>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</si>
  <si>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</si>
  <si>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</si>
  <si>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</si>
  <si>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</si>
  <si>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</si>
  <si>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</si>
  <si>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</si>
  <si>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</si>
  <si>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</si>
  <si>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</si>
  <si>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</si>
  <si>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</si>
  <si>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</si>
  <si>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</si>
  <si>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</si>
  <si>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</si>
  <si>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</si>
  <si>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</si>
  <si>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</si>
  <si>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</si>
  <si>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</si>
  <si>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</si>
  <si>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</si>
  <si>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</si>
  <si>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</si>
  <si>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</si>
  <si>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</si>
  <si>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</si>
  <si>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</si>
  <si>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</si>
  <si>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</si>
  <si>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</si>
  <si>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</si>
  <si>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</si>
  <si>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</si>
  <si>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</si>
  <si>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</si>
  <si>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</si>
  <si>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</si>
  <si>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</si>
  <si>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</si>
  <si>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</si>
  <si>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</si>
  <si>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</si>
  <si>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</si>
  <si>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</si>
  <si>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</si>
  <si>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</si>
  <si>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</si>
  <si>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</si>
  <si>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</si>
  <si>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</si>
  <si>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</si>
  <si>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</si>
  <si>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</si>
  <si>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</si>
  <si>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</si>
  <si>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</si>
  <si>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</si>
  <si>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</si>
  <si>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</si>
  <si>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</si>
  <si>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</si>
  <si>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</si>
  <si>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</si>
  <si>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</si>
  <si>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</si>
  <si>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</si>
  <si>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</si>
  <si>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</si>
  <si>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</si>
  <si>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</si>
  <si>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</si>
  <si>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</si>
  <si>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</si>
  <si>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</si>
  <si>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</si>
  <si>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</si>
  <si>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</si>
  <si>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</si>
  <si>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</si>
  <si>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</si>
  <si>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</si>
  <si>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</si>
  <si>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</si>
  <si>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</si>
  <si>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</si>
  <si>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</si>
  <si>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</si>
  <si>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</si>
  <si>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</si>
  <si>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</si>
  <si>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</si>
  <si>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</si>
  <si>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</si>
  <si>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</si>
  <si>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</si>
  <si>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</si>
  <si>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</si>
  <si>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</si>
  <si>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</si>
  <si>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</si>
  <si>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</si>
  <si>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</si>
  <si>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</si>
  <si>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</si>
  <si>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</si>
  <si>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</si>
  <si>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</si>
  <si>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</si>
  <si>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</si>
  <si>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</si>
  <si>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</si>
  <si>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</si>
  <si>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</si>
  <si>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</si>
  <si>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</si>
  <si>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</si>
  <si>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</si>
  <si>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</si>
  <si>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</si>
  <si>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</si>
  <si>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</si>
  <si>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</si>
  <si>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</si>
  <si>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</si>
  <si>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</si>
  <si>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</si>
  <si>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</si>
  <si>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</si>
  <si>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</si>
  <si>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</si>
  <si>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</si>
  <si>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</si>
  <si>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</si>
  <si>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</si>
  <si>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</si>
  <si>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</si>
  <si>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</si>
  <si>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</si>
  <si>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</si>
  <si>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</si>
  <si>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</si>
  <si>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</si>
  <si>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</si>
  <si>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</si>
  <si>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</si>
  <si>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</si>
  <si>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</si>
  <si>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</si>
  <si>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</si>
  <si>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</si>
  <si>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</si>
  <si>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</si>
  <si>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</si>
  <si>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</si>
  <si>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</si>
  <si>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</si>
  <si>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</si>
  <si>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</si>
  <si>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</si>
  <si>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</si>
  <si>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</si>
  <si>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</si>
  <si>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</si>
  <si>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</si>
  <si>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</si>
  <si>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</si>
  <si>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</si>
  <si>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</si>
  <si>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</si>
  <si>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神奈川県横浜市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</si>
  <si>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</si>
  <si>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</si>
  <si>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</si>
  <si>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</si>
  <si>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</si>
  <si>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</si>
  <si>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</si>
  <si>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</si>
  <si>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</si>
  <si>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</si>
  <si>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</si>
  <si>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</si>
  <si>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</si>
  <si>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</si>
  <si>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</si>
  <si>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</si>
  <si>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</si>
  <si>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</si>
  <si>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</si>
  <si>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</si>
  <si>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</si>
  <si>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</si>
  <si>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</si>
  <si>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</si>
  <si>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</si>
  <si>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</si>
  <si>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</si>
  <si>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</si>
  <si>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</si>
  <si>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</si>
  <si>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</si>
  <si>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</si>
  <si>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</si>
  <si>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</si>
  <si>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</si>
  <si>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</si>
  <si>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</si>
  <si>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</si>
  <si>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</si>
  <si>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</si>
  <si>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</si>
  <si>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</si>
  <si>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</si>
  <si>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</si>
  <si>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</si>
  <si>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</si>
  <si>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</si>
  <si>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</si>
  <si>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</si>
  <si>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</si>
  <si>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</si>
  <si>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</si>
  <si>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</si>
  <si>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</si>
  <si>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</si>
  <si>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</si>
  <si>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</si>
  <si>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</si>
  <si>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</si>
  <si>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</si>
  <si>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</si>
  <si>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</si>
  <si>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</si>
  <si>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</si>
  <si>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</si>
  <si>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</si>
  <si>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</si>
  <si>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</si>
  <si>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</si>
  <si>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</si>
  <si>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</si>
  <si>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</si>
  <si>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</si>
  <si>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</si>
  <si>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</si>
  <si>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</si>
  <si>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</si>
  <si>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</si>
  <si>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</si>
  <si>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</si>
  <si>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</si>
  <si>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</si>
  <si>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</si>
  <si>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</si>
  <si>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</si>
  <si>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</si>
  <si>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</si>
  <si>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</si>
  <si>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</si>
  <si>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</si>
  <si>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</si>
  <si>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</si>
  <si>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</si>
  <si>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</si>
  <si>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</si>
  <si>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</si>
  <si>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</si>
  <si>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</si>
  <si>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</si>
  <si>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</si>
  <si>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</si>
  <si>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</si>
  <si>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</si>
  <si>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</si>
  <si>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</si>
  <si>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</si>
  <si>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</si>
  <si>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</si>
  <si>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</si>
  <si>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</si>
  <si>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</si>
  <si>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</si>
  <si>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</si>
  <si>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</si>
  <si>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</si>
  <si>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</si>
  <si>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</si>
  <si>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</si>
  <si>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</si>
  <si>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</si>
  <si>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</si>
  <si>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</si>
  <si>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</si>
  <si>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</si>
  <si>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</si>
  <si>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</si>
  <si>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</si>
  <si>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</si>
  <si>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</si>
  <si>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</si>
  <si>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</si>
  <si>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</si>
  <si>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</si>
  <si>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</si>
  <si>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</si>
  <si>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</si>
  <si>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</si>
  <si>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</si>
  <si>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</si>
  <si>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</si>
  <si>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</si>
  <si>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</si>
  <si>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</si>
  <si>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</si>
  <si>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</si>
  <si>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</si>
  <si>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</si>
  <si>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</si>
  <si>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神奈川県横浜市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</si>
  <si>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</si>
  <si>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</si>
  <si>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</si>
  <si>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</si>
  <si>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</si>
  <si>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</si>
  <si>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</si>
  <si>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</si>
  <si>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</si>
  <si>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</si>
  <si>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</si>
  <si>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</si>
  <si>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</si>
  <si>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</si>
  <si>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</si>
  <si>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</si>
  <si>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</si>
  <si>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</si>
  <si>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</si>
  <si>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</si>
  <si>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</si>
  <si>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</si>
  <si>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</si>
  <si>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</si>
  <si>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</si>
  <si>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</si>
  <si>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</si>
  <si>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</si>
  <si>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</si>
  <si>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</si>
  <si>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</si>
  <si>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</si>
  <si>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</si>
  <si>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</si>
  <si>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</si>
  <si>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</si>
  <si>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</si>
  <si>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</si>
  <si>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</si>
  <si>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</si>
  <si>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</si>
  <si>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法適用企業</t>
    <phoneticPr fontId="5"/>
  </si>
  <si>
    <t>高速鉄道事業会計</t>
    <phoneticPr fontId="5"/>
  </si>
  <si>
    <t>下水道事業会計</t>
    <phoneticPr fontId="5"/>
  </si>
  <si>
    <t>病院事業会計</t>
    <phoneticPr fontId="5"/>
  </si>
  <si>
    <t>埋立事業会計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</si>
  <si>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</si>
  <si>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</si>
  <si>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</si>
  <si>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</si>
  <si>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</si>
  <si>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</si>
  <si>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</si>
  <si>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</si>
  <si>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</si>
  <si>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</si>
  <si>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</si>
  <si>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</si>
  <si>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</si>
  <si>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</si>
  <si>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</si>
  <si>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</si>
  <si>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</si>
  <si>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</si>
  <si>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</si>
  <si>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</si>
  <si>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</si>
  <si>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</si>
  <si>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</si>
  <si>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</si>
  <si>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</si>
  <si>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</si>
  <si>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</si>
  <si>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</si>
  <si>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</si>
  <si>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</si>
  <si>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</si>
  <si>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</si>
  <si>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</si>
  <si>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</si>
  <si>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</si>
  <si>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</si>
  <si>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</si>
  <si>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</si>
  <si>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</si>
  <si>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</si>
  <si>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</si>
  <si>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</si>
  <si>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</si>
  <si>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</si>
  <si>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</si>
  <si>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</si>
  <si>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</si>
  <si>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</si>
  <si>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</si>
  <si>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</si>
  <si>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</si>
  <si>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</si>
  <si>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</si>
  <si>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</si>
  <si>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</si>
  <si>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</si>
  <si>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</si>
  <si>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</si>
  <si>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</si>
  <si>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</si>
  <si>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</si>
  <si>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</si>
  <si>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</si>
  <si>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</si>
  <si>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</si>
  <si>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</si>
  <si>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</si>
  <si>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</si>
  <si>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</si>
  <si>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</si>
  <si>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</si>
  <si>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</si>
  <si>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</si>
  <si>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</si>
  <si>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</si>
  <si>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</si>
  <si>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</si>
  <si>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</si>
  <si>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</si>
  <si>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</si>
  <si>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</si>
  <si>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</si>
  <si>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</si>
  <si>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</si>
  <si>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</si>
  <si>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</si>
  <si>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</si>
  <si>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</si>
  <si>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</si>
  <si>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</si>
  <si>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</si>
  <si>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</si>
  <si>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</si>
  <si>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</si>
  <si>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</si>
  <si>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</si>
  <si>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</si>
  <si>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</si>
  <si>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</si>
  <si>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</si>
  <si>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</si>
  <si>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</si>
  <si>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</si>
  <si>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</si>
  <si>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</si>
  <si>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</si>
  <si>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</si>
  <si>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</si>
  <si>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</si>
  <si>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</si>
  <si>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</si>
  <si>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</si>
  <si>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</si>
  <si>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</si>
  <si>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</si>
  <si>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</si>
  <si>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</si>
  <si>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</si>
  <si>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</si>
  <si>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</si>
  <si>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</si>
  <si>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</si>
  <si>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</si>
  <si>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</si>
  <si>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</si>
  <si>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</si>
  <si>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</si>
  <si>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</si>
  <si>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</si>
  <si>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</si>
  <si>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</si>
  <si>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</si>
  <si>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</si>
  <si>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</si>
  <si>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</si>
  <si>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</si>
  <si>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</si>
  <si>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</si>
  <si>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</si>
  <si>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</si>
  <si>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</si>
  <si>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</si>
  <si>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</si>
  <si>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</si>
  <si>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</si>
  <si>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</si>
  <si>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1.39</t>
  </si>
  <si>
    <t>▲ 1.65</t>
  </si>
  <si>
    <t>▲ 1.75</t>
  </si>
  <si>
    <t>下水道事業会計</t>
  </si>
  <si>
    <t>水道事業会計</t>
  </si>
  <si>
    <t>高速鉄道事業会計</t>
  </si>
  <si>
    <t>自動車事業会計</t>
  </si>
  <si>
    <t>介護保険事業費会計</t>
  </si>
  <si>
    <t>工業用水道事業会計</t>
  </si>
  <si>
    <t>国民健康保険事業費会計</t>
  </si>
  <si>
    <t>病院事業会計</t>
  </si>
  <si>
    <t>その他会計（赤字）</t>
  </si>
  <si>
    <t>その他会計（黒字）</t>
  </si>
  <si>
    <t>H25末</t>
    <phoneticPr fontId="5"/>
  </si>
  <si>
    <t>H26末</t>
    <phoneticPr fontId="5"/>
  </si>
  <si>
    <t>H27末</t>
    <phoneticPr fontId="5"/>
  </si>
  <si>
    <t>H28末</t>
    <phoneticPr fontId="5"/>
  </si>
  <si>
    <t>H29末</t>
    <phoneticPr fontId="5"/>
  </si>
  <si>
    <t>後期高齢者医療事業費会計</t>
  </si>
  <si>
    <t>自動車駐車場事業費会計</t>
  </si>
  <si>
    <t>埋立事業会計</t>
  </si>
  <si>
    <t>港湾整備事業費会計</t>
  </si>
  <si>
    <t>中央卸売市場費会計</t>
  </si>
  <si>
    <t>中央と畜場費会計</t>
  </si>
  <si>
    <t>風力発電事業費会計</t>
  </si>
  <si>
    <t>市街地開発事業費会計</t>
  </si>
  <si>
    <t>神奈川県内広域水道企業団（水道用水供給事業会計）</t>
    <rPh sb="0" eb="3">
      <t>カナガワ</t>
    </rPh>
    <rPh sb="3" eb="5">
      <t>ケンナイ</t>
    </rPh>
    <rPh sb="5" eb="7">
      <t>コウイキ</t>
    </rPh>
    <rPh sb="7" eb="9">
      <t>スイドウ</t>
    </rPh>
    <rPh sb="9" eb="11">
      <t>キギョウ</t>
    </rPh>
    <rPh sb="11" eb="12">
      <t>ダン</t>
    </rPh>
    <rPh sb="13" eb="16">
      <t>スイドウヨウ</t>
    </rPh>
    <rPh sb="16" eb="17">
      <t>ミズ</t>
    </rPh>
    <rPh sb="17" eb="19">
      <t>キョウキュウ</t>
    </rPh>
    <rPh sb="19" eb="21">
      <t>ジギョウ</t>
    </rPh>
    <rPh sb="21" eb="23">
      <t>カイケイ</t>
    </rPh>
    <phoneticPr fontId="3"/>
  </si>
  <si>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</si>
  <si>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
  </si>
  <si>
    <t>公益財団法人横浜市男女共同参画推進協会</t>
  </si>
  <si>
    <t>公益財団法人横浜市国際交流協会</t>
  </si>
  <si>
    <t>公益財団法人横浜市体育協会</t>
    <rPh sb="0" eb="2">
      <t>コウエキ</t>
    </rPh>
    <rPh sb="2" eb="4">
      <t>ザイダン</t>
    </rPh>
    <rPh sb="4" eb="6">
      <t>ホウジン</t>
    </rPh>
    <rPh sb="6" eb="9">
      <t>ヨコハマシ</t>
    </rPh>
    <rPh sb="9" eb="11">
      <t>タイイク</t>
    </rPh>
    <rPh sb="11" eb="13">
      <t>キョウカイ</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</si>
  <si>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</si>
  <si>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</si>
  <si>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</si>
  <si>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</si>
  <si>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</si>
  <si>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</si>
  <si>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</si>
  <si>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</si>
  <si>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株式会社横浜インポートマート</t>
    <rPh sb="0" eb="4">
      <t>カブシキガイシャ</t>
    </rPh>
    <rPh sb="4" eb="6">
      <t>ヨコハマ</t>
    </rPh>
    <phoneticPr fontId="5"/>
  </si>
  <si>
    <t>横浜市信用保証協会</t>
    <rPh sb="0" eb="3">
      <t>ヨコハマシ</t>
    </rPh>
    <rPh sb="3" eb="5">
      <t>シンヨウ</t>
    </rPh>
    <rPh sb="5" eb="7">
      <t>ホショウ</t>
    </rPh>
    <rPh sb="7" eb="9">
      <t>キョウカイ</t>
    </rPh>
    <phoneticPr fontId="14"/>
  </si>
  <si>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</si>
  <si>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</si>
  <si>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</si>
  <si>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</si>
  <si>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</si>
  <si>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</si>
  <si>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14"/>
  </si>
  <si>
    <t>社会福祉法人横浜市リハビリテーション事業団</t>
    <rPh sb="6" eb="9">
      <t>ヨコハマシ</t>
    </rPh>
    <rPh sb="18" eb="20">
      <t>ジギョウ</t>
    </rPh>
    <rPh sb="20" eb="21">
      <t>ダン</t>
    </rPh>
    <phoneticPr fontId="14"/>
  </si>
  <si>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</si>
  <si>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</si>
  <si>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</si>
  <si>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</si>
  <si>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</si>
  <si>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</si>
  <si>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</si>
  <si>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</si>
  <si>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</si>
  <si>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</si>
  <si>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</si>
  <si>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</si>
  <si>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</si>
  <si>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</si>
  <si>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</si>
  <si>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</si>
  <si>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</si>
  <si>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</si>
  <si>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</si>
  <si>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</si>
  <si>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t>
  </si>
  <si>
    <t>文化基金</t>
    <rPh sb="0" eb="2">
      <t>ブンカ</t>
    </rPh>
    <rPh sb="2" eb="4">
      <t>キキン</t>
    </rPh>
    <phoneticPr fontId="2"/>
  </si>
  <si>
    <t>墓地運営等基金</t>
    <rPh sb="0" eb="2">
      <t>ボチ</t>
    </rPh>
    <rPh sb="2" eb="4">
      <t>ウンエイ</t>
    </rPh>
    <rPh sb="4" eb="5">
      <t>ナド</t>
    </rPh>
    <rPh sb="5" eb="7">
      <t>キキン</t>
    </rPh>
    <phoneticPr fontId="2"/>
  </si>
  <si>
    <t>みどり基金</t>
    <rPh sb="3" eb="5">
      <t>キキン</t>
    </rPh>
    <phoneticPr fontId="2"/>
  </si>
  <si>
    <t>環境保全基金</t>
    <rPh sb="0" eb="2">
      <t>カンキョウ</t>
    </rPh>
    <rPh sb="2" eb="4">
      <t>ホゼン</t>
    </rPh>
    <rPh sb="4" eb="6">
      <t>キキン</t>
    </rPh>
    <phoneticPr fontId="2"/>
  </si>
  <si>
    <t>社会福祉基金</t>
    <rPh sb="0" eb="2">
      <t>シャカイ</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</si>
  <si>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</si>
  <si>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</si>
  <si>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</si>
  <si>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類似団体と比較すると、将来負担比率は高い水準にある一方、有形固定資産減価償却率は、橋りょう・トンネルや区庁舎の整備などを進めたこと等により、低い水準となっています。
本市の経年比較では、将来負担比率は、企業会計・外郭団体等の借入金等の返済を進めていることや、本市が損失補償を付与する団体の債務の減に伴い減少していますが、有形固定資産減価償却率は、公共施設の取得から年度が経過したことにより、類似団体と同様に前年度と比較して上昇しています。今後も、将来負担比率と有形固定資産減価償却率の推移などに留意しながら、「施策の推進と財政の健全性の維持」の両立の観点から、計画的な市債活用や借入金残高の管理など、持続可能な財政運営を進めていきます。
</t>
    <rPh sb="0" eb="2">
      <t>ルイジ</t>
    </rPh>
    <rPh sb="2" eb="4">
      <t>ダンタイ</t>
    </rPh>
    <rPh sb="5" eb="7">
      <t>ヒカク</t>
    </rPh>
    <rPh sb="65" eb="66">
      <t>トウ</t>
    </rPh>
    <rPh sb="72" eb="74">
      <t>スイジュン</t>
    </rPh>
    <rPh sb="83" eb="85">
      <t>ホンシ</t>
    </rPh>
    <rPh sb="86" eb="88">
      <t>ケイネン</t>
    </rPh>
    <rPh sb="88" eb="90">
      <t>ヒカク</t>
    </rPh>
    <rPh sb="93" eb="95">
      <t>ショウライ</t>
    </rPh>
    <rPh sb="95" eb="97">
      <t>フタン</t>
    </rPh>
    <rPh sb="97" eb="99">
      <t>ヒリツ</t>
    </rPh>
    <rPh sb="160" eb="162">
      <t>ユウケイ</t>
    </rPh>
    <rPh sb="162" eb="164">
      <t>コテイ</t>
    </rPh>
    <rPh sb="164" eb="166">
      <t>シサン</t>
    </rPh>
    <rPh sb="166" eb="168">
      <t>ゲンカ</t>
    </rPh>
    <rPh sb="168" eb="170">
      <t>ショウキャク</t>
    </rPh>
    <rPh sb="170" eb="171">
      <t>リツ</t>
    </rPh>
    <rPh sb="207" eb="209">
      <t>ヒカク</t>
    </rPh>
    <rPh sb="211" eb="213">
      <t>ジョウショウ</t>
    </rPh>
    <rPh sb="223" eb="225">
      <t>ショウライ</t>
    </rPh>
    <rPh sb="225" eb="227">
      <t>フタン</t>
    </rPh>
    <rPh sb="227" eb="229">
      <t>ヒリツ</t>
    </rPh>
    <rPh sb="242" eb="244">
      <t>スイイ</t>
    </rPh>
    <rPh sb="247" eb="249">
      <t>リュウイ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</si>
  <si>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</si>
  <si>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</si>
  <si>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</si>
  <si>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</si>
  <si>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</si>
  <si>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</si>
  <si>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rFont val="ＭＳ Ｐゴシック"/>
        <family val="3"/>
        <charset val="128"/>
      </rPr>
      <t xml:space="preserve">将来負担比率及び実質公債費比率は、類似団体と比較して高くなっています。
本市の経年比較では、将来負担比率は、企業会計・外郭団体等の借入金等の返済を進めていることや、本市が損失補償を付与する団体の債務の減等に伴い、年々改善しています。実質公債費比率は、平成６年度から８年度にかけて、市民利用施設整備等のために多く発行した満期一括債の償還期間満了に伴い減債基金取崩額が増加するなどの要因により、平成27年度は26年度と比較して比率が上昇していますが、平成28年度以降は、公営企業債償還のための繰出金の減少や減債基金積立不足による加算額の減少などにより、比率が改善してきています。また、平成29年度以降の県費負担教職員の政令市移管に伴う税源移譲等による標準財政規模の増加により、将来負担比率、実質公債費比率ともに比率が改善しています。       </t>
    </r>
    <r>
      <rPr>
        <sz val="11"/>
        <color indexed="8"/>
        <rFont val="ＭＳ Ｐゴシック"/>
        <family val="3"/>
        <charset val="128"/>
      </rPr>
      <t xml:space="preserve">                                                                          </t>
    </r>
    <r>
      <rPr>
        <b/>
        <sz val="11"/>
        <color rgb="FFFF0000"/>
        <rFont val="ＭＳ Ｐゴシック"/>
        <family val="3"/>
        <charset val="128"/>
      </rPr>
      <t xml:space="preserve">
　　</t>
    </r>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2" eb="24">
      <t>ヒカク</t>
    </rPh>
    <rPh sb="26" eb="27">
      <t>タカ</t>
    </rPh>
    <rPh sb="204" eb="206">
      <t>ネンド</t>
    </rPh>
    <rPh sb="207" eb="209">
      <t>ヒカク</t>
    </rPh>
    <rPh sb="211" eb="213">
      <t>ヒリツ</t>
    </rPh>
    <rPh sb="214" eb="216">
      <t>ジョウショウ</t>
    </rPh>
    <rPh sb="229" eb="231">
      <t>イコウ</t>
    </rPh>
    <rPh sb="290" eb="292">
      <t>ヘイセイ</t>
    </rPh>
    <rPh sb="294" eb="296">
      <t>ネンド</t>
    </rPh>
    <rPh sb="296" eb="298">
      <t>イコウ</t>
    </rPh>
    <rPh sb="336" eb="338">
      <t>ショウライ</t>
    </rPh>
    <rPh sb="338" eb="340">
      <t>フタン</t>
    </rPh>
    <rPh sb="340" eb="342">
      <t>ヒリツ</t>
    </rPh>
    <rPh sb="343" eb="345">
      <t>ジッシツ</t>
    </rPh>
    <rPh sb="345" eb="348">
      <t>コウサイヒ</t>
    </rPh>
    <rPh sb="348" eb="350">
      <t>ヒリツ</t>
    </rPh>
    <rPh sb="353" eb="355">
      <t>ヒリツ</t>
    </rPh>
    <rPh sb="356" eb="358">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</si>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</sst>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BC31-4CC7-B01F-2A862820D2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47548</c:v>
                </c:pt>
                <c:pt idx="1">
                  <c:v>58470</c:v>
                </c:pt>
                <c:pt idx="2">
                  <c:v>58178</c:v>
                </c:pt>
                <c:pt idx="3">
                  <c:v>54167</c:v>
                </c:pt>
                <c:pt idx="4">
                  <c:v>62800</c:v>
                </c:pt>
              </c:numCache>
            </c:numRef>
          </c:val>
          <c:smooth val="0"/>
          <c:extLst>
            <c:ext xmlns:c16="http://schemas.microsoft.com/office/drawing/2014/chart" uri="{C3380CC4-5D6E-409C-BE32-E72D297353CC}">
              <c16:uniqueId val="{00000001-BC31-4CC7-B01F-2A862820D21A}"/>
            </c:ext>
          </c:extLst>
        </c:ser>
        <c:dLbls>
          <c:showLegendKey val="0"/>
          <c:showVal val="0"/>
          <c:showCatName val="0"/>
          <c:showSerName val="0"/>
          <c:showPercent val="0"/>
          <c:showBubbleSize val="0"/>
        </c:dLbls>
        <c:marker val="1"/>
        <c:smooth val="0"/>
        <c:axId val="251313888"/>
        <c:axId val="251318984"/>
      </c:lineChart>
      <c:catAx>
        <c:axId val="251313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318984"/>
        <c:crosses val="autoZero"/>
        <c:auto val="1"/>
        <c:lblAlgn val="ctr"/>
        <c:lblOffset val="100"/>
        <c:tickLblSkip val="1"/>
        <c:tickMarkSkip val="1"/>
        <c:noMultiLvlLbl val="0"/>
      </c:catAx>
      <c:valAx>
        <c:axId val="2513189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31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c:v>
                </c:pt>
                <c:pt idx="1">
                  <c:v>1.59</c:v>
                </c:pt>
                <c:pt idx="2">
                  <c:v>1</c:v>
                </c:pt>
                <c:pt idx="3">
                  <c:v>1.39</c:v>
                </c:pt>
                <c:pt idx="4">
                  <c:v>0.51</c:v>
                </c:pt>
              </c:numCache>
            </c:numRef>
          </c:val>
          <c:extLst>
            <c:ext xmlns:c16="http://schemas.microsoft.com/office/drawing/2014/chart" uri="{C3380CC4-5D6E-409C-BE32-E72D297353CC}">
              <c16:uniqueId val="{00000000-8404-42DD-970F-9CC47F3ED4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2.31</c:v>
                </c:pt>
                <c:pt idx="1">
                  <c:v>2.84</c:v>
                </c:pt>
                <c:pt idx="2">
                  <c:v>2.12</c:v>
                </c:pt>
                <c:pt idx="3">
                  <c:v>2.8</c:v>
                </c:pt>
                <c:pt idx="4">
                  <c:v>2.31</c:v>
                </c:pt>
              </c:numCache>
            </c:numRef>
          </c:val>
          <c:extLst>
            <c:ext xmlns:c16="http://schemas.microsoft.com/office/drawing/2014/chart" uri="{C3380CC4-5D6E-409C-BE32-E72D297353CC}">
              <c16:uniqueId val="{00000001-8404-42DD-970F-9CC47F3ED47E}"/>
            </c:ext>
          </c:extLst>
        </c:ser>
        <c:dLbls>
          <c:showLegendKey val="0"/>
          <c:showVal val="0"/>
          <c:showCatName val="0"/>
          <c:showSerName val="0"/>
          <c:showPercent val="0"/>
          <c:showBubbleSize val="0"/>
        </c:dLbls>
        <c:gapWidth val="250"/>
        <c:overlap val="100"/>
        <c:axId val="251314280"/>
        <c:axId val="251320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-1.39</c:v>
                </c:pt>
                <c:pt idx="1">
                  <c:v>0.64</c:v>
                </c:pt>
                <c:pt idx="2">
                  <c:v>-1.65</c:v>
                </c:pt>
                <c:pt idx="3">
                  <c:v>1.33</c:v>
                </c:pt>
                <c:pt idx="4">
                  <c:v>-1.75</c:v>
                </c:pt>
              </c:numCache>
            </c:numRef>
          </c:val>
          <c:smooth val="0"/>
          <c:extLst>
            <c:ext xmlns:c16="http://schemas.microsoft.com/office/drawing/2014/chart" uri="{C3380CC4-5D6E-409C-BE32-E72D297353CC}">
              <c16:uniqueId val="{00000002-8404-42DD-970F-9CC47F3ED47E}"/>
            </c:ext>
          </c:extLst>
        </c:ser>
        <c:dLbls>
          <c:showLegendKey val="0"/>
          <c:showVal val="0"/>
          <c:showCatName val="0"/>
          <c:showSerName val="0"/>
          <c:showPercent val="0"/>
          <c:showBubbleSize val="0"/>
        </c:dLbls>
        <c:marker val="1"/>
        <c:smooth val="0"/>
        <c:axId val="251314280"/>
        <c:axId val="251320552"/>
      </c:lineChart>
      <c:catAx>
        <c:axId val="25131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320552"/>
        <c:crosses val="autoZero"/>
        <c:auto val="1"/>
        <c:lblAlgn val="ctr"/>
        <c:lblOffset val="100"/>
        <c:tickLblSkip val="1"/>
        <c:tickMarkSkip val="1"/>
        <c:noMultiLvlLbl val="0"/>
      </c:catAx>
      <c:valAx>
        <c:axId val="251320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14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1.1100000000000001</c:v>
                </c:pt>
                <c:pt idx="2">
                  <c:v>#N/A</c:v>
                </c:pt>
                <c:pt idx="3">
                  <c:v>1.32</c:v>
                </c:pt>
                <c:pt idx="4">
                  <c:v>#N/A</c:v>
                </c:pt>
                <c:pt idx="5">
                  <c:v>0.72</c:v>
                </c:pt>
                <c:pt idx="6">
                  <c:v>#N/A</c:v>
                </c:pt>
                <c:pt idx="7">
                  <c:v>1.19</c:v>
                </c:pt>
                <c:pt idx="8">
                  <c:v>#N/A</c:v>
                </c:pt>
                <c:pt idx="9">
                  <c:v>0.52</c:v>
                </c:pt>
              </c:numCache>
            </c:numRef>
          </c:val>
          <c:extLst>
            <c:ext xmlns:c16="http://schemas.microsoft.com/office/drawing/2014/chart" uri="{C3380CC4-5D6E-409C-BE32-E72D297353CC}">
              <c16:uniqueId val="{00000000-6578-4EC1-AA08-9E3CA51EB1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78-4EC1-AA08-9E3CA51EB16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0.47</c:v>
                </c:pt>
                <c:pt idx="2">
                  <c:v>#N/A</c:v>
                </c:pt>
                <c:pt idx="3">
                  <c:v>0.46</c:v>
                </c:pt>
                <c:pt idx="4">
                  <c:v>#N/A</c:v>
                </c:pt>
                <c:pt idx="5">
                  <c:v>0.46</c:v>
                </c:pt>
                <c:pt idx="6">
                  <c:v>#N/A</c:v>
                </c:pt>
                <c:pt idx="7">
                  <c:v>0.27</c:v>
                </c:pt>
                <c:pt idx="8">
                  <c:v>#N/A</c:v>
                </c:pt>
                <c:pt idx="9">
                  <c:v>0.26</c:v>
                </c:pt>
              </c:numCache>
            </c:numRef>
          </c:val>
          <c:extLst>
            <c:ext xmlns:c16="http://schemas.microsoft.com/office/drawing/2014/chart" uri="{C3380CC4-5D6E-409C-BE32-E72D297353CC}">
              <c16:uniqueId val="{00000002-6578-4EC1-AA08-9E3CA51EB16C}"/>
            </c:ext>
          </c:extLst>
        </c:ser>
        <c:ser>
          <c:idx val="3"/>
          <c:order val="3"/>
          <c:tx>
            <c:strRef>
              <c:f>データシート!$A$30</c:f>
              <c:strCache>
                <c:ptCount val="1"/>
                <c:pt idx="0">
                  <c:v>国民健康保険事業費会計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1.98</c:v>
                </c:pt>
                <c:pt idx="2">
                  <c:v>#N/A</c:v>
                </c:pt>
                <c:pt idx="3">
                  <c:v>1.44</c:v>
                </c:pt>
                <c:pt idx="4">
                  <c:v>#N/A</c:v>
                </c:pt>
                <c:pt idx="5">
                  <c:v>1.22</c:v>
                </c:pt>
                <c:pt idx="6">
                  <c:v>#N/A</c:v>
                </c:pt>
                <c:pt idx="7">
                  <c:v>1.4</c:v>
                </c:pt>
                <c:pt idx="8">
                  <c:v>#N/A</c:v>
                </c:pt>
                <c:pt idx="9">
                  <c:v>0.45</c:v>
                </c:pt>
              </c:numCache>
            </c:numRef>
          </c:val>
          <c:extLst>
            <c:ext xmlns:c16="http://schemas.microsoft.com/office/drawing/2014/chart" uri="{C3380CC4-5D6E-409C-BE32-E72D297353CC}">
              <c16:uniqueId val="{00000003-6578-4EC1-AA08-9E3CA51EB16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0.44</c:v>
                </c:pt>
                <c:pt idx="2">
                  <c:v>#N/A</c:v>
                </c:pt>
                <c:pt idx="3">
                  <c:v>0.5</c:v>
                </c:pt>
                <c:pt idx="4">
                  <c:v>#N/A</c:v>
                </c:pt>
                <c:pt idx="5">
                  <c:v>0.55000000000000004</c:v>
                </c:pt>
                <c:pt idx="6">
                  <c:v>#N/A</c:v>
                </c:pt>
                <c:pt idx="7">
                  <c:v>0.52</c:v>
                </c:pt>
                <c:pt idx="8">
                  <c:v>#N/A</c:v>
                </c:pt>
                <c:pt idx="9">
                  <c:v>0.51</c:v>
                </c:pt>
              </c:numCache>
            </c:numRef>
          </c:val>
          <c:extLst>
            <c:ext xmlns:c16="http://schemas.microsoft.com/office/drawing/2014/chart" uri="{C3380CC4-5D6E-409C-BE32-E72D297353CC}">
              <c16:uniqueId val="{00000004-6578-4EC1-AA08-9E3CA51EB16C}"/>
            </c:ext>
          </c:extLst>
        </c:ser>
        <c:ser>
          <c:idx val="5"/>
          <c:order val="5"/>
          <c:tx>
            <c:strRef>
              <c:f>データシート!$A$32</c:f>
              <c:strCache>
                <c:ptCount val="1"/>
                <c:pt idx="0">
                  <c:v>介護保険事業費会計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0.56999999999999995</c:v>
                </c:pt>
                <c:pt idx="2">
                  <c:v>#N/A</c:v>
                </c:pt>
                <c:pt idx="3">
                  <c:v>0.55000000000000004</c:v>
                </c:pt>
                <c:pt idx="4">
                  <c:v>#N/A</c:v>
                </c:pt>
                <c:pt idx="5">
                  <c:v>1.3</c:v>
                </c:pt>
                <c:pt idx="6">
                  <c:v>#N/A</c:v>
                </c:pt>
                <c:pt idx="7">
                  <c:v>0.28999999999999998</c:v>
                </c:pt>
                <c:pt idx="8">
                  <c:v>#N/A</c:v>
                </c:pt>
                <c:pt idx="9">
                  <c:v>0.59</c:v>
                </c:pt>
              </c:numCache>
            </c:numRef>
          </c:val>
          <c:extLst>
            <c:ext xmlns:c16="http://schemas.microsoft.com/office/drawing/2014/chart" uri="{C3380CC4-5D6E-409C-BE32-E72D297353CC}">
              <c16:uniqueId val="{00000005-6578-4EC1-AA08-9E3CA51EB16C}"/>
            </c:ext>
          </c:extLst>
        </c:ser>
        <c:ser>
          <c:idx val="6"/>
          <c:order val="6"/>
          <c:tx>
            <c:strRef>
              <c:f>データシート!$A$33</c:f>
              <c:strCache>
                <c:ptCount val="1"/>
                <c:pt idx="0">
                  <c:v>自動車事業会計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0.78</c:v>
                </c:pt>
                <c:pt idx="2">
                  <c:v>#N/A</c:v>
                </c:pt>
                <c:pt idx="3">
                  <c:v>0.82</c:v>
                </c:pt>
                <c:pt idx="4">
                  <c:v>#N/A</c:v>
                </c:pt>
                <c:pt idx="5">
                  <c:v>0.86</c:v>
                </c:pt>
                <c:pt idx="6">
                  <c:v>#N/A</c:v>
                </c:pt>
                <c:pt idx="7">
                  <c:v>0.7</c:v>
                </c:pt>
                <c:pt idx="8">
                  <c:v>#N/A</c:v>
                </c:pt>
                <c:pt idx="9">
                  <c:v>0.68</c:v>
                </c:pt>
              </c:numCache>
            </c:numRef>
          </c:val>
          <c:extLst>
            <c:ext xmlns:c16="http://schemas.microsoft.com/office/drawing/2014/chart" uri="{C3380CC4-5D6E-409C-BE32-E72D297353CC}">
              <c16:uniqueId val="{00000006-6578-4EC1-AA08-9E3CA51EB16C}"/>
            </c:ext>
          </c:extLst>
        </c:ser>
        <c:ser>
          <c:idx val="7"/>
          <c:order val="7"/>
          <c:tx>
            <c:strRef>
              <c:f>データシート!$A$34</c:f>
              <c:strCache>
                <c:ptCount val="1"/>
                <c:pt idx="0">
                  <c:v>高速鉄道事業会計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0.81</c:v>
                </c:pt>
                <c:pt idx="2">
                  <c:v>#N/A</c:v>
                </c:pt>
                <c:pt idx="3">
                  <c:v>0.64</c:v>
                </c:pt>
                <c:pt idx="4">
                  <c:v>#N/A</c:v>
                </c:pt>
                <c:pt idx="5">
                  <c:v>1.03</c:v>
                </c:pt>
                <c:pt idx="6">
                  <c:v>#N/A</c:v>
                </c:pt>
                <c:pt idx="7">
                  <c:v>0.9</c:v>
                </c:pt>
                <c:pt idx="8">
                  <c:v>#N/A</c:v>
                </c:pt>
                <c:pt idx="9">
                  <c:v>1.1200000000000001</c:v>
                </c:pt>
              </c:numCache>
            </c:numRef>
          </c:val>
          <c:extLst>
            <c:ext xmlns:c16="http://schemas.microsoft.com/office/drawing/2014/chart" uri="{C3380CC4-5D6E-409C-BE32-E72D297353CC}">
              <c16:uniqueId val="{00000007-6578-4EC1-AA08-9E3CA51EB16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2.96</c:v>
                </c:pt>
                <c:pt idx="2">
                  <c:v>#N/A</c:v>
                </c:pt>
                <c:pt idx="3">
                  <c:v>2.9</c:v>
                </c:pt>
                <c:pt idx="4">
                  <c:v>#N/A</c:v>
                </c:pt>
                <c:pt idx="5">
                  <c:v>3.12</c:v>
                </c:pt>
                <c:pt idx="6">
                  <c:v>#N/A</c:v>
                </c:pt>
                <c:pt idx="7">
                  <c:v>2.46</c:v>
                </c:pt>
                <c:pt idx="8">
                  <c:v>#N/A</c:v>
                </c:pt>
                <c:pt idx="9">
                  <c:v>2.34</c:v>
                </c:pt>
              </c:numCache>
            </c:numRef>
          </c:val>
          <c:extLst>
            <c:ext xmlns:c16="http://schemas.microsoft.com/office/drawing/2014/chart" uri="{C3380CC4-5D6E-409C-BE32-E72D297353CC}">
              <c16:uniqueId val="{00000008-6578-4EC1-AA08-9E3CA51EB16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1.73</c:v>
                </c:pt>
                <c:pt idx="2">
                  <c:v>#N/A</c:v>
                </c:pt>
                <c:pt idx="3">
                  <c:v>2.16</c:v>
                </c:pt>
                <c:pt idx="4">
                  <c:v>#N/A</c:v>
                </c:pt>
                <c:pt idx="5">
                  <c:v>3.49</c:v>
                </c:pt>
                <c:pt idx="6">
                  <c:v>#N/A</c:v>
                </c:pt>
                <c:pt idx="7">
                  <c:v>3.78</c:v>
                </c:pt>
                <c:pt idx="8">
                  <c:v>#N/A</c:v>
                </c:pt>
                <c:pt idx="9">
                  <c:v>4.3099999999999996</c:v>
                </c:pt>
              </c:numCache>
            </c:numRef>
          </c:val>
          <c:extLst>
            <c:ext xmlns:c16="http://schemas.microsoft.com/office/drawing/2014/chart" uri="{C3380CC4-5D6E-409C-BE32-E72D297353CC}">
              <c16:uniqueId val="{00000009-6578-4EC1-AA08-9E3CA51EB16C}"/>
            </c:ext>
          </c:extLst>
        </c:ser>
        <c:dLbls>
          <c:showLegendKey val="0"/>
          <c:showVal val="0"/>
          <c:showCatName val="0"/>
          <c:showSerName val="0"/>
          <c:showPercent val="0"/>
          <c:showBubbleSize val="0"/>
        </c:dLbls>
        <c:gapWidth val="150"/>
        <c:overlap val="100"/>
        <c:axId val="251317808"/>
        <c:axId val="251318200"/>
      </c:barChart>
      <c:catAx>
        <c:axId val="25131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318200"/>
        <c:crosses val="autoZero"/>
        <c:auto val="1"/>
        <c:lblAlgn val="ctr"/>
        <c:lblOffset val="100"/>
        <c:tickLblSkip val="1"/>
        <c:tickMarkSkip val="1"/>
        <c:noMultiLvlLbl val="0"/>
      </c:catAx>
      <c:valAx>
        <c:axId val="251318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1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172440</c:v>
                </c:pt>
                <c:pt idx="5">
                  <c:v>178901</c:v>
                </c:pt>
                <c:pt idx="8">
                  <c:v>179633</c:v>
                </c:pt>
                <c:pt idx="11">
                  <c:v>179831</c:v>
                </c:pt>
                <c:pt idx="14">
                  <c:v>183591</c:v>
                </c:pt>
              </c:numCache>
            </c:numRef>
          </c:val>
          <c:extLst>
            <c:ext xmlns:c16="http://schemas.microsoft.com/office/drawing/2014/chart" uri="{C3380CC4-5D6E-409C-BE32-E72D297353CC}">
              <c16:uniqueId val="{00000000-6C31-4B1E-BA1C-4B8F5692B1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31-4B1E-BA1C-4B8F5692B1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1650</c:v>
                </c:pt>
                <c:pt idx="3">
                  <c:v>1652</c:v>
                </c:pt>
                <c:pt idx="6">
                  <c:v>1653</c:v>
                </c:pt>
                <c:pt idx="9">
                  <c:v>1654</c:v>
                </c:pt>
                <c:pt idx="12">
                  <c:v>1655</c:v>
                </c:pt>
              </c:numCache>
            </c:numRef>
          </c:val>
          <c:extLst>
            <c:ext xmlns:c16="http://schemas.microsoft.com/office/drawing/2014/chart" uri="{C3380CC4-5D6E-409C-BE32-E72D297353CC}">
              <c16:uniqueId val="{00000002-6C31-4B1E-BA1C-4B8F5692B1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31-4B1E-BA1C-4B8F5692B1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62735</c:v>
                </c:pt>
                <c:pt idx="3">
                  <c:v>59166</c:v>
                </c:pt>
                <c:pt idx="6">
                  <c:v>57351</c:v>
                </c:pt>
                <c:pt idx="9">
                  <c:v>56443</c:v>
                </c:pt>
                <c:pt idx="12">
                  <c:v>53308</c:v>
                </c:pt>
              </c:numCache>
            </c:numRef>
          </c:val>
          <c:extLst>
            <c:ext xmlns:c16="http://schemas.microsoft.com/office/drawing/2014/chart" uri="{C3380CC4-5D6E-409C-BE32-E72D297353CC}">
              <c16:uniqueId val="{00000004-6C31-4B1E-BA1C-4B8F5692B1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78853</c:v>
                </c:pt>
                <c:pt idx="3">
                  <c:v>78757</c:v>
                </c:pt>
                <c:pt idx="6">
                  <c:v>74182</c:v>
                </c:pt>
                <c:pt idx="9">
                  <c:v>69842</c:v>
                </c:pt>
                <c:pt idx="12">
                  <c:v>66507</c:v>
                </c:pt>
              </c:numCache>
            </c:numRef>
          </c:val>
          <c:extLst>
            <c:ext xmlns:c16="http://schemas.microsoft.com/office/drawing/2014/chart" uri="{C3380CC4-5D6E-409C-BE32-E72D297353CC}">
              <c16:uniqueId val="{00000005-6C31-4B1E-BA1C-4B8F5692B1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52758</c:v>
                </c:pt>
                <c:pt idx="3">
                  <c:v>47442</c:v>
                </c:pt>
                <c:pt idx="6">
                  <c:v>42139</c:v>
                </c:pt>
                <c:pt idx="9">
                  <c:v>29184</c:v>
                </c:pt>
                <c:pt idx="12">
                  <c:v>38039</c:v>
                </c:pt>
              </c:numCache>
            </c:numRef>
          </c:val>
          <c:extLst>
            <c:ext xmlns:c16="http://schemas.microsoft.com/office/drawing/2014/chart" uri="{C3380CC4-5D6E-409C-BE32-E72D297353CC}">
              <c16:uniqueId val="{00000006-6C31-4B1E-BA1C-4B8F5692B1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111412</c:v>
                </c:pt>
                <c:pt idx="3">
                  <c:v>104527</c:v>
                </c:pt>
                <c:pt idx="6">
                  <c:v>106090</c:v>
                </c:pt>
                <c:pt idx="9">
                  <c:v>102444</c:v>
                </c:pt>
                <c:pt idx="12">
                  <c:v>105495</c:v>
                </c:pt>
              </c:numCache>
            </c:numRef>
          </c:val>
          <c:extLst>
            <c:ext xmlns:c16="http://schemas.microsoft.com/office/drawing/2014/chart" uri="{C3380CC4-5D6E-409C-BE32-E72D297353CC}">
              <c16:uniqueId val="{00000007-6C31-4B1E-BA1C-4B8F5692B1BC}"/>
            </c:ext>
          </c:extLst>
        </c:ser>
        <c:dLbls>
          <c:showLegendKey val="0"/>
          <c:showVal val="0"/>
          <c:showCatName val="0"/>
          <c:showSerName val="0"/>
          <c:showPercent val="0"/>
          <c:showBubbleSize val="0"/>
        </c:dLbls>
        <c:gapWidth val="100"/>
        <c:overlap val="100"/>
        <c:axId val="374693008"/>
        <c:axId val="374696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134968</c:v>
                </c:pt>
                <c:pt idx="2">
                  <c:v>#N/A</c:v>
                </c:pt>
                <c:pt idx="3">
                  <c:v>#N/A</c:v>
                </c:pt>
                <c:pt idx="4">
                  <c:v>112643</c:v>
                </c:pt>
                <c:pt idx="5">
                  <c:v>#N/A</c:v>
                </c:pt>
                <c:pt idx="6">
                  <c:v>#N/A</c:v>
                </c:pt>
                <c:pt idx="7">
                  <c:v>101782</c:v>
                </c:pt>
                <c:pt idx="8">
                  <c:v>#N/A</c:v>
                </c:pt>
                <c:pt idx="9">
                  <c:v>#N/A</c:v>
                </c:pt>
                <c:pt idx="10">
                  <c:v>79736</c:v>
                </c:pt>
                <c:pt idx="11">
                  <c:v>#N/A</c:v>
                </c:pt>
                <c:pt idx="12">
                  <c:v>#N/A</c:v>
                </c:pt>
                <c:pt idx="13">
                  <c:v>81413</c:v>
                </c:pt>
                <c:pt idx="14">
                  <c:v>#N/A</c:v>
                </c:pt>
              </c:numCache>
            </c:numRef>
          </c:val>
          <c:smooth val="0"/>
          <c:extLst>
            <c:ext xmlns:c16="http://schemas.microsoft.com/office/drawing/2014/chart" uri="{C3380CC4-5D6E-409C-BE32-E72D297353CC}">
              <c16:uniqueId val="{00000008-6C31-4B1E-BA1C-4B8F5692B1BC}"/>
            </c:ext>
          </c:extLst>
        </c:ser>
        <c:dLbls>
          <c:showLegendKey val="0"/>
          <c:showVal val="0"/>
          <c:showCatName val="0"/>
          <c:showSerName val="0"/>
          <c:showPercent val="0"/>
          <c:showBubbleSize val="0"/>
        </c:dLbls>
        <c:marker val="1"/>
        <c:smooth val="0"/>
        <c:axId val="374693008"/>
        <c:axId val="374696536"/>
      </c:lineChart>
      <c:catAx>
        <c:axId val="37469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696536"/>
        <c:crosses val="autoZero"/>
        <c:auto val="1"/>
        <c:lblAlgn val="ctr"/>
        <c:lblOffset val="100"/>
        <c:tickLblSkip val="1"/>
        <c:tickMarkSkip val="1"/>
        <c:noMultiLvlLbl val="0"/>
      </c:catAx>
      <c:valAx>
        <c:axId val="374696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69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1401034</c:v>
                </c:pt>
                <c:pt idx="5">
                  <c:v>1406770</c:v>
                </c:pt>
                <c:pt idx="8">
                  <c:v>1403720</c:v>
                </c:pt>
                <c:pt idx="11">
                  <c:v>1392552</c:v>
                </c:pt>
                <c:pt idx="14">
                  <c:v>1377858</c:v>
                </c:pt>
              </c:numCache>
            </c:numRef>
          </c:val>
          <c:extLst>
            <c:ext xmlns:c16="http://schemas.microsoft.com/office/drawing/2014/chart" uri="{C3380CC4-5D6E-409C-BE32-E72D297353CC}">
              <c16:uniqueId val="{00000000-09CF-473A-A4DA-C88CBD95B5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658715</c:v>
                </c:pt>
                <c:pt idx="5">
                  <c:v>646672</c:v>
                </c:pt>
                <c:pt idx="8">
                  <c:v>706008</c:v>
                </c:pt>
                <c:pt idx="11">
                  <c:v>715000</c:v>
                </c:pt>
                <c:pt idx="14">
                  <c:v>746716</c:v>
                </c:pt>
              </c:numCache>
            </c:numRef>
          </c:val>
          <c:extLst>
            <c:ext xmlns:c16="http://schemas.microsoft.com/office/drawing/2014/chart" uri="{C3380CC4-5D6E-409C-BE32-E72D297353CC}">
              <c16:uniqueId val="{00000001-09CF-473A-A4DA-C88CBD95B5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142221</c:v>
                </c:pt>
                <c:pt idx="5">
                  <c:v>139041</c:v>
                </c:pt>
                <c:pt idx="8">
                  <c:v>132395</c:v>
                </c:pt>
                <c:pt idx="11">
                  <c:v>155643</c:v>
                </c:pt>
                <c:pt idx="14">
                  <c:v>182347</c:v>
                </c:pt>
              </c:numCache>
            </c:numRef>
          </c:val>
          <c:extLst>
            <c:ext xmlns:c16="http://schemas.microsoft.com/office/drawing/2014/chart" uri="{C3380CC4-5D6E-409C-BE32-E72D297353CC}">
              <c16:uniqueId val="{00000002-09CF-473A-A4DA-C88CBD95B5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CF-473A-A4DA-C88CBD95B5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CF-473A-A4DA-C88CBD95B5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76211</c:v>
                </c:pt>
                <c:pt idx="3">
                  <c:v>70388</c:v>
                </c:pt>
                <c:pt idx="6">
                  <c:v>64639</c:v>
                </c:pt>
                <c:pt idx="9">
                  <c:v>57500</c:v>
                </c:pt>
                <c:pt idx="12">
                  <c:v>50501</c:v>
                </c:pt>
              </c:numCache>
            </c:numRef>
          </c:val>
          <c:extLst>
            <c:ext xmlns:c16="http://schemas.microsoft.com/office/drawing/2014/chart" uri="{C3380CC4-5D6E-409C-BE32-E72D297353CC}">
              <c16:uniqueId val="{00000005-09CF-473A-A4DA-C88CBD95B5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156632</c:v>
                </c:pt>
                <c:pt idx="3">
                  <c:v>146890</c:v>
                </c:pt>
                <c:pt idx="6">
                  <c:v>143758</c:v>
                </c:pt>
                <c:pt idx="9">
                  <c:v>227722</c:v>
                </c:pt>
                <c:pt idx="12">
                  <c:v>207077</c:v>
                </c:pt>
              </c:numCache>
            </c:numRef>
          </c:val>
          <c:extLst>
            <c:ext xmlns:c16="http://schemas.microsoft.com/office/drawing/2014/chart" uri="{C3380CC4-5D6E-409C-BE32-E72D297353CC}">
              <c16:uniqueId val="{00000006-09CF-473A-A4DA-C88CBD95B5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1479</c:v>
                </c:pt>
                <c:pt idx="3">
                  <c:v>983</c:v>
                </c:pt>
                <c:pt idx="6">
                  <c:v>590</c:v>
                </c:pt>
                <c:pt idx="9">
                  <c:v>296</c:v>
                </c:pt>
                <c:pt idx="12">
                  <c:v>105</c:v>
                </c:pt>
              </c:numCache>
            </c:numRef>
          </c:val>
          <c:extLst>
            <c:ext xmlns:c16="http://schemas.microsoft.com/office/drawing/2014/chart" uri="{C3380CC4-5D6E-409C-BE32-E72D297353CC}">
              <c16:uniqueId val="{00000007-09CF-473A-A4DA-C88CBD95B5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637032</c:v>
                </c:pt>
                <c:pt idx="3">
                  <c:v>601221</c:v>
                </c:pt>
                <c:pt idx="6">
                  <c:v>572183</c:v>
                </c:pt>
                <c:pt idx="9">
                  <c:v>552351</c:v>
                </c:pt>
                <c:pt idx="12">
                  <c:v>520361</c:v>
                </c:pt>
              </c:numCache>
            </c:numRef>
          </c:val>
          <c:extLst>
            <c:ext xmlns:c16="http://schemas.microsoft.com/office/drawing/2014/chart" uri="{C3380CC4-5D6E-409C-BE32-E72D297353CC}">
              <c16:uniqueId val="{00000008-09CF-473A-A4DA-C88CBD95B5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14154</c:v>
                </c:pt>
                <c:pt idx="3">
                  <c:v>12603</c:v>
                </c:pt>
                <c:pt idx="6">
                  <c:v>11072</c:v>
                </c:pt>
                <c:pt idx="9">
                  <c:v>27605</c:v>
                </c:pt>
                <c:pt idx="12">
                  <c:v>41831</c:v>
                </c:pt>
              </c:numCache>
            </c:numRef>
          </c:val>
          <c:extLst>
            <c:ext xmlns:c16="http://schemas.microsoft.com/office/drawing/2014/chart" uri="{C3380CC4-5D6E-409C-BE32-E72D297353CC}">
              <c16:uniqueId val="{00000009-09CF-473A-A4DA-C88CBD95B5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2596234</c:v>
                </c:pt>
                <c:pt idx="3">
                  <c:v>2598085</c:v>
                </c:pt>
                <c:pt idx="6">
                  <c:v>2587859</c:v>
                </c:pt>
                <c:pt idx="9">
                  <c:v>2599222</c:v>
                </c:pt>
                <c:pt idx="12">
                  <c:v>2639495</c:v>
                </c:pt>
              </c:numCache>
            </c:numRef>
          </c:val>
          <c:extLst>
            <c:ext xmlns:c16="http://schemas.microsoft.com/office/drawing/2014/chart" uri="{C3380CC4-5D6E-409C-BE32-E72D297353CC}">
              <c16:uniqueId val="{0000000A-09CF-473A-A4DA-C88CBD95B55B}"/>
            </c:ext>
          </c:extLst>
        </c:ser>
        <c:dLbls>
          <c:showLegendKey val="0"/>
          <c:showVal val="0"/>
          <c:showCatName val="0"/>
          <c:showSerName val="0"/>
          <c:showPercent val="0"/>
          <c:showBubbleSize val="0"/>
        </c:dLbls>
        <c:gapWidth val="100"/>
        <c:overlap val="100"/>
        <c:axId val="374691440"/>
        <c:axId val="37469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1279770</c:v>
                </c:pt>
                <c:pt idx="2">
                  <c:v>#N/A</c:v>
                </c:pt>
                <c:pt idx="3">
                  <c:v>#N/A</c:v>
                </c:pt>
                <c:pt idx="4">
                  <c:v>1237688</c:v>
                </c:pt>
                <c:pt idx="5">
                  <c:v>#N/A</c:v>
                </c:pt>
                <c:pt idx="6">
                  <c:v>#N/A</c:v>
                </c:pt>
                <c:pt idx="7">
                  <c:v>1137979</c:v>
                </c:pt>
                <c:pt idx="8">
                  <c:v>#N/A</c:v>
                </c:pt>
                <c:pt idx="9">
                  <c:v>#N/A</c:v>
                </c:pt>
                <c:pt idx="10">
                  <c:v>1201501</c:v>
                </c:pt>
                <c:pt idx="11">
                  <c:v>#N/A</c:v>
                </c:pt>
                <c:pt idx="12">
                  <c:v>#N/A</c:v>
                </c:pt>
                <c:pt idx="13">
                  <c:v>1152448</c:v>
                </c:pt>
                <c:pt idx="14">
                  <c:v>#N/A</c:v>
                </c:pt>
              </c:numCache>
            </c:numRef>
          </c:val>
          <c:smooth val="0"/>
          <c:extLst>
            <c:ext xmlns:c16="http://schemas.microsoft.com/office/drawing/2014/chart" uri="{C3380CC4-5D6E-409C-BE32-E72D297353CC}">
              <c16:uniqueId val="{0000000B-09CF-473A-A4DA-C88CBD95B55B}"/>
            </c:ext>
          </c:extLst>
        </c:ser>
        <c:dLbls>
          <c:showLegendKey val="0"/>
          <c:showVal val="0"/>
          <c:showCatName val="0"/>
          <c:showSerName val="0"/>
          <c:showPercent val="0"/>
          <c:showBubbleSize val="0"/>
        </c:dLbls>
        <c:marker val="1"/>
        <c:smooth val="0"/>
        <c:axId val="374691440"/>
        <c:axId val="374692224"/>
      </c:lineChart>
      <c:catAx>
        <c:axId val="37469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4692224"/>
        <c:crosses val="autoZero"/>
        <c:auto val="1"/>
        <c:lblAlgn val="ctr"/>
        <c:lblOffset val="100"/>
        <c:tickLblSkip val="1"/>
        <c:tickMarkSkip val="1"/>
        <c:noMultiLvlLbl val="0"/>
      </c:catAx>
      <c:valAx>
        <c:axId val="37469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69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17357</c:v>
                </c:pt>
                <c:pt idx="1">
                  <c:v>26247</c:v>
                </c:pt>
                <c:pt idx="2">
                  <c:v>21690</c:v>
                </c:pt>
              </c:numCache>
            </c:numRef>
          </c:val>
          <c:extLst>
            <c:ext xmlns:c16="http://schemas.microsoft.com/office/drawing/2014/chart" uri="{C3380CC4-5D6E-409C-BE32-E72D297353CC}">
              <c16:uniqueId val="{00000000-3C78-4021-BAE6-460585F1F5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C78-4021-BAE6-460585F1F5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14646</c:v>
                </c:pt>
                <c:pt idx="1">
                  <c:v>15367</c:v>
                </c:pt>
                <c:pt idx="2">
                  <c:v>14530</c:v>
                </c:pt>
              </c:numCache>
            </c:numRef>
          </c:val>
          <c:extLst>
            <c:ext xmlns:c16="http://schemas.microsoft.com/office/drawing/2014/chart" uri="{C3380CC4-5D6E-409C-BE32-E72D297353CC}">
              <c16:uniqueId val="{00000002-3C78-4021-BAE6-460585F1F556}"/>
            </c:ext>
          </c:extLst>
        </c:ser>
        <c:dLbls>
          <c:showLegendKey val="0"/>
          <c:showVal val="0"/>
          <c:showCatName val="0"/>
          <c:showSerName val="0"/>
          <c:showPercent val="0"/>
          <c:showBubbleSize val="0"/>
        </c:dLbls>
        <c:gapWidth val="120"/>
        <c:overlap val="100"/>
        <c:axId val="374697320"/>
        <c:axId val="374693792"/>
      </c:barChart>
      <c:catAx>
        <c:axId val="374697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4693792"/>
        <c:crosses val="autoZero"/>
        <c:auto val="1"/>
        <c:lblAlgn val="ctr"/>
        <c:lblOffset val="100"/>
        <c:tickLblSkip val="1"/>
        <c:tickMarkSkip val="1"/>
        <c:noMultiLvlLbl val="0"/>
      </c:catAx>
      <c:valAx>
        <c:axId val="374693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4697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{D7784BE9-CA05-4996-BDF3-85F3941C1EEA}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7A6-46C8-BB4A-EBD208E08B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{6EB0AC8C-2ED0-4DB4-BACA-F8AC0F12ADE2}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A6-46C8-BB4A-EBD208E08B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{AAC8A57C-1C7F-4D09-87DF-08480DB07A49}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A6-46C8-BB4A-EBD208E08B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{D6BC32B9-575B-4CAE-BF1E-DF45F1689B32}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A6-46C8-BB4A-EBD208E08B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{4ECB4412-FD97-46E3-B4EF-5BF13766ED32}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A6-46C8-BB4A-EBD208E08BB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{1B11072F-8E5D-4DAD-B3DA-846649BC98A8}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7A6-46C8-BB4A-EBD208E08BB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{E26ADBD5-E424-4B18-B58B-8DB24CE95B6F}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7A6-46C8-BB4A-EBD208E08BB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{9BA84049-5FDF-427A-B445-DC5BDDF97E8C}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7A6-46C8-BB4A-EBD208E08BB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{DA961EF2-D20D-4361-9E57-5D706BA23415}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7A6-46C8-BB4A-EBD208E08B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55.2</c:v>
                </c:pt>
                <c:pt idx="32">
                  <c:v>56.4</c:v>
                </c:pt>
              </c:numCache>
            </c:numRef>
          </c:xVal>
          <c:yVal>
            <c:numRef>
              <c:f>公会計指標分析・財政指標組合せ分析表!$BP$51:$DC$51</c:f>
              <c:numCache>
                <c:formatCode>#,##0.0;"▲ "#,##0.0</c:formatCode>
                <c:ptCount val="40"/>
                <c:pt idx="16">
                  <c:v>160.69999999999999</c:v>
                </c:pt>
                <c:pt idx="24">
                  <c:v>145.6</c:v>
                </c:pt>
                <c:pt idx="32">
                  <c:v>138.5</c:v>
                </c:pt>
              </c:numCache>
            </c:numRef>
          </c:yVal>
          <c:smooth val="0"/>
          <c:extLst>
            <c:ext xmlns:c16="http://schemas.microsoft.com/office/drawing/2014/chart" uri="{C3380CC4-5D6E-409C-BE32-E72D297353CC}">
              <c16:uniqueId val="{00000009-17A6-46C8-BB4A-EBD208E08B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{7049E8EF-5104-4D3E-B074-22987451CDA8}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7A6-46C8-BB4A-EBD208E08B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{580E6198-C890-430E-B8E8-B791E16B080D}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A6-46C8-BB4A-EBD208E08B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{3A103426-59F3-43BF-A360-18CCF6755899}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A6-46C8-BB4A-EBD208E08B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{B1253E03-3D1C-4922-B201-BFD6BB1DF8C0}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A6-46C8-BB4A-EBD208E08B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{C7188721-528E-41C1-879E-EFEA9CDF3BD1}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A6-46C8-BB4A-EBD208E08BB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{DEDC6C6A-B60F-4713-8720-DEBCDCDAD34D}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7A6-46C8-BB4A-EBD208E08BB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{0D7C2760-F5AD-44A1-BDB1-CD1EA2BB0144}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7A6-46C8-BB4A-EBD208E08BB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{B943373E-AC26-4F8C-841B-FFE9389E0772}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7A6-46C8-BB4A-EBD208E08BB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{843C982D-1383-47D1-863A-78FFF9B720E8}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7A6-46C8-BB4A-EBD208E08B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c:v>
                </c:pt>
                <c:pt idx="24">
                  <c:v>62</c:v>
                </c:pt>
                <c:pt idx="32">
                  <c:v>62.8</c:v>
                </c:pt>
              </c:numCache>
            </c:numRef>
          </c:xVal>
          <c:yVal>
            <c:numRef>
              <c:f>公会計指標分析・財政指標組合せ分析表!$BP$55:$DC$55</c:f>
              <c:numCache>
                <c:formatCode>#,##0.0;"▲ "#,##0.0</c:formatCode>
                <c:ptCount val="40"/>
                <c:pt idx="16">
                  <c:v>115.7</c:v>
                </c:pt>
                <c:pt idx="24">
                  <c:v>106</c:v>
                </c:pt>
                <c:pt idx="32">
                  <c:v>97.6</c:v>
                </c:pt>
              </c:numCache>
            </c:numRef>
          </c:yVal>
          <c:smooth val="0"/>
          <c:extLst>
            <c:ext xmlns:c16="http://schemas.microsoft.com/office/drawing/2014/chart" uri="{C3380CC4-5D6E-409C-BE32-E72D297353CC}">
              <c16:uniqueId val="{00000013-17A6-46C8-BB4A-EBD208E08BB5}"/>
            </c:ext>
          </c:extLst>
        </c:ser>
        <c:dLbls>
          <c:showLegendKey val="0"/>
          <c:showVal val="1"/>
          <c:showCatName val="0"/>
          <c:showSerName val="0"/>
          <c:showPercent val="0"/>
          <c:showBubbleSize val="0"/>
        </c:dLbls>
        <c:axId val="339405792"/>
        <c:axId val="339406184"/>
      </c:scatterChart>
      <c:valAx>
        <c:axId val="339405792"/>
        <c:scaling>
          <c:orientation val="minMax"/>
          <c:max val="63.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406184"/>
        <c:crosses val="autoZero"/>
        <c:crossBetween val="midCat"/>
      </c:valAx>
      <c:valAx>
        <c:axId val="339406184"/>
        <c:scaling>
          <c:orientation val="minMax"/>
          <c:max val="172"/>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405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{41DC1BB5-63F3-40EF-9C4B-DB3F12DC2C51}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BC0-444B-B98A-0AA0797955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{854839B1-848F-4EB5-9460-560F08C7AE05}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C0-444B-B98A-0AA0797955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{4AF84AF6-2039-4496-AC02-A9AC537AAB33}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C0-444B-B98A-0AA0797955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{D9BE55AD-C44D-47DE-90B0-5FD4FA2439E1}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C0-444B-B98A-0AA0797955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{BE2BBBFC-B2FA-40DF-95D5-0096A08370F9}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C0-444B-B98A-0AA0797955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{BB3D2615-5CE5-4FB3-B0D1-DC1E5DCB8D59}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BC0-444B-B98A-0AA0797955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{2D900ED6-5BE6-4C44-B917-0C5B089D41CE}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BC0-444B-B98A-0AA0797955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{1EDF558D-B850-4AE3-8921-E549871983C5}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BC0-444B-B98A-0AA0797955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{5CB69D31-0454-4934-898F-6399D8751069}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BC0-444B-B98A-0AA0797955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16.899999999999999</c:v>
                </c:pt>
                <c:pt idx="8">
                  <c:v>17</c:v>
                </c:pt>
                <c:pt idx="16">
                  <c:v>16.5</c:v>
                </c:pt>
                <c:pt idx="24">
                  <c:v>13.3</c:v>
                </c:pt>
                <c:pt idx="32">
                  <c:v>11.2</c:v>
                </c:pt>
              </c:numCache>
            </c:numRef>
          </c:xVal>
          <c:yVal>
            <c:numRef>
              <c:f>公会計指標分析・財政指標組合せ分析表!$BP$73:$DC$73</c:f>
              <c:numCache>
                <c:formatCode>#,##0.0;"▲ "#,##0.0</c:formatCode>
                <c:ptCount val="40"/>
                <c:pt idx="0">
                  <c:v>182.5</c:v>
                </c:pt>
                <c:pt idx="8">
                  <c:v>175.6</c:v>
                </c:pt>
                <c:pt idx="16">
                  <c:v>160.69999999999999</c:v>
                </c:pt>
                <c:pt idx="24">
                  <c:v>145.6</c:v>
                </c:pt>
                <c:pt idx="32">
                  <c:v>138.5</c:v>
                </c:pt>
              </c:numCache>
            </c:numRef>
          </c:yVal>
          <c:smooth val="0"/>
          <c:extLst>
            <c:ext xmlns:c16="http://schemas.microsoft.com/office/drawing/2014/chart" uri="{C3380CC4-5D6E-409C-BE32-E72D297353CC}">
              <c16:uniqueId val="{00000009-CBC0-444B-B98A-0AA0797955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{4DD8362A-0A7F-4E71-9854-0A44A2D79E21}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BC0-444B-B98A-0AA0797955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{28F3F73C-8A7E-48EA-9A80-48BC51D2DA07}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C0-444B-B98A-0AA0797955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{8233865A-B3C2-4460-A7F1-2D7C5E86FD19}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C0-444B-B98A-0AA0797955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{C7155A89-7123-4465-93C8-35C12565C353}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C0-444B-B98A-0AA0797955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{82F7BC9F-DAEE-49AF-AF61-AF544F673199}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C0-444B-B98A-0AA0797955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{E1577675-6C33-44C9-A9A4-E44170A8D37E}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BC0-444B-B98A-0AA0797955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{C3071E97-5B1C-41A4-829E-95EC245F387C}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BC0-444B-B98A-0AA0797955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{3940D31F-D2BE-45C6-B371-C8D2B4D6F6EA}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BC0-444B-B98A-0AA0797955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{EE2EFEF3-5844-4C68-95FB-0A6A884B0B4C}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BC0-444B-B98A-0AA0797955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CBC0-444B-B98A-0AA0797955D6}"/>
            </c:ext>
          </c:extLst>
        </c:ser>
        <c:dLbls>
          <c:showLegendKey val="0"/>
          <c:showVal val="1"/>
          <c:showCatName val="0"/>
          <c:showSerName val="0"/>
          <c:showPercent val="0"/>
          <c:showBubbleSize val="0"/>
        </c:dLbls>
        <c:axId val="428972456"/>
        <c:axId val="428969712"/>
      </c:scatterChart>
      <c:valAx>
        <c:axId val="428972456"/>
        <c:scaling>
          <c:orientation val="minMax"/>
          <c:max val="17.8"/>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969712"/>
        <c:crosses val="autoZero"/>
        <c:crossBetween val="midCat"/>
      </c:valAx>
      <c:valAx>
        <c:axId val="428969712"/>
        <c:scaling>
          <c:orientation val="minMax"/>
          <c:max val="197"/>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972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年度は前年度に比べて、元利償還金及び減債基金積立不足算定額は増加したものの、満期一括償還債地方債に係る年度割相当額及び公営企業債の元利償還金に対する繰入金の要素は減少となっています。</a:t>
          </a:r>
        </a:p>
        <a:p>
          <a:r>
            <a:rPr kumimoji="1" lang="ja-JP" altLang="en-US" sz="1400">
              <a:solidFill>
                <a:sysClr val="windowText" lastClr="000000"/>
              </a:solidFill>
              <a:latin typeface="ＭＳ ゴシック" pitchFamily="49" charset="-128"/>
              <a:ea typeface="ＭＳ ゴシック" pitchFamily="49" charset="-128"/>
            </a:rPr>
            <a:t>　その結果、元利償還金等（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）はほぼ横ばいとなりました。</a:t>
          </a:r>
        </a:p>
        <a:p>
          <a:r>
            <a:rPr kumimoji="1" lang="ja-JP" altLang="en-US" sz="1400">
              <a:solidFill>
                <a:sysClr val="windowText" lastClr="000000"/>
              </a:solidFill>
              <a:latin typeface="ＭＳ ゴシック" pitchFamily="49" charset="-128"/>
              <a:ea typeface="ＭＳ ゴシック" pitchFamily="49" charset="-128"/>
            </a:rPr>
            <a:t>　今後も、健全化判断比率の他都市との比較を行いつつ、「施策の推進と財政の健全性の維持」の両立の観点から、計画的な市債　活用や借入金残高の管理など、持続可能な財政運営を進めていきます。</a:t>
          </a:r>
        </a:p>
        <a:p>
          <a:r>
            <a:rPr kumimoji="1" lang="ja-JP" altLang="en-US" sz="1400">
              <a:solidFill>
                <a:sysClr val="windowText" lastClr="000000"/>
              </a:solidFill>
              <a:latin typeface="ＭＳ ゴシック" pitchFamily="49" charset="-128"/>
              <a:ea typeface="ＭＳ ゴシック" pitchFamily="49" charset="-128"/>
            </a:rPr>
            <a:t>（市債係入力）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経済事情の変動等により公債費の財源が不足したことで減債基金を活用してきたため、減債基金積立相当額に比べ減債基金残高が少ない状況となっていますが、毎年度の市債償還に支障のないよう基金残高を管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平成初期に計画に基づき行った公共投資のために、多くの市債を発行しました。これにより、一般会計等に係る地方債の現在高および公営企業債等繰入見込額が高い割合を示しています。</a:t>
          </a:r>
        </a:p>
        <a:p>
          <a:r>
            <a:rPr kumimoji="1" lang="ja-JP" altLang="en-US" sz="1200">
              <a:solidFill>
                <a:sysClr val="windowText" lastClr="000000"/>
              </a:solidFill>
              <a:latin typeface="ＭＳ ゴシック" pitchFamily="49" charset="-128"/>
              <a:ea typeface="ＭＳ ゴシック" pitchFamily="49" charset="-128"/>
            </a:rPr>
            <a:t>　これまで、企業会計・外郭団体等の借入金等の返済を進め、比率は減少傾向にあります。特に設立法人等の負債額等負担見込額は、本市が損失補償を付与する団体の債務の減に伴い、年々減少しています。</a:t>
          </a: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年度は、一般会計等に係る地方債の現在高及び</a:t>
          </a:r>
          <a:r>
            <a:rPr kumimoji="1" lang="en-US" altLang="ja-JP" sz="1200">
              <a:solidFill>
                <a:sysClr val="windowText" lastClr="000000"/>
              </a:solidFill>
              <a:latin typeface="ＭＳ ゴシック" pitchFamily="49" charset="-128"/>
              <a:ea typeface="ＭＳ ゴシック" pitchFamily="49" charset="-128"/>
            </a:rPr>
            <a:t>PFI</a:t>
          </a:r>
          <a:r>
            <a:rPr kumimoji="1" lang="ja-JP" altLang="en-US" sz="1200">
              <a:solidFill>
                <a:sysClr val="windowText" lastClr="000000"/>
              </a:solidFill>
              <a:latin typeface="ＭＳ ゴシック" pitchFamily="49" charset="-128"/>
              <a:ea typeface="ＭＳ ゴシック" pitchFamily="49" charset="-128"/>
            </a:rPr>
            <a:t>事業やそれに準ずる事業に係る債務負担行為に基づく支出予定額が増加した一方で、満期一括償還債の償還額減少に伴って減債基金の取崩額が減少したことにより、将来負担に充当可能な基金残高が増加し、将来負担比率は改善しました（財政比較分析表の「将来負担の状況」のとおり）。</a:t>
          </a:r>
        </a:p>
        <a:p>
          <a:r>
            <a:rPr kumimoji="1" lang="ja-JP" altLang="en-US" sz="1200">
              <a:solidFill>
                <a:sysClr val="windowText" lastClr="000000"/>
              </a:solidFill>
              <a:latin typeface="ＭＳ ゴシック" pitchFamily="49" charset="-128"/>
              <a:ea typeface="ＭＳ ゴシック" pitchFamily="49" charset="-128"/>
            </a:rPr>
            <a:t>　今後も、健全化判断比率の他都市との比較を行いつつ、「施策の推進と財政の健全性の維持」の両立の観点から、計画的な市債活用や借入金残高の管理など、持続可能な財政運営を進めていきます。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財源の年度間調整により、財政調整基金の活用額が積立額より大きかったことから、財政調整基金の残高が減少し、結果として、基金全体で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億円減少しました。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引き続き、基金の適正管理を含めた、持続可能な財政運営を進めて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文化基金　　　　：横浜美術館に収蔵する作品の購入等に活用</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みどり基金　　　：緑の保全及び創造に資する事業に活用</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環境保全基金　　：環境保全等活動等に活用</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社会福祉基金　　：社会福祉及び保健に関する事業等に活用</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学校施設整備基金について、学校施設改修等に活用したことによる減。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財源の年度間調整等により変動しました。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効率的・効果的な執行により翌年度予算に活用する財源として積み立てた額（年度間調整分）を控除した場合の残高</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11,957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10,247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12,690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　</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現下の社会情勢への対応と基金の設置目的や残高の状況等を勘案しながら、適正に管理していきます。</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将来の市債償還に支障のないよう、適正に管理していきます。</a:t>
          </a:r>
        </a:p>
        <a:p>
          <a:endPar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本市の有形固定資産減価償却率は類似団体と比較して、低い水準となっています。　この中で類似団体と比較して有形固定資産減価償却率が高くなっている施設には、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などがあり、低くなっている施設には、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127350</xdr:rowOff>
    </xdr:from>
    <xdr:ext cx="405111" cy="259045"/>
    <xdr:sp macro="" textlink="">
      <xdr:nvSpPr>
        <xdr:cNvPr id="71" name="有形固定資産減価償却率平均値テキスト"/>
        <xdr:cNvSpPr txBox="1"/>
      </xdr:nvSpPr>
      <xdr:spPr>
        <a:xfrm>
          <a:off x="4352925" y="5531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76653</xdr:rowOff>
    </xdr:from>
    <xdr:to>
      <xdr:col>23</xdr:col>
      <xdr:colOff>136525</xdr:colOff>
      <xdr:row>34</xdr:row>
      <xdr:rowOff>6803</xdr:rowOff>
    </xdr:to>
    <xdr:sp macro="" textlink="">
      <xdr:nvSpPr>
        <xdr:cNvPr id="81" name="楕円 80"/>
        <xdr:cNvSpPr/>
      </xdr:nvSpPr>
      <xdr:spPr>
        <a:xfrm>
          <a:off x="4251325" y="63060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163030</xdr:rowOff>
    </xdr:from>
    <xdr:ext cx="405111" cy="259045"/>
    <xdr:sp macro="" textlink="">
      <xdr:nvSpPr>
        <xdr:cNvPr id="82" name="有形固定資産減価償却率該当値テキスト"/>
        <xdr:cNvSpPr txBox="1"/>
      </xdr:nvSpPr>
      <xdr:spPr>
        <a:xfrm>
          <a:off x="4352925" y="622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28575</xdr:rowOff>
    </xdr:from>
    <xdr:to>
      <xdr:col>19</xdr:col>
      <xdr:colOff>187325</xdr:colOff>
      <xdr:row>34</xdr:row>
      <xdr:rowOff>130175</xdr:rowOff>
    </xdr:to>
    <xdr:sp macro="" textlink="">
      <xdr:nvSpPr>
        <xdr:cNvPr id="83" name="楕円 82"/>
        <xdr:cNvSpPr/>
      </xdr:nvSpPr>
      <xdr:spPr>
        <a:xfrm>
          <a:off x="3616325" y="64230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127453</xdr:rowOff>
    </xdr:from>
    <xdr:to>
      <xdr:col>23</xdr:col>
      <xdr:colOff>85725</xdr:colOff>
      <xdr:row>34</xdr:row>
      <xdr:rowOff>79375</xdr:rowOff>
    </xdr:to>
    <xdr:cxnSp macro="">
      <xdr:nvCxnSpPr>
        <xdr:cNvPr id="84" name="直線コネクタ 83"/>
        <xdr:cNvCxnSpPr/>
      </xdr:nvCxnSpPr>
      <xdr:spPr>
        <a:xfrm flipV="1">
          <a:off x="3667125" y="6356803"/>
          <a:ext cx="635000" cy="1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100542</xdr:rowOff>
    </xdr:from>
    <xdr:to>
      <xdr:col>15</xdr:col>
      <xdr:colOff>187325</xdr:colOff>
      <xdr:row>35</xdr:row>
      <xdr:rowOff>30692</xdr:rowOff>
    </xdr:to>
    <xdr:sp macro="" textlink="">
      <xdr:nvSpPr>
        <xdr:cNvPr id="85" name="楕円 84"/>
        <xdr:cNvSpPr/>
      </xdr:nvSpPr>
      <xdr:spPr>
        <a:xfrm>
          <a:off x="2930525" y="64949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79375</xdr:rowOff>
    </xdr:from>
    <xdr:to>
      <xdr:col>19</xdr:col>
      <xdr:colOff>136525</xdr:colOff>
      <xdr:row>34</xdr:row>
      <xdr:rowOff>151342</xdr:rowOff>
    </xdr:to>
    <xdr:cxnSp macro="">
      <xdr:nvCxnSpPr>
        <xdr:cNvPr id="86" name="直線コネクタ 85"/>
        <xdr:cNvCxnSpPr/>
      </xdr:nvCxnSpPr>
      <xdr:spPr>
        <a:xfrm flipV="1">
          <a:off x="2981325" y="6473825"/>
          <a:ext cx="6858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133397</xdr:rowOff>
    </xdr:from>
    <xdr:ext cx="405111" cy="259045"/>
    <xdr:sp macro="" textlink="">
      <xdr:nvSpPr>
        <xdr:cNvPr id="87" name="n_1aveValue有形固定資産減価償却率"/>
        <xdr:cNvSpPr txBox="1"/>
      </xdr:nvSpPr>
      <xdr:spPr>
        <a:xfrm>
          <a:off x="3470919" y="553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64757</xdr:rowOff>
    </xdr:from>
    <xdr:ext cx="405111" cy="259045"/>
    <xdr:sp macro="" textlink="">
      <xdr:nvSpPr>
        <xdr:cNvPr id="88" name="n_2aveValue有形固定資産減価償却率"/>
        <xdr:cNvSpPr txBox="1"/>
      </xdr:nvSpPr>
      <xdr:spPr>
        <a:xfrm>
          <a:off x="2797819" y="563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89" name="n_3aveValue有形固定資産減価償却率"/>
        <xdr:cNvSpPr txBox="1"/>
      </xdr:nvSpPr>
      <xdr:spPr>
        <a:xfrm>
          <a:off x="211201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121302</xdr:rowOff>
    </xdr:from>
    <xdr:ext cx="405111" cy="259045"/>
    <xdr:sp macro="" textlink="">
      <xdr:nvSpPr>
        <xdr:cNvPr id="90" name="n_1mainValue有形固定資産減価償却率"/>
        <xdr:cNvSpPr txBox="1"/>
      </xdr:nvSpPr>
      <xdr:spPr>
        <a:xfrm>
          <a:off x="3470919"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21819</xdr:rowOff>
    </xdr:from>
    <xdr:ext cx="405111" cy="259045"/>
    <xdr:sp macro="" textlink="">
      <xdr:nvSpPr>
        <xdr:cNvPr id="91" name="n_2mainValue有形固定資産減価償却率"/>
        <xdr:cNvSpPr txBox="1"/>
      </xdr:nvSpPr>
      <xdr:spPr>
        <a:xfrm>
          <a:off x="2797819" y="6581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債務償還比率は、類似団体と比較して高い水準となっています。これは、類似団体と比較して近年に地方債を発行しながら公共施設の整備などをすすめた結果、将来負担額が高いことなどが考えられます。</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また、</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年度と比較</a:t>
          </a:r>
          <a:r>
            <a:rPr kumimoji="1" lang="ja-JP" altLang="en-US" sz="1000">
              <a:latin typeface="ＭＳ Ｐゴシック" panose="020B0600070205080204" pitchFamily="50" charset="-128"/>
              <a:ea typeface="ＭＳ Ｐゴシック" panose="020B0600070205080204" pitchFamily="50" charset="-128"/>
            </a:rPr>
            <a:t>して</a:t>
          </a:r>
          <a:r>
            <a:rPr kumimoji="1" lang="ja-JP" altLang="en-US" sz="1050">
              <a:latin typeface="ＭＳ Ｐゴシック" panose="020B0600070205080204" pitchFamily="50" charset="-128"/>
              <a:ea typeface="ＭＳ Ｐゴシック" panose="020B0600070205080204" pitchFamily="50" charset="-128"/>
            </a:rPr>
            <a:t>、将来負担額に充当可能な基金が増加したこと等により、比率が改善しました。今後も、債務償還比率などの財政</a:t>
          </a:r>
          <a:r>
            <a:rPr kumimoji="1" lang="ja-JP" altLang="en-US" sz="1000">
              <a:latin typeface="ＭＳ Ｐゴシック" panose="020B0600070205080204" pitchFamily="50" charset="-128"/>
              <a:ea typeface="ＭＳ Ｐゴシック" panose="020B0600070205080204" pitchFamily="50" charset="-128"/>
            </a:rPr>
            <a:t>指標</a:t>
          </a:r>
          <a:r>
            <a:rPr kumimoji="1" lang="ja-JP" altLang="en-US" sz="1050">
              <a:latin typeface="ＭＳ Ｐゴシック" panose="020B0600070205080204" pitchFamily="50" charset="-128"/>
              <a:ea typeface="ＭＳ Ｐゴシック" panose="020B0600070205080204" pitchFamily="50" charset="-128"/>
            </a:rPr>
            <a:t>について、他都市との比較を行いつつ、「施策の推進と財政の健全性の維持」の両立の観点から、計画的な市債活用や借入金残高の管理など、持続可能な財政運営を進めていきます。</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9" name="テキスト ボックス 108"/>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3" name="直線コネクタ 122"/>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4"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5" name="直線コネクタ 124"/>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6"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27" name="直線コネクタ 126"/>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28" name="債務償還比率平均値テキスト"/>
        <xdr:cNvSpPr txBox="1"/>
      </xdr:nvSpPr>
      <xdr:spPr>
        <a:xfrm>
          <a:off x="13376275" y="580629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29" name="フローチャート: 判断 128"/>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0" name="フローチャート: 判断 129"/>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79284</xdr:rowOff>
    </xdr:from>
    <xdr:to>
      <xdr:col>76</xdr:col>
      <xdr:colOff>73025</xdr:colOff>
      <xdr:row>30</xdr:row>
      <xdr:rowOff>9434</xdr:rowOff>
    </xdr:to>
    <xdr:sp macro="" textlink="">
      <xdr:nvSpPr>
        <xdr:cNvPr id="136" name="楕円 135"/>
        <xdr:cNvSpPr/>
      </xdr:nvSpPr>
      <xdr:spPr>
        <a:xfrm>
          <a:off x="13293725" y="56482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102161</xdr:rowOff>
    </xdr:from>
    <xdr:ext cx="560923" cy="259045"/>
    <xdr:sp macro="" textlink="">
      <xdr:nvSpPr>
        <xdr:cNvPr id="137" name="債務償還比率該当値テキスト"/>
        <xdr:cNvSpPr txBox="1"/>
      </xdr:nvSpPr>
      <xdr:spPr>
        <a:xfrm>
          <a:off x="13376275" y="55060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56666</xdr:rowOff>
    </xdr:from>
    <xdr:to>
      <xdr:col>72</xdr:col>
      <xdr:colOff>123825</xdr:colOff>
      <xdr:row>29</xdr:row>
      <xdr:rowOff>158266</xdr:rowOff>
    </xdr:to>
    <xdr:sp macro="" textlink="">
      <xdr:nvSpPr>
        <xdr:cNvPr id="138" name="楕円 137"/>
        <xdr:cNvSpPr/>
      </xdr:nvSpPr>
      <xdr:spPr>
        <a:xfrm>
          <a:off x="12639675" y="56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107466</xdr:rowOff>
    </xdr:from>
    <xdr:to>
      <xdr:col>76</xdr:col>
      <xdr:colOff>22225</xdr:colOff>
      <xdr:row>29</xdr:row>
      <xdr:rowOff>130084</xdr:rowOff>
    </xdr:to>
    <xdr:cxnSp macro="">
      <xdr:nvCxnSpPr>
        <xdr:cNvPr id="139" name="直線コネクタ 138"/>
        <xdr:cNvCxnSpPr/>
      </xdr:nvCxnSpPr>
      <xdr:spPr>
        <a:xfrm>
          <a:off x="12690475" y="5676416"/>
          <a:ext cx="635000" cy="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289</xdr:rowOff>
    </xdr:from>
    <xdr:ext cx="560923" cy="259045"/>
    <xdr:sp macro="" textlink="">
      <xdr:nvSpPr>
        <xdr:cNvPr id="140" name="n_1aveValue債務償還比率"/>
        <xdr:cNvSpPr txBox="1"/>
      </xdr:nvSpPr>
      <xdr:spPr>
        <a:xfrm>
          <a:off x="12435413" y="58994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3343</xdr:rowOff>
    </xdr:from>
    <xdr:ext cx="560923" cy="259045"/>
    <xdr:sp macro="" textlink="">
      <xdr:nvSpPr>
        <xdr:cNvPr id="141" name="n_1mainValue債務償還比率"/>
        <xdr:cNvSpPr txBox="1"/>
      </xdr:nvSpPr>
      <xdr:spPr>
        <a:xfrm>
          <a:off x="12435413" y="54071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1" name="楕円 70"/>
        <xdr:cNvSpPr/>
      </xdr:nvSpPr>
      <xdr:spPr>
        <a:xfrm>
          <a:off x="4127500" y="6273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2" name="【道路】&#10;有形固定資産減価償却率該当値テキスト"/>
        <xdr:cNvSpPr txBox="1"/>
      </xdr:nvSpPr>
      <xdr:spPr>
        <a:xfrm>
          <a:off x="4216400"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3" name="楕円 72"/>
        <xdr:cNvSpPr/>
      </xdr:nvSpPr>
      <xdr:spPr>
        <a:xfrm>
          <a:off x="3384550" y="6297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68580</xdr:rowOff>
    </xdr:to>
    <xdr:cxnSp macro="">
      <xdr:nvCxnSpPr>
        <xdr:cNvPr id="74" name="直線コネクタ 73"/>
        <xdr:cNvCxnSpPr/>
      </xdr:nvCxnSpPr>
      <xdr:spPr>
        <a:xfrm flipV="1">
          <a:off x="3429000" y="631825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5" name="楕円 74"/>
        <xdr:cNvSpPr/>
      </xdr:nvSpPr>
      <xdr:spPr>
        <a:xfrm>
          <a:off x="2571750" y="6281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68580</xdr:rowOff>
    </xdr:to>
    <xdr:cxnSp macro="">
      <xdr:nvCxnSpPr>
        <xdr:cNvPr id="76" name="直線コネクタ 75"/>
        <xdr:cNvCxnSpPr/>
      </xdr:nvCxnSpPr>
      <xdr:spPr>
        <a:xfrm>
          <a:off x="2622550" y="632587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7"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78"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79"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0" name="n_1mainValue【道路】&#10;有形固定資産減価償却率"/>
        <xdr:cNvSpPr txBox="1"/>
      </xdr:nvSpPr>
      <xdr:spPr>
        <a:xfrm>
          <a:off x="32391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81" name="n_2mainValue【道路】&#10;有形固定資産減価償却率"/>
        <xdr:cNvSpPr txBox="1"/>
      </xdr:nvSpPr>
      <xdr:spPr>
        <a:xfrm>
          <a:off x="2439044" y="636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5" name="直線コネクタ 104"/>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6"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7" name="直線コネクタ 106"/>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08"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09" name="直線コネクタ 108"/>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0" name="【道路】&#10;一人当たり延長平均値テキスト"/>
        <xdr:cNvSpPr txBox="1"/>
      </xdr:nvSpPr>
      <xdr:spPr>
        <a:xfrm>
          <a:off x="9467850" y="638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1" name="フローチャート: 判断 110"/>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2" name="フローチャート: 判断 111"/>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3" name="フローチャート: 判断 112"/>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4" name="フローチャート: 判断 113"/>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80772</xdr:rowOff>
    </xdr:from>
    <xdr:to>
      <xdr:col>55</xdr:col>
      <xdr:colOff>50800</xdr:colOff>
      <xdr:row>41</xdr:row>
      <xdr:rowOff>10922</xdr:rowOff>
    </xdr:to>
    <xdr:sp macro="" textlink="">
      <xdr:nvSpPr>
        <xdr:cNvPr id="120" name="楕円 119"/>
        <xdr:cNvSpPr/>
      </xdr:nvSpPr>
      <xdr:spPr>
        <a:xfrm>
          <a:off x="9398000" y="66911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167149</xdr:rowOff>
    </xdr:from>
    <xdr:ext cx="469744" cy="259045"/>
    <xdr:sp macro="" textlink="">
      <xdr:nvSpPr>
        <xdr:cNvPr id="121" name="【道路】&#10;一人当たり延長該当値テキスト"/>
        <xdr:cNvSpPr txBox="1"/>
      </xdr:nvSpPr>
      <xdr:spPr>
        <a:xfrm>
          <a:off x="9467850" y="6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80391</xdr:rowOff>
    </xdr:from>
    <xdr:to>
      <xdr:col>50</xdr:col>
      <xdr:colOff>165100</xdr:colOff>
      <xdr:row>41</xdr:row>
      <xdr:rowOff>10541</xdr:rowOff>
    </xdr:to>
    <xdr:sp macro="" textlink="">
      <xdr:nvSpPr>
        <xdr:cNvPr id="122" name="楕円 121"/>
        <xdr:cNvSpPr/>
      </xdr:nvSpPr>
      <xdr:spPr>
        <a:xfrm>
          <a:off x="8636000" y="66907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131191</xdr:rowOff>
    </xdr:from>
    <xdr:to>
      <xdr:col>55</xdr:col>
      <xdr:colOff>0</xdr:colOff>
      <xdr:row>40</xdr:row>
      <xdr:rowOff>131572</xdr:rowOff>
    </xdr:to>
    <xdr:cxnSp macro="">
      <xdr:nvCxnSpPr>
        <xdr:cNvPr id="123" name="直線コネクタ 122"/>
        <xdr:cNvCxnSpPr/>
      </xdr:nvCxnSpPr>
      <xdr:spPr>
        <a:xfrm>
          <a:off x="8686800" y="6741541"/>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80899</xdr:rowOff>
    </xdr:from>
    <xdr:to>
      <xdr:col>46</xdr:col>
      <xdr:colOff>38100</xdr:colOff>
      <xdr:row>41</xdr:row>
      <xdr:rowOff>11049</xdr:rowOff>
    </xdr:to>
    <xdr:sp macro="" textlink="">
      <xdr:nvSpPr>
        <xdr:cNvPr id="124" name="楕円 123"/>
        <xdr:cNvSpPr/>
      </xdr:nvSpPr>
      <xdr:spPr>
        <a:xfrm>
          <a:off x="7842250" y="66912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131191</xdr:rowOff>
    </xdr:from>
    <xdr:to>
      <xdr:col>50</xdr:col>
      <xdr:colOff>114300</xdr:colOff>
      <xdr:row>40</xdr:row>
      <xdr:rowOff>131699</xdr:rowOff>
    </xdr:to>
    <xdr:cxnSp macro="">
      <xdr:nvCxnSpPr>
        <xdr:cNvPr id="125" name="直線コネクタ 124"/>
        <xdr:cNvCxnSpPr/>
      </xdr:nvCxnSpPr>
      <xdr:spPr>
        <a:xfrm flipV="1">
          <a:off x="7886700" y="6741541"/>
          <a:ext cx="8001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26" name="n_1aveValue【道路】&#10;一人当たり延長"/>
        <xdr:cNvSpPr txBox="1"/>
      </xdr:nvSpPr>
      <xdr:spPr>
        <a:xfrm>
          <a:off x="845827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27" name="n_2aveValue【道路】&#10;一人当たり延長"/>
        <xdr:cNvSpPr txBox="1"/>
      </xdr:nvSpPr>
      <xdr:spPr>
        <a:xfrm>
          <a:off x="76772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28"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1668</xdr:rowOff>
    </xdr:from>
    <xdr:ext cx="469744" cy="259045"/>
    <xdr:sp macro="" textlink="">
      <xdr:nvSpPr>
        <xdr:cNvPr id="129" name="n_1mainValue【道路】&#10;一人当たり延長"/>
        <xdr:cNvSpPr txBox="1"/>
      </xdr:nvSpPr>
      <xdr:spPr>
        <a:xfrm>
          <a:off x="8458277" y="67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2176</xdr:rowOff>
    </xdr:from>
    <xdr:ext cx="469744" cy="259045"/>
    <xdr:sp macro="" textlink="">
      <xdr:nvSpPr>
        <xdr:cNvPr id="130" name="n_2mainValue【道路】&#10;一人当たり延長"/>
        <xdr:cNvSpPr txBox="1"/>
      </xdr:nvSpPr>
      <xdr:spPr>
        <a:xfrm>
          <a:off x="7677227" y="677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54" name="直線コネクタ 153"/>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55"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6" name="直線コネクタ 155"/>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57"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58" name="直線コネクタ 157"/>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141622</xdr:rowOff>
    </xdr:from>
    <xdr:ext cx="405111" cy="259045"/>
    <xdr:sp macro="" textlink="">
      <xdr:nvSpPr>
        <xdr:cNvPr id="159" name="【橋りょう・トンネル】&#10;有形固定資産減価償却率平均値テキスト"/>
        <xdr:cNvSpPr txBox="1"/>
      </xdr:nvSpPr>
      <xdr:spPr>
        <a:xfrm>
          <a:off x="4216400" y="9393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0" name="フローチャート: 判断 159"/>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1" name="フローチャート: 判断 160"/>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2" name="フローチャート: 判断 161"/>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3" name="フローチャート: 判断 162"/>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69" name="楕円 168"/>
        <xdr:cNvSpPr/>
      </xdr:nvSpPr>
      <xdr:spPr>
        <a:xfrm>
          <a:off x="41275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32402</xdr:rowOff>
    </xdr:from>
    <xdr:ext cx="405111" cy="259045"/>
    <xdr:sp macro="" textlink="">
      <xdr:nvSpPr>
        <xdr:cNvPr id="170" name="【橋りょう・トンネル】&#10;有形固定資産減価償却率該当値テキスト"/>
        <xdr:cNvSpPr txBox="1"/>
      </xdr:nvSpPr>
      <xdr:spPr>
        <a:xfrm>
          <a:off x="4216400" y="977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71" name="楕円 170"/>
        <xdr:cNvSpPr/>
      </xdr:nvSpPr>
      <xdr:spPr>
        <a:xfrm>
          <a:off x="3384550" y="984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152400</xdr:rowOff>
    </xdr:to>
    <xdr:cxnSp macro="">
      <xdr:nvCxnSpPr>
        <xdr:cNvPr id="172" name="直線コネクタ 171"/>
        <xdr:cNvCxnSpPr/>
      </xdr:nvCxnSpPr>
      <xdr:spPr>
        <a:xfrm flipV="1">
          <a:off x="3429000" y="9852025"/>
          <a:ext cx="7493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73" name="楕円 172"/>
        <xdr:cNvSpPr/>
      </xdr:nvSpPr>
      <xdr:spPr>
        <a:xfrm>
          <a:off x="2571750" y="9869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1905</xdr:rowOff>
    </xdr:to>
    <xdr:cxnSp macro="">
      <xdr:nvCxnSpPr>
        <xdr:cNvPr id="174" name="直線コネクタ 173"/>
        <xdr:cNvCxnSpPr/>
      </xdr:nvCxnSpPr>
      <xdr:spPr>
        <a:xfrm flipV="1">
          <a:off x="2622550" y="9899650"/>
          <a:ext cx="80645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175" name="n_1aveValue【橋りょう・トンネル】&#10;有形固定資産減価償却率"/>
        <xdr:cNvSpPr txBox="1"/>
      </xdr:nvSpPr>
      <xdr:spPr>
        <a:xfrm>
          <a:off x="3239144"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76" name="n_2aveValue【橋りょう・トンネル】&#10;有形固定資産減価償却率"/>
        <xdr:cNvSpPr txBox="1"/>
      </xdr:nvSpPr>
      <xdr:spPr>
        <a:xfrm>
          <a:off x="2439044"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77"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22877</xdr:rowOff>
    </xdr:from>
    <xdr:ext cx="405111" cy="259045"/>
    <xdr:sp macro="" textlink="">
      <xdr:nvSpPr>
        <xdr:cNvPr id="178" name="n_1mainValue【橋りょう・トンネル】&#10;有形固定資産減価償却率"/>
        <xdr:cNvSpPr txBox="1"/>
      </xdr:nvSpPr>
      <xdr:spPr>
        <a:xfrm>
          <a:off x="32391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9" name="n_2mainValue【橋りょう・トンネル】&#10;有形固定資産減価償却率"/>
        <xdr:cNvSpPr txBox="1"/>
      </xdr:nvSpPr>
      <xdr:spPr>
        <a:xfrm>
          <a:off x="2439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03" name="直線コネクタ 202"/>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04"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05" name="直線コネクタ 204"/>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06"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07" name="直線コネクタ 206"/>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62345</xdr:rowOff>
    </xdr:from>
    <xdr:ext cx="599010" cy="259045"/>
    <xdr:sp macro="" textlink="">
      <xdr:nvSpPr>
        <xdr:cNvPr id="208" name="【橋りょう・トンネル】&#10;一人当たり有形固定資産（償却資産）額平均値テキスト"/>
        <xdr:cNvSpPr txBox="1"/>
      </xdr:nvSpPr>
      <xdr:spPr>
        <a:xfrm>
          <a:off x="9467850" y="1013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09" name="フローチャート: 判断 208"/>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0" name="フローチャート: 判断 209"/>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11" name="フローチャート: 判断 210"/>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12" name="フローチャート: 判断 211"/>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70095</xdr:rowOff>
    </xdr:from>
    <xdr:to>
      <xdr:col>55</xdr:col>
      <xdr:colOff>50800</xdr:colOff>
      <xdr:row>62</xdr:row>
      <xdr:rowOff>245</xdr:rowOff>
    </xdr:to>
    <xdr:sp macro="" textlink="">
      <xdr:nvSpPr>
        <xdr:cNvPr id="218" name="楕円 217"/>
        <xdr:cNvSpPr/>
      </xdr:nvSpPr>
      <xdr:spPr>
        <a:xfrm>
          <a:off x="9398000" y="101475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92972</xdr:rowOff>
    </xdr:from>
    <xdr:ext cx="599010" cy="259045"/>
    <xdr:sp macro="" textlink="">
      <xdr:nvSpPr>
        <xdr:cNvPr id="219" name="【橋りょう・トンネル】&#10;一人当たり有形固定資産（償却資産）額該当値テキスト"/>
        <xdr:cNvSpPr txBox="1"/>
      </xdr:nvSpPr>
      <xdr:spPr>
        <a:xfrm>
          <a:off x="9467850" y="100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57583</xdr:rowOff>
    </xdr:from>
    <xdr:to>
      <xdr:col>50</xdr:col>
      <xdr:colOff>165100</xdr:colOff>
      <xdr:row>61</xdr:row>
      <xdr:rowOff>159183</xdr:rowOff>
    </xdr:to>
    <xdr:sp macro="" textlink="">
      <xdr:nvSpPr>
        <xdr:cNvPr id="220" name="楕円 219"/>
        <xdr:cNvSpPr/>
      </xdr:nvSpPr>
      <xdr:spPr>
        <a:xfrm>
          <a:off x="8636000" y="101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108383</xdr:rowOff>
    </xdr:from>
    <xdr:to>
      <xdr:col>55</xdr:col>
      <xdr:colOff>0</xdr:colOff>
      <xdr:row>61</xdr:row>
      <xdr:rowOff>120895</xdr:rowOff>
    </xdr:to>
    <xdr:cxnSp macro="">
      <xdr:nvCxnSpPr>
        <xdr:cNvPr id="221" name="直線コネクタ 220"/>
        <xdr:cNvCxnSpPr/>
      </xdr:nvCxnSpPr>
      <xdr:spPr>
        <a:xfrm>
          <a:off x="8686800" y="10185833"/>
          <a:ext cx="74295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63591</xdr:rowOff>
    </xdr:from>
    <xdr:to>
      <xdr:col>46</xdr:col>
      <xdr:colOff>38100</xdr:colOff>
      <xdr:row>61</xdr:row>
      <xdr:rowOff>165191</xdr:rowOff>
    </xdr:to>
    <xdr:sp macro="" textlink="">
      <xdr:nvSpPr>
        <xdr:cNvPr id="222" name="楕円 221"/>
        <xdr:cNvSpPr/>
      </xdr:nvSpPr>
      <xdr:spPr>
        <a:xfrm>
          <a:off x="7842250" y="101410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108383</xdr:rowOff>
    </xdr:from>
    <xdr:to>
      <xdr:col>50</xdr:col>
      <xdr:colOff>114300</xdr:colOff>
      <xdr:row>61</xdr:row>
      <xdr:rowOff>114391</xdr:rowOff>
    </xdr:to>
    <xdr:cxnSp macro="">
      <xdr:nvCxnSpPr>
        <xdr:cNvPr id="223" name="直線コネクタ 222"/>
        <xdr:cNvCxnSpPr/>
      </xdr:nvCxnSpPr>
      <xdr:spPr>
        <a:xfrm flipV="1">
          <a:off x="7886700" y="10185833"/>
          <a:ext cx="8001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168179</xdr:rowOff>
    </xdr:from>
    <xdr:ext cx="599010" cy="259045"/>
    <xdr:sp macro="" textlink="">
      <xdr:nvSpPr>
        <xdr:cNvPr id="224" name="n_1aveValue【橋りょう・トンネル】&#10;一人当たり有形固定資産（償却資産）額"/>
        <xdr:cNvSpPr txBox="1"/>
      </xdr:nvSpPr>
      <xdr:spPr>
        <a:xfrm>
          <a:off x="8399995" y="102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158947</xdr:rowOff>
    </xdr:from>
    <xdr:ext cx="599010" cy="259045"/>
    <xdr:sp macro="" textlink="">
      <xdr:nvSpPr>
        <xdr:cNvPr id="225" name="n_2aveValue【橋りょう・トンネル】&#10;一人当たり有形固定資産（償却資産）額"/>
        <xdr:cNvSpPr txBox="1"/>
      </xdr:nvSpPr>
      <xdr:spPr>
        <a:xfrm>
          <a:off x="7612595" y="1023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26"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4260</xdr:rowOff>
    </xdr:from>
    <xdr:ext cx="599010" cy="259045"/>
    <xdr:sp macro="" textlink="">
      <xdr:nvSpPr>
        <xdr:cNvPr id="227" name="n_1mainValue【橋りょう・トンネル】&#10;一人当たり有形固定資産（償却資産）額"/>
        <xdr:cNvSpPr txBox="1"/>
      </xdr:nvSpPr>
      <xdr:spPr>
        <a:xfrm>
          <a:off x="8399995" y="991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10268</xdr:rowOff>
    </xdr:from>
    <xdr:ext cx="599010" cy="259045"/>
    <xdr:sp macro="" textlink="">
      <xdr:nvSpPr>
        <xdr:cNvPr id="228" name="n_2mainValue【橋りょう・トンネル】&#10;一人当たり有形固定資産（償却資産）額"/>
        <xdr:cNvSpPr txBox="1"/>
      </xdr:nvSpPr>
      <xdr:spPr>
        <a:xfrm>
          <a:off x="7612595" y="992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1" name="テキスト ボックス 250"/>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53" name="直線コネクタ 252"/>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54"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55" name="直線コネクタ 254"/>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6"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7" name="直線コネクタ 256"/>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44466</xdr:rowOff>
    </xdr:from>
    <xdr:ext cx="405111" cy="259045"/>
    <xdr:sp macro="" textlink="">
      <xdr:nvSpPr>
        <xdr:cNvPr id="258" name="【公営住宅】&#10;有形固定資産減価償却率平均値テキスト"/>
        <xdr:cNvSpPr txBox="1"/>
      </xdr:nvSpPr>
      <xdr:spPr>
        <a:xfrm>
          <a:off x="4216400" y="13258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59" name="フローチャート: 判断 258"/>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0" name="フローチャート: 判断 259"/>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61" name="フローチャート: 判断 260"/>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2" name="フローチャート: 判断 261"/>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68" name="楕円 267"/>
        <xdr:cNvSpPr/>
      </xdr:nvSpPr>
      <xdr:spPr>
        <a:xfrm>
          <a:off x="4127500" y="13450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49547</xdr:rowOff>
    </xdr:from>
    <xdr:ext cx="405111" cy="259045"/>
    <xdr:sp macro="" textlink="">
      <xdr:nvSpPr>
        <xdr:cNvPr id="269" name="【公営住宅】&#10;有形固定資産減価償却率該当値テキスト"/>
        <xdr:cNvSpPr txBox="1"/>
      </xdr:nvSpPr>
      <xdr:spPr>
        <a:xfrm>
          <a:off x="42164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70" name="楕円 269"/>
        <xdr:cNvSpPr/>
      </xdr:nvSpPr>
      <xdr:spPr>
        <a:xfrm>
          <a:off x="3384550" y="135115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82</xdr:row>
      <xdr:rowOff>11430</xdr:rowOff>
    </xdr:to>
    <xdr:cxnSp macro="">
      <xdr:nvCxnSpPr>
        <xdr:cNvPr id="271" name="直線コネクタ 270"/>
        <xdr:cNvCxnSpPr/>
      </xdr:nvCxnSpPr>
      <xdr:spPr>
        <a:xfrm flipV="1">
          <a:off x="3429000" y="13501370"/>
          <a:ext cx="7493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72" name="楕円 271"/>
        <xdr:cNvSpPr/>
      </xdr:nvSpPr>
      <xdr:spPr>
        <a:xfrm>
          <a:off x="257175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83820</xdr:rowOff>
    </xdr:to>
    <xdr:cxnSp macro="">
      <xdr:nvCxnSpPr>
        <xdr:cNvPr id="273" name="直線コネクタ 272"/>
        <xdr:cNvCxnSpPr/>
      </xdr:nvCxnSpPr>
      <xdr:spPr>
        <a:xfrm flipV="1">
          <a:off x="2622550" y="13555980"/>
          <a:ext cx="8064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4" name="n_1aveValue【公営住宅】&#10;有形固定資産減価償却率"/>
        <xdr:cNvSpPr txBox="1"/>
      </xdr:nvSpPr>
      <xdr:spPr>
        <a:xfrm>
          <a:off x="3239144" y="1322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75" name="n_2aveValue【公営住宅】&#10;有形固定資産減価償却率"/>
        <xdr:cNvSpPr txBox="1"/>
      </xdr:nvSpPr>
      <xdr:spPr>
        <a:xfrm>
          <a:off x="2439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76" name="n_3aveValue【公営住宅】&#10;有形固定資産減価償却率"/>
        <xdr:cNvSpPr txBox="1"/>
      </xdr:nvSpPr>
      <xdr:spPr>
        <a:xfrm>
          <a:off x="16452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53357</xdr:rowOff>
    </xdr:from>
    <xdr:ext cx="405111" cy="259045"/>
    <xdr:sp macro="" textlink="">
      <xdr:nvSpPr>
        <xdr:cNvPr id="277" name="n_1mainValue【公営住宅】&#10;有形固定資産減価償却率"/>
        <xdr:cNvSpPr txBox="1"/>
      </xdr:nvSpPr>
      <xdr:spPr>
        <a:xfrm>
          <a:off x="3239144" y="1359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78" name="n_2mainValue【公営住宅】&#10;有形固定資産減価償却率"/>
        <xdr:cNvSpPr txBox="1"/>
      </xdr:nvSpPr>
      <xdr:spPr>
        <a:xfrm>
          <a:off x="24390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00" name="直線コネクタ 299"/>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01"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02" name="直線コネクタ 301"/>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03"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04" name="直線コネクタ 303"/>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05"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06" name="フローチャート: 判断 305"/>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07" name="フローチャート: 判断 306"/>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08" name="フローチャート: 判断 307"/>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09" name="フローチャート: 判断 308"/>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114858</xdr:rowOff>
    </xdr:from>
    <xdr:to>
      <xdr:col>55</xdr:col>
      <xdr:colOff>50800</xdr:colOff>
      <xdr:row>85</xdr:row>
      <xdr:rowOff>45008</xdr:rowOff>
    </xdr:to>
    <xdr:sp macro="" textlink="">
      <xdr:nvSpPr>
        <xdr:cNvPr id="315" name="楕円 314"/>
        <xdr:cNvSpPr/>
      </xdr:nvSpPr>
      <xdr:spPr>
        <a:xfrm>
          <a:off x="9398000" y="139896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93285</xdr:rowOff>
    </xdr:from>
    <xdr:ext cx="469744" cy="259045"/>
    <xdr:sp macro="" textlink="">
      <xdr:nvSpPr>
        <xdr:cNvPr id="316" name="【公営住宅】&#10;一人当たり面積該当値テキスト"/>
        <xdr:cNvSpPr txBox="1"/>
      </xdr:nvSpPr>
      <xdr:spPr>
        <a:xfrm>
          <a:off x="9467850" y="1396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114402</xdr:rowOff>
    </xdr:from>
    <xdr:to>
      <xdr:col>50</xdr:col>
      <xdr:colOff>165100</xdr:colOff>
      <xdr:row>85</xdr:row>
      <xdr:rowOff>44552</xdr:rowOff>
    </xdr:to>
    <xdr:sp macro="" textlink="">
      <xdr:nvSpPr>
        <xdr:cNvPr id="317" name="楕円 316"/>
        <xdr:cNvSpPr/>
      </xdr:nvSpPr>
      <xdr:spPr>
        <a:xfrm>
          <a:off x="8636000" y="139891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165202</xdr:rowOff>
    </xdr:from>
    <xdr:to>
      <xdr:col>55</xdr:col>
      <xdr:colOff>0</xdr:colOff>
      <xdr:row>84</xdr:row>
      <xdr:rowOff>165658</xdr:rowOff>
    </xdr:to>
    <xdr:cxnSp macro="">
      <xdr:nvCxnSpPr>
        <xdr:cNvPr id="318" name="直線コネクタ 317"/>
        <xdr:cNvCxnSpPr/>
      </xdr:nvCxnSpPr>
      <xdr:spPr>
        <a:xfrm>
          <a:off x="8686800" y="14039952"/>
          <a:ext cx="74295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113945</xdr:rowOff>
    </xdr:from>
    <xdr:to>
      <xdr:col>46</xdr:col>
      <xdr:colOff>38100</xdr:colOff>
      <xdr:row>85</xdr:row>
      <xdr:rowOff>44095</xdr:rowOff>
    </xdr:to>
    <xdr:sp macro="" textlink="">
      <xdr:nvSpPr>
        <xdr:cNvPr id="319" name="楕円 318"/>
        <xdr:cNvSpPr/>
      </xdr:nvSpPr>
      <xdr:spPr>
        <a:xfrm>
          <a:off x="7842250" y="13988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164745</xdr:rowOff>
    </xdr:from>
    <xdr:to>
      <xdr:col>50</xdr:col>
      <xdr:colOff>114300</xdr:colOff>
      <xdr:row>84</xdr:row>
      <xdr:rowOff>165202</xdr:rowOff>
    </xdr:to>
    <xdr:cxnSp macro="">
      <xdr:nvCxnSpPr>
        <xdr:cNvPr id="320" name="直線コネクタ 319"/>
        <xdr:cNvCxnSpPr/>
      </xdr:nvCxnSpPr>
      <xdr:spPr>
        <a:xfrm>
          <a:off x="7886700" y="14039495"/>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21"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22"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23"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35679</xdr:rowOff>
    </xdr:from>
    <xdr:ext cx="469744" cy="259045"/>
    <xdr:sp macro="" textlink="">
      <xdr:nvSpPr>
        <xdr:cNvPr id="324" name="n_1mainValue【公営住宅】&#10;一人当たり面積"/>
        <xdr:cNvSpPr txBox="1"/>
      </xdr:nvSpPr>
      <xdr:spPr>
        <a:xfrm>
          <a:off x="8458277" y="140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35222</xdr:rowOff>
    </xdr:from>
    <xdr:ext cx="469744" cy="259045"/>
    <xdr:sp macro="" textlink="">
      <xdr:nvSpPr>
        <xdr:cNvPr id="325" name="n_2mainValue【公営住宅】&#10;一人当たり面積"/>
        <xdr:cNvSpPr txBox="1"/>
      </xdr:nvSpPr>
      <xdr:spPr>
        <a:xfrm>
          <a:off x="7677227" y="1407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7" name="テキスト ボックス 336"/>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5" name="テキスト ボックス 34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49" name="直線コネクタ 348"/>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50"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51" name="直線コネクタ 350"/>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52"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53" name="直線コネクタ 352"/>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54" name="【港湾・漁港】&#10;有形固定資産減価償却率平均値テキスト"/>
        <xdr:cNvSpPr txBox="1"/>
      </xdr:nvSpPr>
      <xdr:spPr>
        <a:xfrm>
          <a:off x="4216400" y="1669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55" name="フローチャート: 判断 354"/>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56" name="フローチャート: 判断 355"/>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57" name="フローチャート: 判断 356"/>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58" name="フローチャート: 判断 357"/>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120650</xdr:rowOff>
    </xdr:from>
    <xdr:to>
      <xdr:col>24</xdr:col>
      <xdr:colOff>114300</xdr:colOff>
      <xdr:row>103</xdr:row>
      <xdr:rowOff>50800</xdr:rowOff>
    </xdr:to>
    <xdr:sp macro="" textlink="">
      <xdr:nvSpPr>
        <xdr:cNvPr id="364" name="楕円 363"/>
        <xdr:cNvSpPr/>
      </xdr:nvSpPr>
      <xdr:spPr>
        <a:xfrm>
          <a:off x="4127500" y="17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99077</xdr:rowOff>
    </xdr:from>
    <xdr:ext cx="405111" cy="259045"/>
    <xdr:sp macro="" textlink="">
      <xdr:nvSpPr>
        <xdr:cNvPr id="365" name="【港湾・漁港】&#10;有形固定資産減価償却率該当値テキスト"/>
        <xdr:cNvSpPr txBox="1"/>
      </xdr:nvSpPr>
      <xdr:spPr>
        <a:xfrm>
          <a:off x="4216400" y="1701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153036</xdr:rowOff>
    </xdr:from>
    <xdr:to>
      <xdr:col>20</xdr:col>
      <xdr:colOff>38100</xdr:colOff>
      <xdr:row>103</xdr:row>
      <xdr:rowOff>83186</xdr:rowOff>
    </xdr:to>
    <xdr:sp macro="" textlink="">
      <xdr:nvSpPr>
        <xdr:cNvPr id="366" name="楕円 365"/>
        <xdr:cNvSpPr/>
      </xdr:nvSpPr>
      <xdr:spPr>
        <a:xfrm>
          <a:off x="3384550" y="17069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0</xdr:rowOff>
    </xdr:from>
    <xdr:to>
      <xdr:col>24</xdr:col>
      <xdr:colOff>63500</xdr:colOff>
      <xdr:row>103</xdr:row>
      <xdr:rowOff>32386</xdr:rowOff>
    </xdr:to>
    <xdr:cxnSp macro="">
      <xdr:nvCxnSpPr>
        <xdr:cNvPr id="367" name="直線コネクタ 366"/>
        <xdr:cNvCxnSpPr/>
      </xdr:nvCxnSpPr>
      <xdr:spPr>
        <a:xfrm flipV="1">
          <a:off x="3429000" y="17087850"/>
          <a:ext cx="7493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xdr:rowOff>
    </xdr:from>
    <xdr:to>
      <xdr:col>15</xdr:col>
      <xdr:colOff>101600</xdr:colOff>
      <xdr:row>103</xdr:row>
      <xdr:rowOff>109855</xdr:rowOff>
    </xdr:to>
    <xdr:sp macro="" textlink="">
      <xdr:nvSpPr>
        <xdr:cNvPr id="368" name="楕円 367"/>
        <xdr:cNvSpPr/>
      </xdr:nvSpPr>
      <xdr:spPr>
        <a:xfrm>
          <a:off x="257175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32386</xdr:rowOff>
    </xdr:from>
    <xdr:to>
      <xdr:col>19</xdr:col>
      <xdr:colOff>177800</xdr:colOff>
      <xdr:row>103</xdr:row>
      <xdr:rowOff>59055</xdr:rowOff>
    </xdr:to>
    <xdr:cxnSp macro="">
      <xdr:nvCxnSpPr>
        <xdr:cNvPr id="369" name="直線コネクタ 368"/>
        <xdr:cNvCxnSpPr/>
      </xdr:nvCxnSpPr>
      <xdr:spPr>
        <a:xfrm flipV="1">
          <a:off x="2622550" y="17120236"/>
          <a:ext cx="8064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70" name="n_1aveValue【港湾・漁港】&#10;有形固定資産減価償却率"/>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71" name="n_2aveValue【港湾・漁港】&#10;有形固定資産減価償却率"/>
        <xdr:cNvSpPr txBox="1"/>
      </xdr:nvSpPr>
      <xdr:spPr>
        <a:xfrm>
          <a:off x="24390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72"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74313</xdr:rowOff>
    </xdr:from>
    <xdr:ext cx="405111" cy="259045"/>
    <xdr:sp macro="" textlink="">
      <xdr:nvSpPr>
        <xdr:cNvPr id="373" name="n_1mainValue【港湾・漁港】&#10;有形固定資産減価償却率"/>
        <xdr:cNvSpPr txBox="1"/>
      </xdr:nvSpPr>
      <xdr:spPr>
        <a:xfrm>
          <a:off x="3239144" y="1716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100982</xdr:rowOff>
    </xdr:from>
    <xdr:ext cx="405111" cy="259045"/>
    <xdr:sp macro="" textlink="">
      <xdr:nvSpPr>
        <xdr:cNvPr id="374" name="n_2mainValue【港湾・漁港】&#10;有形固定資産減価償却率"/>
        <xdr:cNvSpPr txBox="1"/>
      </xdr:nvSpPr>
      <xdr:spPr>
        <a:xfrm>
          <a:off x="2439044" y="1718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6" name="テキスト ボックス 385"/>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88" name="テキスト ボックス 387"/>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0" name="テキスト ボックス 389"/>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2" name="テキスト ボックス 391"/>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4" name="テキスト ボックス 393"/>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396" name="直線コネクタ 395"/>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397"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398" name="直線コネクタ 397"/>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399"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00" name="直線コネクタ 399"/>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47700</xdr:rowOff>
    </xdr:from>
    <xdr:ext cx="534377" cy="259045"/>
    <xdr:sp macro="" textlink="">
      <xdr:nvSpPr>
        <xdr:cNvPr id="401" name="【港湾・漁港】&#10;一人当たり有形固定資産（償却資産）額平均値テキスト"/>
        <xdr:cNvSpPr txBox="1"/>
      </xdr:nvSpPr>
      <xdr:spPr>
        <a:xfrm>
          <a:off x="9467850" y="1730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02" name="フローチャート: 判断 401"/>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03" name="フローチャート: 判断 402"/>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04" name="フローチャート: 判断 403"/>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05" name="フローチャート: 判断 404"/>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85623</xdr:rowOff>
    </xdr:from>
    <xdr:to>
      <xdr:col>55</xdr:col>
      <xdr:colOff>50800</xdr:colOff>
      <xdr:row>104</xdr:row>
      <xdr:rowOff>15773</xdr:rowOff>
    </xdr:to>
    <xdr:sp macro="" textlink="">
      <xdr:nvSpPr>
        <xdr:cNvPr id="411" name="楕円 410"/>
        <xdr:cNvSpPr/>
      </xdr:nvSpPr>
      <xdr:spPr>
        <a:xfrm>
          <a:off x="9398000" y="171734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108500</xdr:rowOff>
    </xdr:from>
    <xdr:ext cx="534377" cy="259045"/>
    <xdr:sp macro="" textlink="">
      <xdr:nvSpPr>
        <xdr:cNvPr id="412" name="【港湾・漁港】&#10;一人当たり有形固定資産（償却資産）額該当値テキスト"/>
        <xdr:cNvSpPr txBox="1"/>
      </xdr:nvSpPr>
      <xdr:spPr>
        <a:xfrm>
          <a:off x="9467850" y="1702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87917</xdr:rowOff>
    </xdr:from>
    <xdr:to>
      <xdr:col>50</xdr:col>
      <xdr:colOff>165100</xdr:colOff>
      <xdr:row>104</xdr:row>
      <xdr:rowOff>18067</xdr:rowOff>
    </xdr:to>
    <xdr:sp macro="" textlink="">
      <xdr:nvSpPr>
        <xdr:cNvPr id="413" name="楕円 412"/>
        <xdr:cNvSpPr/>
      </xdr:nvSpPr>
      <xdr:spPr>
        <a:xfrm>
          <a:off x="8636000" y="171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136423</xdr:rowOff>
    </xdr:from>
    <xdr:to>
      <xdr:col>55</xdr:col>
      <xdr:colOff>0</xdr:colOff>
      <xdr:row>103</xdr:row>
      <xdr:rowOff>138717</xdr:rowOff>
    </xdr:to>
    <xdr:cxnSp macro="">
      <xdr:nvCxnSpPr>
        <xdr:cNvPr id="414" name="直線コネクタ 413"/>
        <xdr:cNvCxnSpPr/>
      </xdr:nvCxnSpPr>
      <xdr:spPr>
        <a:xfrm flipV="1">
          <a:off x="8686800" y="17224273"/>
          <a:ext cx="74295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95735</xdr:rowOff>
    </xdr:from>
    <xdr:to>
      <xdr:col>46</xdr:col>
      <xdr:colOff>38100</xdr:colOff>
      <xdr:row>104</xdr:row>
      <xdr:rowOff>25885</xdr:rowOff>
    </xdr:to>
    <xdr:sp macro="" textlink="">
      <xdr:nvSpPr>
        <xdr:cNvPr id="415" name="楕円 414"/>
        <xdr:cNvSpPr/>
      </xdr:nvSpPr>
      <xdr:spPr>
        <a:xfrm>
          <a:off x="7842250" y="17183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138717</xdr:rowOff>
    </xdr:from>
    <xdr:to>
      <xdr:col>50</xdr:col>
      <xdr:colOff>114300</xdr:colOff>
      <xdr:row>103</xdr:row>
      <xdr:rowOff>146535</xdr:rowOff>
    </xdr:to>
    <xdr:cxnSp macro="">
      <xdr:nvCxnSpPr>
        <xdr:cNvPr id="416" name="直線コネクタ 415"/>
        <xdr:cNvCxnSpPr/>
      </xdr:nvCxnSpPr>
      <xdr:spPr>
        <a:xfrm flipV="1">
          <a:off x="7886700" y="17226567"/>
          <a:ext cx="8001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165657</xdr:rowOff>
    </xdr:from>
    <xdr:ext cx="534377" cy="259045"/>
    <xdr:sp macro="" textlink="">
      <xdr:nvSpPr>
        <xdr:cNvPr id="417" name="n_1aveValue【港湾・漁港】&#10;一人当たり有形固定資産（償却資産）額"/>
        <xdr:cNvSpPr txBox="1"/>
      </xdr:nvSpPr>
      <xdr:spPr>
        <a:xfrm>
          <a:off x="8425961" y="174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171280</xdr:rowOff>
    </xdr:from>
    <xdr:ext cx="534377" cy="259045"/>
    <xdr:sp macro="" textlink="">
      <xdr:nvSpPr>
        <xdr:cNvPr id="418" name="n_2aveValue【港湾・漁港】&#10;一人当たり有形固定資産（償却資産）額"/>
        <xdr:cNvSpPr txBox="1"/>
      </xdr:nvSpPr>
      <xdr:spPr>
        <a:xfrm>
          <a:off x="7644911" y="17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19" name="n_3aveValue【港湾・漁港】&#10;一人当たり有形固定資産（償却資産）額"/>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34594</xdr:rowOff>
    </xdr:from>
    <xdr:ext cx="534377" cy="259045"/>
    <xdr:sp macro="" textlink="">
      <xdr:nvSpPr>
        <xdr:cNvPr id="420" name="n_1mainValue【港湾・漁港】&#10;一人当たり有形固定資産（償却資産）額"/>
        <xdr:cNvSpPr txBox="1"/>
      </xdr:nvSpPr>
      <xdr:spPr>
        <a:xfrm>
          <a:off x="8425961" y="169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42412</xdr:rowOff>
    </xdr:from>
    <xdr:ext cx="534377" cy="259045"/>
    <xdr:sp macro="" textlink="">
      <xdr:nvSpPr>
        <xdr:cNvPr id="421" name="n_2mainValue【港湾・漁港】&#10;一人当たり有形固定資産（償却資産）額"/>
        <xdr:cNvSpPr txBox="1"/>
      </xdr:nvSpPr>
      <xdr:spPr>
        <a:xfrm>
          <a:off x="7644911" y="169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2" name="テキスト ボックス 43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3" name="直線コネクタ 43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4" name="テキスト ボックス 43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5" name="直線コネクタ 43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6" name="テキスト ボックス 43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9" name="直線コネクタ 43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0" name="テキスト ボックス 43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1" name="直線コネクタ 44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2" name="テキスト ボックス 44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4" name="テキスト ボックス 44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46" name="直線コネクタ 445"/>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47"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48" name="直線コネクタ 447"/>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49"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50" name="直線コネクタ 449"/>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451" name="【認定こども園・幼稚園・保育所】&#10;有形固定資産減価償却率平均値テキスト"/>
        <xdr:cNvSpPr txBox="1"/>
      </xdr:nvSpPr>
      <xdr:spPr>
        <a:xfrm>
          <a:off x="14738350" y="566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52" name="フローチャート: 判断 451"/>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53" name="フローチャート: 判断 452"/>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54" name="フローチャート: 判断 453"/>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55" name="フローチャート: 判断 454"/>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461" name="楕円 460"/>
        <xdr:cNvSpPr/>
      </xdr:nvSpPr>
      <xdr:spPr>
        <a:xfrm>
          <a:off x="14649450" y="6297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167657</xdr:rowOff>
    </xdr:from>
    <xdr:ext cx="405111" cy="259045"/>
    <xdr:sp macro="" textlink="">
      <xdr:nvSpPr>
        <xdr:cNvPr id="462" name="【認定こども園・幼稚園・保育所】&#10;有形固定資産減価償却率該当値テキスト"/>
        <xdr:cNvSpPr txBox="1"/>
      </xdr:nvSpPr>
      <xdr:spPr>
        <a:xfrm>
          <a:off x="14738350"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463" name="楕円 462"/>
        <xdr:cNvSpPr/>
      </xdr:nvSpPr>
      <xdr:spPr>
        <a:xfrm>
          <a:off x="1388745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83820</xdr:rowOff>
    </xdr:to>
    <xdr:cxnSp macro="">
      <xdr:nvCxnSpPr>
        <xdr:cNvPr id="464" name="直線コネクタ 463"/>
        <xdr:cNvCxnSpPr/>
      </xdr:nvCxnSpPr>
      <xdr:spPr>
        <a:xfrm flipV="1">
          <a:off x="13938250" y="6348730"/>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465" name="楕円 464"/>
        <xdr:cNvSpPr/>
      </xdr:nvSpPr>
      <xdr:spPr>
        <a:xfrm>
          <a:off x="13093700" y="6351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121920</xdr:rowOff>
    </xdr:to>
    <xdr:cxnSp macro="">
      <xdr:nvCxnSpPr>
        <xdr:cNvPr id="466" name="直線コネクタ 465"/>
        <xdr:cNvCxnSpPr/>
      </xdr:nvCxnSpPr>
      <xdr:spPr>
        <a:xfrm flipV="1">
          <a:off x="13144500" y="636397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467" name="n_1aveValue【認定こども園・幼稚園・保育所】&#10;有形固定資産減価償却率"/>
        <xdr:cNvSpPr txBox="1"/>
      </xdr:nvSpPr>
      <xdr:spPr>
        <a:xfrm>
          <a:off x="1374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68" name="n_2aveValue【認定こども園・幼稚園・保育所】&#10;有形固定資産減価償却率"/>
        <xdr:cNvSpPr txBox="1"/>
      </xdr:nvSpPr>
      <xdr:spPr>
        <a:xfrm>
          <a:off x="1296099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69" name="n_3aveValue【認定こども園・幼稚園・保育所】&#10;有形固定資産減価償却率"/>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470" name="n_1mainValue【認定こども園・幼稚園・保育所】&#10;有形固定資産減価償却率"/>
        <xdr:cNvSpPr txBox="1"/>
      </xdr:nvSpPr>
      <xdr:spPr>
        <a:xfrm>
          <a:off x="13742044" y="640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71" name="n_2mainValue【認定こども園・幼稚園・保育所】&#10;有形固定資産減価償却率"/>
        <xdr:cNvSpPr txBox="1"/>
      </xdr:nvSpPr>
      <xdr:spPr>
        <a:xfrm>
          <a:off x="1296099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3" name="テキスト ボックス 482"/>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5" name="テキスト ボックス 484"/>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7" name="テキスト ボックス 486"/>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9" name="テキスト ボックス 488"/>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1" name="テキスト ボックス 490"/>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3" name="テキスト ボックス 492"/>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97" name="直線コネクタ 496"/>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98"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99" name="直線コネクタ 498"/>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00"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01" name="直線コネクタ 500"/>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502" name="【認定こども園・幼稚園・保育所】&#10;一人当たり面積平均値テキスト"/>
        <xdr:cNvSpPr txBox="1"/>
      </xdr:nvSpPr>
      <xdr:spPr>
        <a:xfrm>
          <a:off x="19989800" y="644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03" name="フローチャート: 判断 502"/>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04" name="フローチャート: 判断 503"/>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05" name="フローチャート: 判断 504"/>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06" name="フローチャート: 判断 505"/>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39007</xdr:rowOff>
    </xdr:from>
    <xdr:to>
      <xdr:col>116</xdr:col>
      <xdr:colOff>114300</xdr:colOff>
      <xdr:row>41</xdr:row>
      <xdr:rowOff>140607</xdr:rowOff>
    </xdr:to>
    <xdr:sp macro="" textlink="">
      <xdr:nvSpPr>
        <xdr:cNvPr id="512" name="楕円 511"/>
        <xdr:cNvSpPr/>
      </xdr:nvSpPr>
      <xdr:spPr>
        <a:xfrm>
          <a:off x="19900900" y="68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125384</xdr:rowOff>
    </xdr:from>
    <xdr:ext cx="469744" cy="259045"/>
    <xdr:sp macro="" textlink="">
      <xdr:nvSpPr>
        <xdr:cNvPr id="513" name="【認定こども園・幼稚園・保育所】&#10;一人当たり面積該当値テキスト"/>
        <xdr:cNvSpPr txBox="1"/>
      </xdr:nvSpPr>
      <xdr:spPr>
        <a:xfrm>
          <a:off x="19989800" y="673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39007</xdr:rowOff>
    </xdr:from>
    <xdr:to>
      <xdr:col>112</xdr:col>
      <xdr:colOff>38100</xdr:colOff>
      <xdr:row>41</xdr:row>
      <xdr:rowOff>140607</xdr:rowOff>
    </xdr:to>
    <xdr:sp macro="" textlink="">
      <xdr:nvSpPr>
        <xdr:cNvPr id="514" name="楕円 513"/>
        <xdr:cNvSpPr/>
      </xdr:nvSpPr>
      <xdr:spPr>
        <a:xfrm>
          <a:off x="19157950" y="6814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89807</xdr:rowOff>
    </xdr:from>
    <xdr:to>
      <xdr:col>116</xdr:col>
      <xdr:colOff>63500</xdr:colOff>
      <xdr:row>41</xdr:row>
      <xdr:rowOff>89807</xdr:rowOff>
    </xdr:to>
    <xdr:cxnSp macro="">
      <xdr:nvCxnSpPr>
        <xdr:cNvPr id="515" name="直線コネクタ 514"/>
        <xdr:cNvCxnSpPr/>
      </xdr:nvCxnSpPr>
      <xdr:spPr>
        <a:xfrm>
          <a:off x="19202400" y="68652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516" name="楕円 515"/>
        <xdr:cNvSpPr/>
      </xdr:nvSpPr>
      <xdr:spPr>
        <a:xfrm>
          <a:off x="18345150" y="68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89807</xdr:rowOff>
    </xdr:from>
    <xdr:to>
      <xdr:col>111</xdr:col>
      <xdr:colOff>177800</xdr:colOff>
      <xdr:row>41</xdr:row>
      <xdr:rowOff>89807</xdr:rowOff>
    </xdr:to>
    <xdr:cxnSp macro="">
      <xdr:nvCxnSpPr>
        <xdr:cNvPr id="517" name="直線コネクタ 516"/>
        <xdr:cNvCxnSpPr/>
      </xdr:nvCxnSpPr>
      <xdr:spPr>
        <a:xfrm>
          <a:off x="18395950" y="68652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18" name="n_1aveValue【認定こども園・幼稚園・保育所】&#10;一人当たり面積"/>
        <xdr:cNvSpPr txBox="1"/>
      </xdr:nvSpPr>
      <xdr:spPr>
        <a:xfrm>
          <a:off x="189802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519" name="n_2aveValue【認定こども園・幼稚園・保育所】&#10;一人当たり面積"/>
        <xdr:cNvSpPr txBox="1"/>
      </xdr:nvSpPr>
      <xdr:spPr>
        <a:xfrm>
          <a:off x="1818012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20" name="n_3aveValue【認定こども園・幼稚園・保育所】&#10;一人当たり面積"/>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131734</xdr:rowOff>
    </xdr:from>
    <xdr:ext cx="469744" cy="259045"/>
    <xdr:sp macro="" textlink="">
      <xdr:nvSpPr>
        <xdr:cNvPr id="521" name="n_1mainValue【認定こども園・幼稚園・保育所】&#10;一人当たり面積"/>
        <xdr:cNvSpPr txBox="1"/>
      </xdr:nvSpPr>
      <xdr:spPr>
        <a:xfrm>
          <a:off x="18980227" y="690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522" name="n_2mainValue【認定こども園・幼稚園・保育所】&#10;一人当たり面積"/>
        <xdr:cNvSpPr txBox="1"/>
      </xdr:nvSpPr>
      <xdr:spPr>
        <a:xfrm>
          <a:off x="18180127" y="690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3" name="テキスト ボックス 53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34" name="直線コネクタ 533"/>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35" name="テキスト ボックス 534"/>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38" name="直線コネクタ 537"/>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39" name="テキスト ボックス 538"/>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1" name="テキスト ボックス 54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43" name="直線コネクタ 542"/>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44"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45" name="直線コネクタ 544"/>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46"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47" name="直線コネクタ 546"/>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6367</xdr:rowOff>
    </xdr:from>
    <xdr:ext cx="405111" cy="259045"/>
    <xdr:sp macro="" textlink="">
      <xdr:nvSpPr>
        <xdr:cNvPr id="548" name="【学校施設】&#10;有形固定資産減価償却率平均値テキスト"/>
        <xdr:cNvSpPr txBox="1"/>
      </xdr:nvSpPr>
      <xdr:spPr>
        <a:xfrm>
          <a:off x="14738350" y="9423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49" name="フローチャート: 判断 548"/>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50" name="フローチャート: 判断 549"/>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51" name="フローチャート: 判断 550"/>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2" name="フローチャート: 判断 551"/>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558" name="楕円 557"/>
        <xdr:cNvSpPr/>
      </xdr:nvSpPr>
      <xdr:spPr>
        <a:xfrm>
          <a:off x="14649450" y="96799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76217</xdr:rowOff>
    </xdr:from>
    <xdr:ext cx="405111" cy="259045"/>
    <xdr:sp macro="" textlink="">
      <xdr:nvSpPr>
        <xdr:cNvPr id="559" name="【学校施設】&#10;有形固定資産減価償却率該当値テキスト"/>
        <xdr:cNvSpPr txBox="1"/>
      </xdr:nvSpPr>
      <xdr:spPr>
        <a:xfrm>
          <a:off x="14738350"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60" name="楕円 559"/>
        <xdr:cNvSpPr/>
      </xdr:nvSpPr>
      <xdr:spPr>
        <a:xfrm>
          <a:off x="13887450" y="9691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58</xdr:row>
      <xdr:rowOff>160020</xdr:rowOff>
    </xdr:to>
    <xdr:cxnSp macro="">
      <xdr:nvCxnSpPr>
        <xdr:cNvPr id="561" name="直線コネクタ 560"/>
        <xdr:cNvCxnSpPr/>
      </xdr:nvCxnSpPr>
      <xdr:spPr>
        <a:xfrm flipV="1">
          <a:off x="13938250" y="973074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62" name="楕円 561"/>
        <xdr:cNvSpPr/>
      </xdr:nvSpPr>
      <xdr:spPr>
        <a:xfrm>
          <a:off x="13093700" y="9691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58</xdr:row>
      <xdr:rowOff>160020</xdr:rowOff>
    </xdr:to>
    <xdr:cxnSp macro="">
      <xdr:nvCxnSpPr>
        <xdr:cNvPr id="563" name="直線コネクタ 562"/>
        <xdr:cNvCxnSpPr/>
      </xdr:nvCxnSpPr>
      <xdr:spPr>
        <a:xfrm>
          <a:off x="13144500" y="97421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101617</xdr:rowOff>
    </xdr:from>
    <xdr:ext cx="405111" cy="259045"/>
    <xdr:sp macro="" textlink="">
      <xdr:nvSpPr>
        <xdr:cNvPr id="564" name="n_1aveValue【学校施設】&#10;有形固定資産減価償却率"/>
        <xdr:cNvSpPr txBox="1"/>
      </xdr:nvSpPr>
      <xdr:spPr>
        <a:xfrm>
          <a:off x="13742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565" name="n_2aveValue【学校施設】&#10;有形固定資産減価償却率"/>
        <xdr:cNvSpPr txBox="1"/>
      </xdr:nvSpPr>
      <xdr:spPr>
        <a:xfrm>
          <a:off x="12960994"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66" name="n_3aveValue【学校施設】&#10;有形固定資産減価償却率"/>
        <xdr:cNvSpPr txBox="1"/>
      </xdr:nvSpPr>
      <xdr:spPr>
        <a:xfrm>
          <a:off x="121672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30497</xdr:rowOff>
    </xdr:from>
    <xdr:ext cx="405111" cy="259045"/>
    <xdr:sp macro="" textlink="">
      <xdr:nvSpPr>
        <xdr:cNvPr id="567" name="n_1mainValue【学校施設】&#10;有形固定資産減価償却率"/>
        <xdr:cNvSpPr txBox="1"/>
      </xdr:nvSpPr>
      <xdr:spPr>
        <a:xfrm>
          <a:off x="137420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68" name="n_2mainValue【学校施設】&#10;有形固定資産減価償却率"/>
        <xdr:cNvSpPr txBox="1"/>
      </xdr:nvSpPr>
      <xdr:spPr>
        <a:xfrm>
          <a:off x="1296099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593" name="直線コネクタ 592"/>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94"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95" name="直線コネクタ 594"/>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596"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597" name="直線コネクタ 596"/>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598" name="【学校施設】&#10;一人当たり面積平均値テキスト"/>
        <xdr:cNvSpPr txBox="1"/>
      </xdr:nvSpPr>
      <xdr:spPr>
        <a:xfrm>
          <a:off x="19989800" y="1010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599" name="フローチャート: 判断 598"/>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00" name="フローチャート: 判断 599"/>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01" name="フローチャート: 判断 600"/>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02" name="フローチャート: 判断 601"/>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12700</xdr:rowOff>
    </xdr:from>
    <xdr:to>
      <xdr:col>116</xdr:col>
      <xdr:colOff>114300</xdr:colOff>
      <xdr:row>63</xdr:row>
      <xdr:rowOff>114300</xdr:rowOff>
    </xdr:to>
    <xdr:sp macro="" textlink="">
      <xdr:nvSpPr>
        <xdr:cNvPr id="608" name="楕円 607"/>
        <xdr:cNvSpPr/>
      </xdr:nvSpPr>
      <xdr:spPr>
        <a:xfrm>
          <a:off x="199009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609" name="【学校施設】&#10;一人当たり面積該当値テキスト"/>
        <xdr:cNvSpPr txBox="1"/>
      </xdr:nvSpPr>
      <xdr:spPr>
        <a:xfrm>
          <a:off x="19989800"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7620</xdr:rowOff>
    </xdr:from>
    <xdr:to>
      <xdr:col>112</xdr:col>
      <xdr:colOff>38100</xdr:colOff>
      <xdr:row>63</xdr:row>
      <xdr:rowOff>109220</xdr:rowOff>
    </xdr:to>
    <xdr:sp macro="" textlink="">
      <xdr:nvSpPr>
        <xdr:cNvPr id="610" name="楕円 609"/>
        <xdr:cNvSpPr/>
      </xdr:nvSpPr>
      <xdr:spPr>
        <a:xfrm>
          <a:off x="19157950" y="10415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58420</xdr:rowOff>
    </xdr:from>
    <xdr:to>
      <xdr:col>116</xdr:col>
      <xdr:colOff>63500</xdr:colOff>
      <xdr:row>63</xdr:row>
      <xdr:rowOff>63500</xdr:rowOff>
    </xdr:to>
    <xdr:cxnSp macro="">
      <xdr:nvCxnSpPr>
        <xdr:cNvPr id="611" name="直線コネクタ 610"/>
        <xdr:cNvCxnSpPr/>
      </xdr:nvCxnSpPr>
      <xdr:spPr>
        <a:xfrm>
          <a:off x="19202400" y="10466070"/>
          <a:ext cx="7493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11430</xdr:rowOff>
    </xdr:from>
    <xdr:to>
      <xdr:col>107</xdr:col>
      <xdr:colOff>101600</xdr:colOff>
      <xdr:row>63</xdr:row>
      <xdr:rowOff>113030</xdr:rowOff>
    </xdr:to>
    <xdr:sp macro="" textlink="">
      <xdr:nvSpPr>
        <xdr:cNvPr id="612" name="楕円 611"/>
        <xdr:cNvSpPr/>
      </xdr:nvSpPr>
      <xdr:spPr>
        <a:xfrm>
          <a:off x="1834515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58420</xdr:rowOff>
    </xdr:from>
    <xdr:to>
      <xdr:col>111</xdr:col>
      <xdr:colOff>177800</xdr:colOff>
      <xdr:row>63</xdr:row>
      <xdr:rowOff>62230</xdr:rowOff>
    </xdr:to>
    <xdr:cxnSp macro="">
      <xdr:nvCxnSpPr>
        <xdr:cNvPr id="613" name="直線コネクタ 612"/>
        <xdr:cNvCxnSpPr/>
      </xdr:nvCxnSpPr>
      <xdr:spPr>
        <a:xfrm flipV="1">
          <a:off x="18395950" y="104660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14" name="n_1aveValue【学校施設】&#10;一人当たり面積"/>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615" name="n_2aveValue【学校施設】&#10;一人当たり面積"/>
        <xdr:cNvSpPr txBox="1"/>
      </xdr:nvSpPr>
      <xdr:spPr>
        <a:xfrm>
          <a:off x="181801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616"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100347</xdr:rowOff>
    </xdr:from>
    <xdr:ext cx="469744" cy="259045"/>
    <xdr:sp macro="" textlink="">
      <xdr:nvSpPr>
        <xdr:cNvPr id="617" name="n_1mainValue【学校施設】&#10;一人当たり面積"/>
        <xdr:cNvSpPr txBox="1"/>
      </xdr:nvSpPr>
      <xdr:spPr>
        <a:xfrm>
          <a:off x="189802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104157</xdr:rowOff>
    </xdr:from>
    <xdr:ext cx="469744" cy="259045"/>
    <xdr:sp macro="" textlink="">
      <xdr:nvSpPr>
        <xdr:cNvPr id="618" name="n_2mainValue【学校施設】&#10;一人当たり面積"/>
        <xdr:cNvSpPr txBox="1"/>
      </xdr:nvSpPr>
      <xdr:spPr>
        <a:xfrm>
          <a:off x="181801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がありますが、これは、近年竣工した施設の取得価格が全体に占める割合が大きいことによるものです。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166370</xdr:rowOff>
    </xdr:from>
    <xdr:to>
      <xdr:col>24</xdr:col>
      <xdr:colOff>114300</xdr:colOff>
      <xdr:row>37</xdr:row>
      <xdr:rowOff>96520</xdr:rowOff>
    </xdr:to>
    <xdr:sp macro="" textlink="">
      <xdr:nvSpPr>
        <xdr:cNvPr id="71" name="楕円 70"/>
        <xdr:cNvSpPr/>
      </xdr:nvSpPr>
      <xdr:spPr>
        <a:xfrm>
          <a:off x="4127500" y="6116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17797</xdr:rowOff>
    </xdr:from>
    <xdr:ext cx="405111" cy="259045"/>
    <xdr:sp macro="" textlink="">
      <xdr:nvSpPr>
        <xdr:cNvPr id="72" name="【図書館】&#10;有形固定資産減価償却率該当値テキスト"/>
        <xdr:cNvSpPr txBox="1"/>
      </xdr:nvSpPr>
      <xdr:spPr>
        <a:xfrm>
          <a:off x="4216400"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3" name="楕円 72"/>
        <xdr:cNvSpPr/>
      </xdr:nvSpPr>
      <xdr:spPr>
        <a:xfrm>
          <a:off x="3384550" y="6148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45720</xdr:rowOff>
    </xdr:from>
    <xdr:to>
      <xdr:col>24</xdr:col>
      <xdr:colOff>63500</xdr:colOff>
      <xdr:row>37</xdr:row>
      <xdr:rowOff>83820</xdr:rowOff>
    </xdr:to>
    <xdr:cxnSp macro="">
      <xdr:nvCxnSpPr>
        <xdr:cNvPr id="74" name="直線コネクタ 73"/>
        <xdr:cNvCxnSpPr/>
      </xdr:nvCxnSpPr>
      <xdr:spPr>
        <a:xfrm flipV="1">
          <a:off x="3429000" y="616077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5" name="楕円 74"/>
        <xdr:cNvSpPr/>
      </xdr:nvSpPr>
      <xdr:spPr>
        <a:xfrm>
          <a:off x="2571750" y="6216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152400</xdr:rowOff>
    </xdr:to>
    <xdr:cxnSp macro="">
      <xdr:nvCxnSpPr>
        <xdr:cNvPr id="76" name="直線コネクタ 75"/>
        <xdr:cNvCxnSpPr/>
      </xdr:nvCxnSpPr>
      <xdr:spPr>
        <a:xfrm flipV="1">
          <a:off x="2622550" y="619887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7"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78"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79" name="n_3aveValue【図書館】&#10;有形固定資産減価償却率"/>
        <xdr:cNvSpPr txBox="1"/>
      </xdr:nvSpPr>
      <xdr:spPr>
        <a:xfrm>
          <a:off x="164529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0" name="n_1mainValue【図書館】&#10;有形固定資産減価償却率"/>
        <xdr:cNvSpPr txBox="1"/>
      </xdr:nvSpPr>
      <xdr:spPr>
        <a:xfrm>
          <a:off x="323914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1" name="n_2mainValue【図書館】&#10;有形固定資産減価償却率"/>
        <xdr:cNvSpPr txBox="1"/>
      </xdr:nvSpPr>
      <xdr:spPr>
        <a:xfrm>
          <a:off x="24390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4" name="直線コネクタ 103"/>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5"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6" name="直線コネクタ 105"/>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7"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8" name="直線コネクタ 107"/>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9"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0" name="フローチャート: 判断 109"/>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1" name="フローチャート: 判断 110"/>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2" name="フローチャート: 判断 111"/>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3" name="フローチャート: 判断 112"/>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9" name="楕円 118"/>
        <xdr:cNvSpPr/>
      </xdr:nvSpPr>
      <xdr:spPr>
        <a:xfrm>
          <a:off x="939800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0" name="【図書館】&#10;一人当たり面積該当値テキスト"/>
        <xdr:cNvSpPr txBox="1"/>
      </xdr:nvSpPr>
      <xdr:spPr>
        <a:xfrm>
          <a:off x="9467850"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1" name="楕円 120"/>
        <xdr:cNvSpPr/>
      </xdr:nvSpPr>
      <xdr:spPr>
        <a:xfrm>
          <a:off x="86360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2" name="直線コネクタ 121"/>
        <xdr:cNvCxnSpPr/>
      </xdr:nvCxnSpPr>
      <xdr:spPr>
        <a:xfrm>
          <a:off x="8686800" y="6686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3" name="楕円 122"/>
        <xdr:cNvSpPr/>
      </xdr:nvSpPr>
      <xdr:spPr>
        <a:xfrm>
          <a:off x="78422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4" name="直線コネクタ 123"/>
        <xdr:cNvCxnSpPr/>
      </xdr:nvCxnSpPr>
      <xdr:spPr>
        <a:xfrm>
          <a:off x="7886700" y="6686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5"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26"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27"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8" name="n_1mainValue【図書館】&#10;一人当たり面積"/>
        <xdr:cNvSpPr txBox="1"/>
      </xdr:nvSpPr>
      <xdr:spPr>
        <a:xfrm>
          <a:off x="845827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9" name="n_2mainValue【図書館】&#10;一人当たり面積"/>
        <xdr:cNvSpPr txBox="1"/>
      </xdr:nvSpPr>
      <xdr:spPr>
        <a:xfrm>
          <a:off x="76772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8" name="テキスト ボックス 147"/>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2" name="直線コネクタ 151"/>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3"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4" name="直線コネクタ 153"/>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55"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56" name="直線コネクタ 155"/>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7" name="【体育館・プール】&#10;有形固定資産減価償却率平均値テキスト"/>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8" name="フローチャート: 判断 157"/>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59" name="フローチャート: 判断 158"/>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0" name="フローチャート: 判断 159"/>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1" name="フローチャート: 判断 160"/>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67" name="楕円 166"/>
        <xdr:cNvSpPr/>
      </xdr:nvSpPr>
      <xdr:spPr>
        <a:xfrm>
          <a:off x="412750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68" name="【体育館・プール】&#10;有形固定資産減価償却率該当値テキスト"/>
        <xdr:cNvSpPr txBox="1"/>
      </xdr:nvSpPr>
      <xdr:spPr>
        <a:xfrm>
          <a:off x="42164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69" name="楕円 168"/>
        <xdr:cNvSpPr/>
      </xdr:nvSpPr>
      <xdr:spPr>
        <a:xfrm>
          <a:off x="3384550" y="10088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61722</xdr:rowOff>
    </xdr:to>
    <xdr:cxnSp macro="">
      <xdr:nvCxnSpPr>
        <xdr:cNvPr id="170" name="直線コネクタ 169"/>
        <xdr:cNvCxnSpPr/>
      </xdr:nvCxnSpPr>
      <xdr:spPr>
        <a:xfrm flipV="1">
          <a:off x="3429000" y="10049510"/>
          <a:ext cx="7493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56642</xdr:rowOff>
    </xdr:from>
    <xdr:to>
      <xdr:col>15</xdr:col>
      <xdr:colOff>101600</xdr:colOff>
      <xdr:row>61</xdr:row>
      <xdr:rowOff>158242</xdr:rowOff>
    </xdr:to>
    <xdr:sp macro="" textlink="">
      <xdr:nvSpPr>
        <xdr:cNvPr id="171" name="楕円 170"/>
        <xdr:cNvSpPr/>
      </xdr:nvSpPr>
      <xdr:spPr>
        <a:xfrm>
          <a:off x="2571750" y="101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107442</xdr:rowOff>
    </xdr:to>
    <xdr:cxnSp macro="">
      <xdr:nvCxnSpPr>
        <xdr:cNvPr id="172" name="直線コネクタ 171"/>
        <xdr:cNvCxnSpPr/>
      </xdr:nvCxnSpPr>
      <xdr:spPr>
        <a:xfrm flipV="1">
          <a:off x="2622550" y="10139172"/>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94759</xdr:rowOff>
    </xdr:from>
    <xdr:ext cx="405111" cy="259045"/>
    <xdr:sp macro="" textlink="">
      <xdr:nvSpPr>
        <xdr:cNvPr id="173" name="n_1aveValue【体育館・プール】&#10;有形固定資産減価償却率"/>
        <xdr:cNvSpPr txBox="1"/>
      </xdr:nvSpPr>
      <xdr:spPr>
        <a:xfrm>
          <a:off x="3239144" y="967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174" name="n_2aveValue【体育館・プール】&#10;有形固定資産減価償却率"/>
        <xdr:cNvSpPr txBox="1"/>
      </xdr:nvSpPr>
      <xdr:spPr>
        <a:xfrm>
          <a:off x="2439044"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75"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103649</xdr:rowOff>
    </xdr:from>
    <xdr:ext cx="405111" cy="259045"/>
    <xdr:sp macro="" textlink="">
      <xdr:nvSpPr>
        <xdr:cNvPr id="176" name="n_1mainValue【体育館・プール】&#10;有形固定資産減価償却率"/>
        <xdr:cNvSpPr txBox="1"/>
      </xdr:nvSpPr>
      <xdr:spPr>
        <a:xfrm>
          <a:off x="3239144" y="1018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149369</xdr:rowOff>
    </xdr:from>
    <xdr:ext cx="405111" cy="259045"/>
    <xdr:sp macro="" textlink="">
      <xdr:nvSpPr>
        <xdr:cNvPr id="177" name="n_2mainValue【体育館・プール】&#10;有形固定資産減価償却率"/>
        <xdr:cNvSpPr txBox="1"/>
      </xdr:nvSpPr>
      <xdr:spPr>
        <a:xfrm>
          <a:off x="2439044" y="1022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04" name="直線コネクタ 203"/>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05"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06" name="直線コネクタ 205"/>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07"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08" name="直線コネクタ 207"/>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09" name="【体育館・プール】&#10;一人当たり面積平均値テキスト"/>
        <xdr:cNvSpPr txBox="1"/>
      </xdr:nvSpPr>
      <xdr:spPr>
        <a:xfrm>
          <a:off x="9467850" y="10076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0" name="フローチャート: 判断 209"/>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11" name="フローチャート: 判断 210"/>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12" name="フローチャート: 判断 211"/>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13" name="フローチャート: 判断 212"/>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109765</xdr:rowOff>
    </xdr:from>
    <xdr:to>
      <xdr:col>55</xdr:col>
      <xdr:colOff>50800</xdr:colOff>
      <xdr:row>64</xdr:row>
      <xdr:rowOff>39915</xdr:rowOff>
    </xdr:to>
    <xdr:sp macro="" textlink="">
      <xdr:nvSpPr>
        <xdr:cNvPr id="219" name="楕円 218"/>
        <xdr:cNvSpPr/>
      </xdr:nvSpPr>
      <xdr:spPr>
        <a:xfrm>
          <a:off x="9398000" y="10517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24692</xdr:rowOff>
    </xdr:from>
    <xdr:ext cx="469744" cy="259045"/>
    <xdr:sp macro="" textlink="">
      <xdr:nvSpPr>
        <xdr:cNvPr id="220" name="【体育館・プール】&#10;一人当たり面積該当値テキスト"/>
        <xdr:cNvSpPr txBox="1"/>
      </xdr:nvSpPr>
      <xdr:spPr>
        <a:xfrm>
          <a:off x="9467850"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109765</xdr:rowOff>
    </xdr:from>
    <xdr:to>
      <xdr:col>50</xdr:col>
      <xdr:colOff>165100</xdr:colOff>
      <xdr:row>64</xdr:row>
      <xdr:rowOff>39915</xdr:rowOff>
    </xdr:to>
    <xdr:sp macro="" textlink="">
      <xdr:nvSpPr>
        <xdr:cNvPr id="221" name="楕円 220"/>
        <xdr:cNvSpPr/>
      </xdr:nvSpPr>
      <xdr:spPr>
        <a:xfrm>
          <a:off x="8636000" y="10517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160565</xdr:rowOff>
    </xdr:from>
    <xdr:to>
      <xdr:col>55</xdr:col>
      <xdr:colOff>0</xdr:colOff>
      <xdr:row>63</xdr:row>
      <xdr:rowOff>160565</xdr:rowOff>
    </xdr:to>
    <xdr:cxnSp macro="">
      <xdr:nvCxnSpPr>
        <xdr:cNvPr id="222" name="直線コネクタ 221"/>
        <xdr:cNvCxnSpPr/>
      </xdr:nvCxnSpPr>
      <xdr:spPr>
        <a:xfrm>
          <a:off x="8686800" y="105682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98878</xdr:rowOff>
    </xdr:from>
    <xdr:to>
      <xdr:col>46</xdr:col>
      <xdr:colOff>38100</xdr:colOff>
      <xdr:row>64</xdr:row>
      <xdr:rowOff>29028</xdr:rowOff>
    </xdr:to>
    <xdr:sp macro="" textlink="">
      <xdr:nvSpPr>
        <xdr:cNvPr id="223" name="楕円 222"/>
        <xdr:cNvSpPr/>
      </xdr:nvSpPr>
      <xdr:spPr>
        <a:xfrm>
          <a:off x="7842250" y="10506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149678</xdr:rowOff>
    </xdr:from>
    <xdr:to>
      <xdr:col>50</xdr:col>
      <xdr:colOff>114300</xdr:colOff>
      <xdr:row>63</xdr:row>
      <xdr:rowOff>160565</xdr:rowOff>
    </xdr:to>
    <xdr:cxnSp macro="">
      <xdr:nvCxnSpPr>
        <xdr:cNvPr id="224" name="直線コネクタ 223"/>
        <xdr:cNvCxnSpPr/>
      </xdr:nvCxnSpPr>
      <xdr:spPr>
        <a:xfrm>
          <a:off x="7886700" y="10557328"/>
          <a:ext cx="8001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5" name="n_1aveValue【体育館・プール】&#10;一人当たり面積"/>
        <xdr:cNvSpPr txBox="1"/>
      </xdr:nvSpPr>
      <xdr:spPr>
        <a:xfrm>
          <a:off x="845827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94542</xdr:rowOff>
    </xdr:from>
    <xdr:ext cx="469744" cy="259045"/>
    <xdr:sp macro="" textlink="">
      <xdr:nvSpPr>
        <xdr:cNvPr id="226" name="n_2aveValue【体育館・プール】&#10;一人当たり面積"/>
        <xdr:cNvSpPr txBox="1"/>
      </xdr:nvSpPr>
      <xdr:spPr>
        <a:xfrm>
          <a:off x="76772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27" name="n_3aveValue【体育館・プール】&#10;一人当たり面積"/>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31042</xdr:rowOff>
    </xdr:from>
    <xdr:ext cx="469744" cy="259045"/>
    <xdr:sp macro="" textlink="">
      <xdr:nvSpPr>
        <xdr:cNvPr id="228" name="n_1mainValue【体育館・プール】&#10;一人当たり面積"/>
        <xdr:cNvSpPr txBox="1"/>
      </xdr:nvSpPr>
      <xdr:spPr>
        <a:xfrm>
          <a:off x="8458277" y="1060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20155</xdr:rowOff>
    </xdr:from>
    <xdr:ext cx="469744" cy="259045"/>
    <xdr:sp macro="" textlink="">
      <xdr:nvSpPr>
        <xdr:cNvPr id="229" name="n_2mainValue【体育館・プール】&#10;一人当たり面積"/>
        <xdr:cNvSpPr txBox="1"/>
      </xdr:nvSpPr>
      <xdr:spPr>
        <a:xfrm>
          <a:off x="7677227" y="1059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2" name="テキスト ボックス 241"/>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2" name="テキスト ボックス 251"/>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56" name="直線コネクタ 255"/>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57"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58" name="直線コネクタ 257"/>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59"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60" name="直線コネクタ 259"/>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127743</xdr:rowOff>
    </xdr:from>
    <xdr:ext cx="405111" cy="259045"/>
    <xdr:sp macro="" textlink="">
      <xdr:nvSpPr>
        <xdr:cNvPr id="261" name="【福祉施設】&#10;有形固定資産減価償却率平均値テキスト"/>
        <xdr:cNvSpPr txBox="1"/>
      </xdr:nvSpPr>
      <xdr:spPr>
        <a:xfrm>
          <a:off x="4216400" y="13507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62" name="フローチャート: 判断 261"/>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63" name="フローチャート: 判断 262"/>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64" name="フローチャート: 判断 263"/>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65" name="フローチャート: 判断 264"/>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271" name="楕円 270"/>
        <xdr:cNvSpPr/>
      </xdr:nvSpPr>
      <xdr:spPr>
        <a:xfrm>
          <a:off x="4127500" y="137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151872</xdr:rowOff>
    </xdr:from>
    <xdr:ext cx="405111" cy="259045"/>
    <xdr:sp macro="" textlink="">
      <xdr:nvSpPr>
        <xdr:cNvPr id="272" name="【福祉施設】&#10;有形固定資産減価償却率該当値テキスト"/>
        <xdr:cNvSpPr txBox="1"/>
      </xdr:nvSpPr>
      <xdr:spPr>
        <a:xfrm>
          <a:off x="4216400" y="1369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273" name="楕円 272"/>
        <xdr:cNvSpPr/>
      </xdr:nvSpPr>
      <xdr:spPr>
        <a:xfrm>
          <a:off x="3384550" y="137704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111579</xdr:rowOff>
    </xdr:to>
    <xdr:cxnSp macro="">
      <xdr:nvCxnSpPr>
        <xdr:cNvPr id="274" name="直線コネクタ 273"/>
        <xdr:cNvCxnSpPr/>
      </xdr:nvCxnSpPr>
      <xdr:spPr>
        <a:xfrm flipV="1">
          <a:off x="3429000" y="13762445"/>
          <a:ext cx="7493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75" name="楕円 274"/>
        <xdr:cNvSpPr/>
      </xdr:nvSpPr>
      <xdr:spPr>
        <a:xfrm>
          <a:off x="2571750" y="1382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111579</xdr:rowOff>
    </xdr:from>
    <xdr:to>
      <xdr:col>19</xdr:col>
      <xdr:colOff>177800</xdr:colOff>
      <xdr:row>83</xdr:row>
      <xdr:rowOff>163830</xdr:rowOff>
    </xdr:to>
    <xdr:cxnSp macro="">
      <xdr:nvCxnSpPr>
        <xdr:cNvPr id="276" name="直線コネクタ 275"/>
        <xdr:cNvCxnSpPr/>
      </xdr:nvCxnSpPr>
      <xdr:spPr>
        <a:xfrm flipV="1">
          <a:off x="2622550" y="13821229"/>
          <a:ext cx="8064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77" name="n_1aveValue【福祉施設】&#10;有形固定資産減価償却率"/>
        <xdr:cNvSpPr txBox="1"/>
      </xdr:nvSpPr>
      <xdr:spPr>
        <a:xfrm>
          <a:off x="32391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278" name="n_2aveValue【福祉施設】&#10;有形固定資産減価償却率"/>
        <xdr:cNvSpPr txBox="1"/>
      </xdr:nvSpPr>
      <xdr:spPr>
        <a:xfrm>
          <a:off x="24390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79"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153506</xdr:rowOff>
    </xdr:from>
    <xdr:ext cx="405111" cy="259045"/>
    <xdr:sp macro="" textlink="">
      <xdr:nvSpPr>
        <xdr:cNvPr id="280" name="n_1mainValue【福祉施設】&#10;有形固定資産減価償却率"/>
        <xdr:cNvSpPr txBox="1"/>
      </xdr:nvSpPr>
      <xdr:spPr>
        <a:xfrm>
          <a:off x="3239144" y="1386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81" name="n_2mainValue【福祉施設】&#10;有形固定資産減価償却率"/>
        <xdr:cNvSpPr txBox="1"/>
      </xdr:nvSpPr>
      <xdr:spPr>
        <a:xfrm>
          <a:off x="2439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07" name="直線コネクタ 306"/>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08"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09" name="直線コネクタ 308"/>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10"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11" name="直線コネクタ 310"/>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12" name="【福祉施設】&#10;一人当たり面積平均値テキスト"/>
        <xdr:cNvSpPr txBox="1"/>
      </xdr:nvSpPr>
      <xdr:spPr>
        <a:xfrm>
          <a:off x="946785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13" name="フローチャート: 判断 312"/>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14" name="フローチャート: 判断 313"/>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15" name="フローチャート: 判断 314"/>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16" name="フローチャート: 判断 315"/>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19957</xdr:rowOff>
    </xdr:from>
    <xdr:to>
      <xdr:col>55</xdr:col>
      <xdr:colOff>50800</xdr:colOff>
      <xdr:row>80</xdr:row>
      <xdr:rowOff>121557</xdr:rowOff>
    </xdr:to>
    <xdr:sp macro="" textlink="">
      <xdr:nvSpPr>
        <xdr:cNvPr id="322" name="楕円 321"/>
        <xdr:cNvSpPr/>
      </xdr:nvSpPr>
      <xdr:spPr>
        <a:xfrm>
          <a:off x="9398000" y="132343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42834</xdr:rowOff>
    </xdr:from>
    <xdr:ext cx="469744" cy="259045"/>
    <xdr:sp macro="" textlink="">
      <xdr:nvSpPr>
        <xdr:cNvPr id="323" name="【福祉施設】&#10;一人当たり面積該当値テキスト"/>
        <xdr:cNvSpPr txBox="1"/>
      </xdr:nvSpPr>
      <xdr:spPr>
        <a:xfrm>
          <a:off x="9467850" y="130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19957</xdr:rowOff>
    </xdr:from>
    <xdr:to>
      <xdr:col>50</xdr:col>
      <xdr:colOff>165100</xdr:colOff>
      <xdr:row>80</xdr:row>
      <xdr:rowOff>121557</xdr:rowOff>
    </xdr:to>
    <xdr:sp macro="" textlink="">
      <xdr:nvSpPr>
        <xdr:cNvPr id="324" name="楕円 323"/>
        <xdr:cNvSpPr/>
      </xdr:nvSpPr>
      <xdr:spPr>
        <a:xfrm>
          <a:off x="8636000" y="132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70757</xdr:rowOff>
    </xdr:from>
    <xdr:to>
      <xdr:col>55</xdr:col>
      <xdr:colOff>0</xdr:colOff>
      <xdr:row>80</xdr:row>
      <xdr:rowOff>70757</xdr:rowOff>
    </xdr:to>
    <xdr:cxnSp macro="">
      <xdr:nvCxnSpPr>
        <xdr:cNvPr id="325" name="直線コネクタ 324"/>
        <xdr:cNvCxnSpPr/>
      </xdr:nvCxnSpPr>
      <xdr:spPr>
        <a:xfrm>
          <a:off x="8686800" y="1328510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19957</xdr:rowOff>
    </xdr:from>
    <xdr:to>
      <xdr:col>46</xdr:col>
      <xdr:colOff>38100</xdr:colOff>
      <xdr:row>80</xdr:row>
      <xdr:rowOff>121557</xdr:rowOff>
    </xdr:to>
    <xdr:sp macro="" textlink="">
      <xdr:nvSpPr>
        <xdr:cNvPr id="326" name="楕円 325"/>
        <xdr:cNvSpPr/>
      </xdr:nvSpPr>
      <xdr:spPr>
        <a:xfrm>
          <a:off x="7842250" y="132343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70757</xdr:rowOff>
    </xdr:from>
    <xdr:to>
      <xdr:col>50</xdr:col>
      <xdr:colOff>114300</xdr:colOff>
      <xdr:row>80</xdr:row>
      <xdr:rowOff>70757</xdr:rowOff>
    </xdr:to>
    <xdr:cxnSp macro="">
      <xdr:nvCxnSpPr>
        <xdr:cNvPr id="327" name="直線コネクタ 326"/>
        <xdr:cNvCxnSpPr/>
      </xdr:nvCxnSpPr>
      <xdr:spPr>
        <a:xfrm>
          <a:off x="7886700" y="1328510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28" name="n_1aveValue【福祉施設】&#10;一人当たり面積"/>
        <xdr:cNvSpPr txBox="1"/>
      </xdr:nvSpPr>
      <xdr:spPr>
        <a:xfrm>
          <a:off x="845827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29" name="n_2aveValue【福祉施設】&#10;一人当たり面積"/>
        <xdr:cNvSpPr txBox="1"/>
      </xdr:nvSpPr>
      <xdr:spPr>
        <a:xfrm>
          <a:off x="76772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30" name="n_3ave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138084</xdr:rowOff>
    </xdr:from>
    <xdr:ext cx="469744" cy="259045"/>
    <xdr:sp macro="" textlink="">
      <xdr:nvSpPr>
        <xdr:cNvPr id="331" name="n_1mainValue【福祉施設】&#10;一人当たり面積"/>
        <xdr:cNvSpPr txBox="1"/>
      </xdr:nvSpPr>
      <xdr:spPr>
        <a:xfrm>
          <a:off x="8458277" y="130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138084</xdr:rowOff>
    </xdr:from>
    <xdr:ext cx="469744" cy="259045"/>
    <xdr:sp macro="" textlink="">
      <xdr:nvSpPr>
        <xdr:cNvPr id="332" name="n_2mainValue【福祉施設】&#10;一人当たり面積"/>
        <xdr:cNvSpPr txBox="1"/>
      </xdr:nvSpPr>
      <xdr:spPr>
        <a:xfrm>
          <a:off x="7677227" y="130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57" name="直線コネクタ 356"/>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58"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59" name="直線コネクタ 358"/>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0"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1" name="直線コネクタ 360"/>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63516</xdr:rowOff>
    </xdr:from>
    <xdr:ext cx="405111" cy="259045"/>
    <xdr:sp macro="" textlink="">
      <xdr:nvSpPr>
        <xdr:cNvPr id="362" name="【市民会館】&#10;有形固定資産減価償却率平均値テキスト"/>
        <xdr:cNvSpPr txBox="1"/>
      </xdr:nvSpPr>
      <xdr:spPr>
        <a:xfrm>
          <a:off x="4216400" y="1732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63" name="フローチャート: 判断 362"/>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64" name="フローチャート: 判断 363"/>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65" name="フローチャート: 判断 364"/>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66" name="フローチャート: 判断 365"/>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132080</xdr:rowOff>
    </xdr:from>
    <xdr:to>
      <xdr:col>24</xdr:col>
      <xdr:colOff>114300</xdr:colOff>
      <xdr:row>106</xdr:row>
      <xdr:rowOff>62230</xdr:rowOff>
    </xdr:to>
    <xdr:sp macro="" textlink="">
      <xdr:nvSpPr>
        <xdr:cNvPr id="372" name="楕円 371"/>
        <xdr:cNvSpPr/>
      </xdr:nvSpPr>
      <xdr:spPr>
        <a:xfrm>
          <a:off x="4127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110507</xdr:rowOff>
    </xdr:from>
    <xdr:ext cx="405111" cy="259045"/>
    <xdr:sp macro="" textlink="">
      <xdr:nvSpPr>
        <xdr:cNvPr id="373" name="【市民会館】&#10;有形固定資産減価償却率該当値テキスト"/>
        <xdr:cNvSpPr txBox="1"/>
      </xdr:nvSpPr>
      <xdr:spPr>
        <a:xfrm>
          <a:off x="4216400"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147320</xdr:rowOff>
    </xdr:from>
    <xdr:to>
      <xdr:col>20</xdr:col>
      <xdr:colOff>38100</xdr:colOff>
      <xdr:row>106</xdr:row>
      <xdr:rowOff>77470</xdr:rowOff>
    </xdr:to>
    <xdr:sp macro="" textlink="">
      <xdr:nvSpPr>
        <xdr:cNvPr id="374" name="楕円 373"/>
        <xdr:cNvSpPr/>
      </xdr:nvSpPr>
      <xdr:spPr>
        <a:xfrm>
          <a:off x="3384550" y="17578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11430</xdr:rowOff>
    </xdr:from>
    <xdr:to>
      <xdr:col>24</xdr:col>
      <xdr:colOff>63500</xdr:colOff>
      <xdr:row>106</xdr:row>
      <xdr:rowOff>26670</xdr:rowOff>
    </xdr:to>
    <xdr:cxnSp macro="">
      <xdr:nvCxnSpPr>
        <xdr:cNvPr id="375" name="直線コネクタ 374"/>
        <xdr:cNvCxnSpPr/>
      </xdr:nvCxnSpPr>
      <xdr:spPr>
        <a:xfrm flipV="1">
          <a:off x="3429000" y="1761363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6350</xdr:rowOff>
    </xdr:from>
    <xdr:to>
      <xdr:col>15</xdr:col>
      <xdr:colOff>101600</xdr:colOff>
      <xdr:row>106</xdr:row>
      <xdr:rowOff>107950</xdr:rowOff>
    </xdr:to>
    <xdr:sp macro="" textlink="">
      <xdr:nvSpPr>
        <xdr:cNvPr id="376" name="楕円 375"/>
        <xdr:cNvSpPr/>
      </xdr:nvSpPr>
      <xdr:spPr>
        <a:xfrm>
          <a:off x="257175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26670</xdr:rowOff>
    </xdr:from>
    <xdr:to>
      <xdr:col>19</xdr:col>
      <xdr:colOff>177800</xdr:colOff>
      <xdr:row>106</xdr:row>
      <xdr:rowOff>57150</xdr:rowOff>
    </xdr:to>
    <xdr:cxnSp macro="">
      <xdr:nvCxnSpPr>
        <xdr:cNvPr id="377" name="直線コネクタ 376"/>
        <xdr:cNvCxnSpPr/>
      </xdr:nvCxnSpPr>
      <xdr:spPr>
        <a:xfrm flipV="1">
          <a:off x="2622550" y="1762887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149241</xdr:rowOff>
    </xdr:from>
    <xdr:ext cx="405111" cy="259045"/>
    <xdr:sp macro="" textlink="">
      <xdr:nvSpPr>
        <xdr:cNvPr id="378" name="n_1aveValue【市民会館】&#10;有形固定資産減価償却率"/>
        <xdr:cNvSpPr txBox="1"/>
      </xdr:nvSpPr>
      <xdr:spPr>
        <a:xfrm>
          <a:off x="32391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652</xdr:rowOff>
    </xdr:from>
    <xdr:ext cx="405111" cy="259045"/>
    <xdr:sp macro="" textlink="">
      <xdr:nvSpPr>
        <xdr:cNvPr id="379" name="n_2aveValue【市民会館】&#10;有形固定資産減価償却率"/>
        <xdr:cNvSpPr txBox="1"/>
      </xdr:nvSpPr>
      <xdr:spPr>
        <a:xfrm>
          <a:off x="2439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380" name="n_3aveValue【市民会館】&#10;有形固定資産減価償却率"/>
        <xdr:cNvSpPr txBox="1"/>
      </xdr:nvSpPr>
      <xdr:spPr>
        <a:xfrm>
          <a:off x="164529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68597</xdr:rowOff>
    </xdr:from>
    <xdr:ext cx="405111" cy="259045"/>
    <xdr:sp macro="" textlink="">
      <xdr:nvSpPr>
        <xdr:cNvPr id="381" name="n_1mainValue【市民会館】&#10;有形固定資産減価償却率"/>
        <xdr:cNvSpPr txBox="1"/>
      </xdr:nvSpPr>
      <xdr:spPr>
        <a:xfrm>
          <a:off x="32391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99077</xdr:rowOff>
    </xdr:from>
    <xdr:ext cx="405111" cy="259045"/>
    <xdr:sp macro="" textlink="">
      <xdr:nvSpPr>
        <xdr:cNvPr id="382" name="n_2mainValue【市民会館】&#10;有形固定資産減価償却率"/>
        <xdr:cNvSpPr txBox="1"/>
      </xdr:nvSpPr>
      <xdr:spPr>
        <a:xfrm>
          <a:off x="24390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3" name="直線コネクタ 392"/>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4" name="テキスト ボックス 393"/>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7" name="直線コネクタ 396"/>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8" name="テキスト ボックス 397"/>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02" name="直線コネクタ 401"/>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03"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04" name="直線コネクタ 403"/>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05"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06" name="直線コネクタ 405"/>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7"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8" name="フローチャート: 判断 407"/>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09" name="フローチャート: 判断 408"/>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10" name="フローチャート: 判断 409"/>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11" name="フローチャート: 判断 410"/>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19686</xdr:rowOff>
    </xdr:from>
    <xdr:to>
      <xdr:col>55</xdr:col>
      <xdr:colOff>50800</xdr:colOff>
      <xdr:row>105</xdr:row>
      <xdr:rowOff>121286</xdr:rowOff>
    </xdr:to>
    <xdr:sp macro="" textlink="">
      <xdr:nvSpPr>
        <xdr:cNvPr id="417" name="楕円 416"/>
        <xdr:cNvSpPr/>
      </xdr:nvSpPr>
      <xdr:spPr>
        <a:xfrm>
          <a:off x="9398000" y="17450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169563</xdr:rowOff>
    </xdr:from>
    <xdr:ext cx="469744" cy="259045"/>
    <xdr:sp macro="" textlink="">
      <xdr:nvSpPr>
        <xdr:cNvPr id="418" name="【市民会館】&#10;一人当たり面積該当値テキスト"/>
        <xdr:cNvSpPr txBox="1"/>
      </xdr:nvSpPr>
      <xdr:spPr>
        <a:xfrm>
          <a:off x="9467850" y="1742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25400</xdr:rowOff>
    </xdr:from>
    <xdr:to>
      <xdr:col>50</xdr:col>
      <xdr:colOff>165100</xdr:colOff>
      <xdr:row>105</xdr:row>
      <xdr:rowOff>127000</xdr:rowOff>
    </xdr:to>
    <xdr:sp macro="" textlink="">
      <xdr:nvSpPr>
        <xdr:cNvPr id="419" name="楕円 418"/>
        <xdr:cNvSpPr/>
      </xdr:nvSpPr>
      <xdr:spPr>
        <a:xfrm>
          <a:off x="86360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70486</xdr:rowOff>
    </xdr:from>
    <xdr:to>
      <xdr:col>55</xdr:col>
      <xdr:colOff>0</xdr:colOff>
      <xdr:row>105</xdr:row>
      <xdr:rowOff>76200</xdr:rowOff>
    </xdr:to>
    <xdr:cxnSp macro="">
      <xdr:nvCxnSpPr>
        <xdr:cNvPr id="420" name="直線コネクタ 419"/>
        <xdr:cNvCxnSpPr/>
      </xdr:nvCxnSpPr>
      <xdr:spPr>
        <a:xfrm flipV="1">
          <a:off x="8686800" y="17501236"/>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1" name="楕円 420"/>
        <xdr:cNvSpPr/>
      </xdr:nvSpPr>
      <xdr:spPr>
        <a:xfrm>
          <a:off x="7842250" y="17439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59055</xdr:rowOff>
    </xdr:from>
    <xdr:to>
      <xdr:col>50</xdr:col>
      <xdr:colOff>114300</xdr:colOff>
      <xdr:row>105</xdr:row>
      <xdr:rowOff>76200</xdr:rowOff>
    </xdr:to>
    <xdr:cxnSp macro="">
      <xdr:nvCxnSpPr>
        <xdr:cNvPr id="422" name="直線コネクタ 421"/>
        <xdr:cNvCxnSpPr/>
      </xdr:nvCxnSpPr>
      <xdr:spPr>
        <a:xfrm>
          <a:off x="7886700" y="1748980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23"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24" name="n_2aveValue【市民会館】&#10;一人当たり面積"/>
        <xdr:cNvSpPr txBox="1"/>
      </xdr:nvSpPr>
      <xdr:spPr>
        <a:xfrm>
          <a:off x="76772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25"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118127</xdr:rowOff>
    </xdr:from>
    <xdr:ext cx="469744" cy="259045"/>
    <xdr:sp macro="" textlink="">
      <xdr:nvSpPr>
        <xdr:cNvPr id="426" name="n_1mainValue【市民会館】&#10;一人当たり面積"/>
        <xdr:cNvSpPr txBox="1"/>
      </xdr:nvSpPr>
      <xdr:spPr>
        <a:xfrm>
          <a:off x="8458277" y="1754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7" name="n_2mainValue【市民会館】&#10;一人当たり面積"/>
        <xdr:cNvSpPr txBox="1"/>
      </xdr:nvSpPr>
      <xdr:spPr>
        <a:xfrm>
          <a:off x="7677227" y="175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8" name="テキスト ボックス 43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0" name="テキスト ボックス 439"/>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0" name="テキスト ボックス 449"/>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52" name="直線コネクタ 451"/>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53"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54" name="直線コネクタ 453"/>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5"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6" name="直線コネクタ 455"/>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118127</xdr:rowOff>
    </xdr:from>
    <xdr:ext cx="405111" cy="259045"/>
    <xdr:sp macro="" textlink="">
      <xdr:nvSpPr>
        <xdr:cNvPr id="457" name="【一般廃棄物処理施設】&#10;有形固定資産減価償却率平均値テキスト"/>
        <xdr:cNvSpPr txBox="1"/>
      </xdr:nvSpPr>
      <xdr:spPr>
        <a:xfrm>
          <a:off x="14738350" y="5902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58" name="フローチャート: 判断 457"/>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59" name="フローチャート: 判断 458"/>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60" name="フローチャート: 判断 459"/>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61" name="フローチャート: 判断 460"/>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55880</xdr:rowOff>
    </xdr:from>
    <xdr:to>
      <xdr:col>85</xdr:col>
      <xdr:colOff>177800</xdr:colOff>
      <xdr:row>35</xdr:row>
      <xdr:rowOff>157480</xdr:rowOff>
    </xdr:to>
    <xdr:sp macro="" textlink="">
      <xdr:nvSpPr>
        <xdr:cNvPr id="467" name="楕円 466"/>
        <xdr:cNvSpPr/>
      </xdr:nvSpPr>
      <xdr:spPr>
        <a:xfrm>
          <a:off x="14649450" y="5840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78757</xdr:rowOff>
    </xdr:from>
    <xdr:ext cx="405111" cy="259045"/>
    <xdr:sp macro="" textlink="">
      <xdr:nvSpPr>
        <xdr:cNvPr id="468" name="【一般廃棄物処理施設】&#10;有形固定資産減価償却率該当値テキスト"/>
        <xdr:cNvSpPr txBox="1"/>
      </xdr:nvSpPr>
      <xdr:spPr>
        <a:xfrm>
          <a:off x="1473835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135890</xdr:rowOff>
    </xdr:from>
    <xdr:to>
      <xdr:col>81</xdr:col>
      <xdr:colOff>101600</xdr:colOff>
      <xdr:row>36</xdr:row>
      <xdr:rowOff>66040</xdr:rowOff>
    </xdr:to>
    <xdr:sp macro="" textlink="">
      <xdr:nvSpPr>
        <xdr:cNvPr id="469" name="楕円 468"/>
        <xdr:cNvSpPr/>
      </xdr:nvSpPr>
      <xdr:spPr>
        <a:xfrm>
          <a:off x="13887450" y="5920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106680</xdr:rowOff>
    </xdr:from>
    <xdr:to>
      <xdr:col>85</xdr:col>
      <xdr:colOff>127000</xdr:colOff>
      <xdr:row>36</xdr:row>
      <xdr:rowOff>15240</xdr:rowOff>
    </xdr:to>
    <xdr:cxnSp macro="">
      <xdr:nvCxnSpPr>
        <xdr:cNvPr id="470" name="直線コネクタ 469"/>
        <xdr:cNvCxnSpPr/>
      </xdr:nvCxnSpPr>
      <xdr:spPr>
        <a:xfrm flipV="1">
          <a:off x="13938250" y="5891530"/>
          <a:ext cx="762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147320</xdr:rowOff>
    </xdr:from>
    <xdr:to>
      <xdr:col>76</xdr:col>
      <xdr:colOff>165100</xdr:colOff>
      <xdr:row>36</xdr:row>
      <xdr:rowOff>77470</xdr:rowOff>
    </xdr:to>
    <xdr:sp macro="" textlink="">
      <xdr:nvSpPr>
        <xdr:cNvPr id="471" name="楕円 470"/>
        <xdr:cNvSpPr/>
      </xdr:nvSpPr>
      <xdr:spPr>
        <a:xfrm>
          <a:off x="13093700" y="5932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xdr:rowOff>
    </xdr:from>
    <xdr:to>
      <xdr:col>81</xdr:col>
      <xdr:colOff>50800</xdr:colOff>
      <xdr:row>36</xdr:row>
      <xdr:rowOff>26670</xdr:rowOff>
    </xdr:to>
    <xdr:cxnSp macro="">
      <xdr:nvCxnSpPr>
        <xdr:cNvPr id="472" name="直線コネクタ 471"/>
        <xdr:cNvCxnSpPr/>
      </xdr:nvCxnSpPr>
      <xdr:spPr>
        <a:xfrm flipV="1">
          <a:off x="13144500" y="596519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7637</xdr:rowOff>
    </xdr:from>
    <xdr:ext cx="405111" cy="259045"/>
    <xdr:sp macro="" textlink="">
      <xdr:nvSpPr>
        <xdr:cNvPr id="473" name="n_1aveValue【一般廃棄物処理施設】&#10;有形固定資産減価償却率"/>
        <xdr:cNvSpPr txBox="1"/>
      </xdr:nvSpPr>
      <xdr:spPr>
        <a:xfrm>
          <a:off x="137420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474" name="n_2aveValue【一般廃棄物処理施設】&#10;有形固定資産減価償却率"/>
        <xdr:cNvSpPr txBox="1"/>
      </xdr:nvSpPr>
      <xdr:spPr>
        <a:xfrm>
          <a:off x="1296099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75"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82567</xdr:rowOff>
    </xdr:from>
    <xdr:ext cx="405111" cy="259045"/>
    <xdr:sp macro="" textlink="">
      <xdr:nvSpPr>
        <xdr:cNvPr id="476" name="n_1mainValue【一般廃棄物処理施設】&#10;有形固定資産減価償却率"/>
        <xdr:cNvSpPr txBox="1"/>
      </xdr:nvSpPr>
      <xdr:spPr>
        <a:xfrm>
          <a:off x="13742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477" name="n_2mainValue【一般廃棄物処理施設】&#10;有形固定資産減価償却率"/>
        <xdr:cNvSpPr txBox="1"/>
      </xdr:nvSpPr>
      <xdr:spPr>
        <a:xfrm>
          <a:off x="1296099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88" name="テキスト ボックス 487"/>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90" name="テキスト ボックス 489"/>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4" name="テキスト ボックス 493"/>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6" name="テキスト ボックス 495"/>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02" name="直線コネクタ 501"/>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03"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04" name="直線コネクタ 503"/>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05"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06" name="直線コネクタ 505"/>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89406</xdr:rowOff>
    </xdr:from>
    <xdr:ext cx="534377" cy="259045"/>
    <xdr:sp macro="" textlink="">
      <xdr:nvSpPr>
        <xdr:cNvPr id="507" name="【一般廃棄物処理施設】&#10;一人当たり有形固定資産（償却資産）額平均値テキスト"/>
        <xdr:cNvSpPr txBox="1"/>
      </xdr:nvSpPr>
      <xdr:spPr>
        <a:xfrm>
          <a:off x="19989800" y="603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08" name="フローチャート: 判断 507"/>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09" name="フローチャート: 判断 508"/>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10" name="フローチャート: 判断 509"/>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11" name="フローチャート: 判断 510"/>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164732</xdr:rowOff>
    </xdr:from>
    <xdr:to>
      <xdr:col>116</xdr:col>
      <xdr:colOff>114300</xdr:colOff>
      <xdr:row>38</xdr:row>
      <xdr:rowOff>94882</xdr:rowOff>
    </xdr:to>
    <xdr:sp macro="" textlink="">
      <xdr:nvSpPr>
        <xdr:cNvPr id="517" name="楕円 516"/>
        <xdr:cNvSpPr/>
      </xdr:nvSpPr>
      <xdr:spPr>
        <a:xfrm>
          <a:off x="19900900" y="62797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143159</xdr:rowOff>
    </xdr:from>
    <xdr:ext cx="534377" cy="259045"/>
    <xdr:sp macro="" textlink="">
      <xdr:nvSpPr>
        <xdr:cNvPr id="518" name="【一般廃棄物処理施設】&#10;一人当たり有形固定資産（償却資産）額該当値テキスト"/>
        <xdr:cNvSpPr txBox="1"/>
      </xdr:nvSpPr>
      <xdr:spPr>
        <a:xfrm>
          <a:off x="19989800" y="625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168504</xdr:rowOff>
    </xdr:from>
    <xdr:to>
      <xdr:col>112</xdr:col>
      <xdr:colOff>38100</xdr:colOff>
      <xdr:row>38</xdr:row>
      <xdr:rowOff>98654</xdr:rowOff>
    </xdr:to>
    <xdr:sp macro="" textlink="">
      <xdr:nvSpPr>
        <xdr:cNvPr id="519" name="楕円 518"/>
        <xdr:cNvSpPr/>
      </xdr:nvSpPr>
      <xdr:spPr>
        <a:xfrm>
          <a:off x="19157950" y="62772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44082</xdr:rowOff>
    </xdr:from>
    <xdr:to>
      <xdr:col>116</xdr:col>
      <xdr:colOff>63500</xdr:colOff>
      <xdr:row>38</xdr:row>
      <xdr:rowOff>47854</xdr:rowOff>
    </xdr:to>
    <xdr:cxnSp macro="">
      <xdr:nvCxnSpPr>
        <xdr:cNvPr id="520" name="直線コネクタ 519"/>
        <xdr:cNvCxnSpPr/>
      </xdr:nvCxnSpPr>
      <xdr:spPr>
        <a:xfrm flipV="1">
          <a:off x="19202400" y="6324232"/>
          <a:ext cx="7493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28639</xdr:rowOff>
    </xdr:from>
    <xdr:to>
      <xdr:col>107</xdr:col>
      <xdr:colOff>101600</xdr:colOff>
      <xdr:row>38</xdr:row>
      <xdr:rowOff>130239</xdr:rowOff>
    </xdr:to>
    <xdr:sp macro="" textlink="">
      <xdr:nvSpPr>
        <xdr:cNvPr id="521" name="楕円 520"/>
        <xdr:cNvSpPr/>
      </xdr:nvSpPr>
      <xdr:spPr>
        <a:xfrm>
          <a:off x="18345150" y="63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47854</xdr:rowOff>
    </xdr:from>
    <xdr:to>
      <xdr:col>111</xdr:col>
      <xdr:colOff>177800</xdr:colOff>
      <xdr:row>38</xdr:row>
      <xdr:rowOff>79439</xdr:rowOff>
    </xdr:to>
    <xdr:cxnSp macro="">
      <xdr:nvCxnSpPr>
        <xdr:cNvPr id="522" name="直線コネクタ 521"/>
        <xdr:cNvCxnSpPr/>
      </xdr:nvCxnSpPr>
      <xdr:spPr>
        <a:xfrm flipV="1">
          <a:off x="18395950" y="6328004"/>
          <a:ext cx="80645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32828</xdr:rowOff>
    </xdr:from>
    <xdr:ext cx="534377" cy="259045"/>
    <xdr:sp macro="" textlink="">
      <xdr:nvSpPr>
        <xdr:cNvPr id="523" name="n_1aveValue【一般廃棄物処理施設】&#10;一人当たり有形固定資産（償却資産）額"/>
        <xdr:cNvSpPr txBox="1"/>
      </xdr:nvSpPr>
      <xdr:spPr>
        <a:xfrm>
          <a:off x="18947911" y="59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33837</xdr:rowOff>
    </xdr:from>
    <xdr:ext cx="534377" cy="259045"/>
    <xdr:sp macro="" textlink="">
      <xdr:nvSpPr>
        <xdr:cNvPr id="524" name="n_2aveValue【一般廃棄物処理施設】&#10;一人当たり有形固定資産（償却資産）額"/>
        <xdr:cNvSpPr txBox="1"/>
      </xdr:nvSpPr>
      <xdr:spPr>
        <a:xfrm>
          <a:off x="18166861" y="5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25" name="n_3aveValue【一般廃棄物処理施設】&#10;一人当たり有形固定資産（償却資産）額"/>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89781</xdr:rowOff>
    </xdr:from>
    <xdr:ext cx="534377" cy="259045"/>
    <xdr:sp macro="" textlink="">
      <xdr:nvSpPr>
        <xdr:cNvPr id="526" name="n_1mainValue【一般廃棄物処理施設】&#10;一人当たり有形固定資産（償却資産）額"/>
        <xdr:cNvSpPr txBox="1"/>
      </xdr:nvSpPr>
      <xdr:spPr>
        <a:xfrm>
          <a:off x="18947911" y="63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121366</xdr:rowOff>
    </xdr:from>
    <xdr:ext cx="534377" cy="259045"/>
    <xdr:sp macro="" textlink="">
      <xdr:nvSpPr>
        <xdr:cNvPr id="527" name="n_2mainValue【一般廃棄物処理施設】&#10;一人当たり有形固定資産（償却資産）額"/>
        <xdr:cNvSpPr txBox="1"/>
      </xdr:nvSpPr>
      <xdr:spPr>
        <a:xfrm>
          <a:off x="18166861" y="64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52" name="直線コネクタ 55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5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54" name="直線コネクタ 55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5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56" name="直線コネクタ 55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154957</xdr:rowOff>
    </xdr:from>
    <xdr:ext cx="405111" cy="259045"/>
    <xdr:sp macro="" textlink="">
      <xdr:nvSpPr>
        <xdr:cNvPr id="557" name="【保健センター・保健所】&#10;有形固定資産減価償却率平均値テキスト"/>
        <xdr:cNvSpPr txBox="1"/>
      </xdr:nvSpPr>
      <xdr:spPr>
        <a:xfrm>
          <a:off x="1473835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58" name="フローチャート: 判断 55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59" name="フローチャート: 判断 55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60" name="フローチャート: 判断 559"/>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61" name="フローチャート: 判断 560"/>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48260</xdr:rowOff>
    </xdr:from>
    <xdr:to>
      <xdr:col>85</xdr:col>
      <xdr:colOff>177800</xdr:colOff>
      <xdr:row>62</xdr:row>
      <xdr:rowOff>149860</xdr:rowOff>
    </xdr:to>
    <xdr:sp macro="" textlink="">
      <xdr:nvSpPr>
        <xdr:cNvPr id="567" name="楕円 566"/>
        <xdr:cNvSpPr/>
      </xdr:nvSpPr>
      <xdr:spPr>
        <a:xfrm>
          <a:off x="14649450" y="102908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26687</xdr:rowOff>
    </xdr:from>
    <xdr:ext cx="405111" cy="259045"/>
    <xdr:sp macro="" textlink="">
      <xdr:nvSpPr>
        <xdr:cNvPr id="568" name="【保健センター・保健所】&#10;有形固定資産減価償却率該当値テキスト"/>
        <xdr:cNvSpPr txBox="1"/>
      </xdr:nvSpPr>
      <xdr:spPr>
        <a:xfrm>
          <a:off x="1473835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124460</xdr:rowOff>
    </xdr:from>
    <xdr:to>
      <xdr:col>81</xdr:col>
      <xdr:colOff>101600</xdr:colOff>
      <xdr:row>63</xdr:row>
      <xdr:rowOff>54610</xdr:rowOff>
    </xdr:to>
    <xdr:sp macro="" textlink="">
      <xdr:nvSpPr>
        <xdr:cNvPr id="569" name="楕円 568"/>
        <xdr:cNvSpPr/>
      </xdr:nvSpPr>
      <xdr:spPr>
        <a:xfrm>
          <a:off x="13887450" y="10367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99060</xdr:rowOff>
    </xdr:from>
    <xdr:to>
      <xdr:col>85</xdr:col>
      <xdr:colOff>127000</xdr:colOff>
      <xdr:row>63</xdr:row>
      <xdr:rowOff>3810</xdr:rowOff>
    </xdr:to>
    <xdr:cxnSp macro="">
      <xdr:nvCxnSpPr>
        <xdr:cNvPr id="570" name="直線コネクタ 569"/>
        <xdr:cNvCxnSpPr/>
      </xdr:nvCxnSpPr>
      <xdr:spPr>
        <a:xfrm flipV="1">
          <a:off x="13938250" y="10341610"/>
          <a:ext cx="762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33020</xdr:rowOff>
    </xdr:from>
    <xdr:to>
      <xdr:col>76</xdr:col>
      <xdr:colOff>165100</xdr:colOff>
      <xdr:row>63</xdr:row>
      <xdr:rowOff>134620</xdr:rowOff>
    </xdr:to>
    <xdr:sp macro="" textlink="">
      <xdr:nvSpPr>
        <xdr:cNvPr id="571" name="楕円 570"/>
        <xdr:cNvSpPr/>
      </xdr:nvSpPr>
      <xdr:spPr>
        <a:xfrm>
          <a:off x="130937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xdr:rowOff>
    </xdr:from>
    <xdr:to>
      <xdr:col>81</xdr:col>
      <xdr:colOff>50800</xdr:colOff>
      <xdr:row>63</xdr:row>
      <xdr:rowOff>83820</xdr:rowOff>
    </xdr:to>
    <xdr:cxnSp macro="">
      <xdr:nvCxnSpPr>
        <xdr:cNvPr id="572" name="直線コネクタ 571"/>
        <xdr:cNvCxnSpPr/>
      </xdr:nvCxnSpPr>
      <xdr:spPr>
        <a:xfrm flipV="1">
          <a:off x="13144500" y="10411460"/>
          <a:ext cx="7937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101617</xdr:rowOff>
    </xdr:from>
    <xdr:ext cx="405111" cy="259045"/>
    <xdr:sp macro="" textlink="">
      <xdr:nvSpPr>
        <xdr:cNvPr id="573" name="n_1aveValue【保健センター・保健所】&#10;有形固定資産減価償却率"/>
        <xdr:cNvSpPr txBox="1"/>
      </xdr:nvSpPr>
      <xdr:spPr>
        <a:xfrm>
          <a:off x="137420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574" name="n_2aveValue【保健センター・保健所】&#10;有形固定資産減価償却率"/>
        <xdr:cNvSpPr txBox="1"/>
      </xdr:nvSpPr>
      <xdr:spPr>
        <a:xfrm>
          <a:off x="1296099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75"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45737</xdr:rowOff>
    </xdr:from>
    <xdr:ext cx="405111" cy="259045"/>
    <xdr:sp macro="" textlink="">
      <xdr:nvSpPr>
        <xdr:cNvPr id="576" name="n_1mainValue【保健センター・保健所】&#10;有形固定資産減価償却率"/>
        <xdr:cNvSpPr txBox="1"/>
      </xdr:nvSpPr>
      <xdr:spPr>
        <a:xfrm>
          <a:off x="13742044" y="1045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125747</xdr:rowOff>
    </xdr:from>
    <xdr:ext cx="405111" cy="259045"/>
    <xdr:sp macro="" textlink="">
      <xdr:nvSpPr>
        <xdr:cNvPr id="577" name="n_2mainValue【保健センター・保健所】&#10;有形固定資産減価償却率"/>
        <xdr:cNvSpPr txBox="1"/>
      </xdr:nvSpPr>
      <xdr:spPr>
        <a:xfrm>
          <a:off x="12960994" y="1053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01" name="直線コネクタ 600"/>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02"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03" name="直線コネクタ 602"/>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04"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05" name="直線コネクタ 604"/>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6"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7" name="フローチャート: 判断 606"/>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08" name="フローチャート: 判断 607"/>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9" name="フローチャート: 判断 608"/>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10" name="フローチャート: 判断 609"/>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16" name="楕円 615"/>
        <xdr:cNvSpPr/>
      </xdr:nvSpPr>
      <xdr:spPr>
        <a:xfrm>
          <a:off x="199009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617" name="【保健センター・保健所】&#10;一人当たり面積該当値テキスト"/>
        <xdr:cNvSpPr txBox="1"/>
      </xdr:nvSpPr>
      <xdr:spPr>
        <a:xfrm>
          <a:off x="19989800"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18" name="楕円 617"/>
        <xdr:cNvSpPr/>
      </xdr:nvSpPr>
      <xdr:spPr>
        <a:xfrm>
          <a:off x="1915795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76200</xdr:rowOff>
    </xdr:to>
    <xdr:cxnSp macro="">
      <xdr:nvCxnSpPr>
        <xdr:cNvPr id="619" name="直線コネクタ 618"/>
        <xdr:cNvCxnSpPr/>
      </xdr:nvCxnSpPr>
      <xdr:spPr>
        <a:xfrm>
          <a:off x="19202400" y="102806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20" name="楕円 619"/>
        <xdr:cNvSpPr/>
      </xdr:nvSpPr>
      <xdr:spPr>
        <a:xfrm>
          <a:off x="1834515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21" name="直線コネクタ 620"/>
        <xdr:cNvCxnSpPr/>
      </xdr:nvCxnSpPr>
      <xdr:spPr>
        <a:xfrm>
          <a:off x="18395950" y="10280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22"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3" name="n_2ave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24"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25" name="n_1mainValue【保健センター・保健所】&#10;一人当たり面積"/>
        <xdr:cNvSpPr txBox="1"/>
      </xdr:nvSpPr>
      <xdr:spPr>
        <a:xfrm>
          <a:off x="189802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26" name="n_2mainValue【保健センター・保健所】&#10;一人当たり面積"/>
        <xdr:cNvSpPr txBox="1"/>
      </xdr:nvSpPr>
      <xdr:spPr>
        <a:xfrm>
          <a:off x="181801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9" name="テキスト ボックス 638"/>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51" name="直線コネクタ 650"/>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52"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53" name="直線コネクタ 652"/>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54"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55" name="直線コネクタ 654"/>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56" name="【消防施設】&#10;有形固定資産減価償却率平均値テキスト"/>
        <xdr:cNvSpPr txBox="1"/>
      </xdr:nvSpPr>
      <xdr:spPr>
        <a:xfrm>
          <a:off x="14738350" y="1335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58" name="フローチャート: 判断 657"/>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59" name="フローチャート: 判断 658"/>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60" name="フローチャート: 判断 659"/>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147320</xdr:rowOff>
    </xdr:from>
    <xdr:to>
      <xdr:col>85</xdr:col>
      <xdr:colOff>177800</xdr:colOff>
      <xdr:row>79</xdr:row>
      <xdr:rowOff>77470</xdr:rowOff>
    </xdr:to>
    <xdr:sp macro="" textlink="">
      <xdr:nvSpPr>
        <xdr:cNvPr id="666" name="楕円 665"/>
        <xdr:cNvSpPr/>
      </xdr:nvSpPr>
      <xdr:spPr>
        <a:xfrm>
          <a:off x="14649450" y="13031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170197</xdr:rowOff>
    </xdr:from>
    <xdr:ext cx="405111" cy="259045"/>
    <xdr:sp macro="" textlink="">
      <xdr:nvSpPr>
        <xdr:cNvPr id="667" name="【消防施設】&#10;有形固定資産減価償却率該当値テキスト"/>
        <xdr:cNvSpPr txBox="1"/>
      </xdr:nvSpPr>
      <xdr:spPr>
        <a:xfrm>
          <a:off x="14738350" y="1288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10161</xdr:rowOff>
    </xdr:from>
    <xdr:to>
      <xdr:col>81</xdr:col>
      <xdr:colOff>101600</xdr:colOff>
      <xdr:row>79</xdr:row>
      <xdr:rowOff>111761</xdr:rowOff>
    </xdr:to>
    <xdr:sp macro="" textlink="">
      <xdr:nvSpPr>
        <xdr:cNvPr id="668" name="楕円 667"/>
        <xdr:cNvSpPr/>
      </xdr:nvSpPr>
      <xdr:spPr>
        <a:xfrm>
          <a:off x="13887450" y="130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79</xdr:row>
      <xdr:rowOff>60961</xdr:rowOff>
    </xdr:to>
    <xdr:cxnSp macro="">
      <xdr:nvCxnSpPr>
        <xdr:cNvPr id="669" name="直線コネクタ 668"/>
        <xdr:cNvCxnSpPr/>
      </xdr:nvCxnSpPr>
      <xdr:spPr>
        <a:xfrm flipV="1">
          <a:off x="13938250" y="13075920"/>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170180</xdr:rowOff>
    </xdr:from>
    <xdr:to>
      <xdr:col>76</xdr:col>
      <xdr:colOff>165100</xdr:colOff>
      <xdr:row>78</xdr:row>
      <xdr:rowOff>100330</xdr:rowOff>
    </xdr:to>
    <xdr:sp macro="" textlink="">
      <xdr:nvSpPr>
        <xdr:cNvPr id="670" name="楕円 669"/>
        <xdr:cNvSpPr/>
      </xdr:nvSpPr>
      <xdr:spPr>
        <a:xfrm>
          <a:off x="13093700" y="12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49530</xdr:rowOff>
    </xdr:from>
    <xdr:to>
      <xdr:col>81</xdr:col>
      <xdr:colOff>50800</xdr:colOff>
      <xdr:row>79</xdr:row>
      <xdr:rowOff>60961</xdr:rowOff>
    </xdr:to>
    <xdr:cxnSp macro="">
      <xdr:nvCxnSpPr>
        <xdr:cNvPr id="671" name="直線コネクタ 670"/>
        <xdr:cNvCxnSpPr/>
      </xdr:nvCxnSpPr>
      <xdr:spPr>
        <a:xfrm>
          <a:off x="13144500" y="12933680"/>
          <a:ext cx="79375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672" name="n_1aveValue【消防施設】&#10;有形固定資産減価償却率"/>
        <xdr:cNvSpPr txBox="1"/>
      </xdr:nvSpPr>
      <xdr:spPr>
        <a:xfrm>
          <a:off x="1374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106697</xdr:rowOff>
    </xdr:from>
    <xdr:ext cx="405111" cy="259045"/>
    <xdr:sp macro="" textlink="">
      <xdr:nvSpPr>
        <xdr:cNvPr id="673" name="n_2aveValue【消防施設】&#10;有形固定資産減価償却率"/>
        <xdr:cNvSpPr txBox="1"/>
      </xdr:nvSpPr>
      <xdr:spPr>
        <a:xfrm>
          <a:off x="1296099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674"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128288</xdr:rowOff>
    </xdr:from>
    <xdr:ext cx="405111" cy="259045"/>
    <xdr:sp macro="" textlink="">
      <xdr:nvSpPr>
        <xdr:cNvPr id="675" name="n_1mainValue【消防施設】&#10;有形固定資産減価償却率"/>
        <xdr:cNvSpPr txBox="1"/>
      </xdr:nvSpPr>
      <xdr:spPr>
        <a:xfrm>
          <a:off x="13742044" y="1284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116857</xdr:rowOff>
    </xdr:from>
    <xdr:ext cx="405111" cy="259045"/>
    <xdr:sp macro="" textlink="">
      <xdr:nvSpPr>
        <xdr:cNvPr id="676" name="n_2mainValue【消防施設】&#10;有形固定資産減価償却率"/>
        <xdr:cNvSpPr txBox="1"/>
      </xdr:nvSpPr>
      <xdr:spPr>
        <a:xfrm>
          <a:off x="12960994" y="1267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7" name="テキスト ボックス 686"/>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01" name="直線コネクタ 700"/>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2"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03" name="直線コネクタ 702"/>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4"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5" name="直線コネクタ 704"/>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06" name="【消防施設】&#10;一人当たり面積平均値テキスト"/>
        <xdr:cNvSpPr txBox="1"/>
      </xdr:nvSpPr>
      <xdr:spPr>
        <a:xfrm>
          <a:off x="199898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07" name="フローチャート: 判断 706"/>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08" name="フローチャート: 判断 707"/>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09" name="フローチャート: 判断 708"/>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10" name="フローチャート: 判断 709"/>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16" name="楕円 715"/>
        <xdr:cNvSpPr/>
      </xdr:nvSpPr>
      <xdr:spPr>
        <a:xfrm>
          <a:off x="19900900" y="1401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17" name="【消防施設】&#10;一人当たり面積該当値テキスト"/>
        <xdr:cNvSpPr txBox="1"/>
      </xdr:nvSpPr>
      <xdr:spPr>
        <a:xfrm>
          <a:off x="19989800" y="1392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8" name="楕円 717"/>
        <xdr:cNvSpPr/>
      </xdr:nvSpPr>
      <xdr:spPr>
        <a:xfrm>
          <a:off x="191579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95250</xdr:rowOff>
    </xdr:to>
    <xdr:cxnSp macro="">
      <xdr:nvCxnSpPr>
        <xdr:cNvPr id="719" name="直線コネクタ 718"/>
        <xdr:cNvCxnSpPr/>
      </xdr:nvCxnSpPr>
      <xdr:spPr>
        <a:xfrm flipV="1">
          <a:off x="19202400" y="1405890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0" name="楕円 719"/>
        <xdr:cNvSpPr/>
      </xdr:nvSpPr>
      <xdr:spPr>
        <a:xfrm>
          <a:off x="1834515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1" name="直線コネクタ 720"/>
        <xdr:cNvCxnSpPr/>
      </xdr:nvCxnSpPr>
      <xdr:spPr>
        <a:xfrm>
          <a:off x="18395950" y="14135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22" name="n_1aveValue【消防施設】&#10;一人当たり面積"/>
        <xdr:cNvSpPr txBox="1"/>
      </xdr:nvSpPr>
      <xdr:spPr>
        <a:xfrm>
          <a:off x="189802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23" name="n_2aveValue【消防施設】&#10;一人当たり面積"/>
        <xdr:cNvSpPr txBox="1"/>
      </xdr:nvSpPr>
      <xdr:spPr>
        <a:xfrm>
          <a:off x="181801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24" name="n_3aveValue【消防施設】&#10;一人当たり面積"/>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5" name="n_1mainValue【消防施設】&#10;一人当たり面積"/>
        <xdr:cNvSpPr txBox="1"/>
      </xdr:nvSpPr>
      <xdr:spPr>
        <a:xfrm>
          <a:off x="189802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6" name="n_2mainValue【消防施設】&#10;一人当たり面積"/>
        <xdr:cNvSpPr txBox="1"/>
      </xdr:nvSpPr>
      <xdr:spPr>
        <a:xfrm>
          <a:off x="181801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7" name="テキスト ボックス 736"/>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8" name="直線コネクタ 737"/>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9" name="テキスト ボックス 738"/>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0" name="直線コネクタ 739"/>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1" name="テキスト ボックス 740"/>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2" name="直線コネクタ 741"/>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3" name="テキスト ボックス 742"/>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4" name="直線コネクタ 743"/>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5" name="テキスト ボックス 744"/>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7" name="テキスト ボックス 746"/>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49" name="直線コネクタ 748"/>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50"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51" name="直線コネクタ 750"/>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52"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53" name="直線コネクタ 752"/>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54" name="【庁舎】&#10;有形固定資産減価償却率平均値テキスト"/>
        <xdr:cNvSpPr txBox="1"/>
      </xdr:nvSpPr>
      <xdr:spPr>
        <a:xfrm>
          <a:off x="14738350" y="1709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55" name="フローチャート: 判断 754"/>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56" name="フローチャート: 判断 755"/>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57" name="フローチャート: 判断 756"/>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758" name="フローチャート: 判断 757"/>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68835</xdr:rowOff>
    </xdr:from>
    <xdr:to>
      <xdr:col>85</xdr:col>
      <xdr:colOff>177800</xdr:colOff>
      <xdr:row>107</xdr:row>
      <xdr:rowOff>170435</xdr:rowOff>
    </xdr:to>
    <xdr:sp macro="" textlink="">
      <xdr:nvSpPr>
        <xdr:cNvPr id="764" name="楕円 763"/>
        <xdr:cNvSpPr/>
      </xdr:nvSpPr>
      <xdr:spPr>
        <a:xfrm>
          <a:off x="14649450" y="178424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47262</xdr:rowOff>
    </xdr:from>
    <xdr:ext cx="405111" cy="259045"/>
    <xdr:sp macro="" textlink="">
      <xdr:nvSpPr>
        <xdr:cNvPr id="765" name="【庁舎】&#10;有形固定資産減価償却率該当値テキスト"/>
        <xdr:cNvSpPr txBox="1"/>
      </xdr:nvSpPr>
      <xdr:spPr>
        <a:xfrm>
          <a:off x="14738350" y="1782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155702</xdr:rowOff>
    </xdr:from>
    <xdr:to>
      <xdr:col>81</xdr:col>
      <xdr:colOff>101600</xdr:colOff>
      <xdr:row>108</xdr:row>
      <xdr:rowOff>85852</xdr:rowOff>
    </xdr:to>
    <xdr:sp macro="" textlink="">
      <xdr:nvSpPr>
        <xdr:cNvPr id="766" name="楕円 765"/>
        <xdr:cNvSpPr/>
      </xdr:nvSpPr>
      <xdr:spPr>
        <a:xfrm>
          <a:off x="1388745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119635</xdr:rowOff>
    </xdr:from>
    <xdr:to>
      <xdr:col>85</xdr:col>
      <xdr:colOff>127000</xdr:colOff>
      <xdr:row>108</xdr:row>
      <xdr:rowOff>35052</xdr:rowOff>
    </xdr:to>
    <xdr:cxnSp macro="">
      <xdr:nvCxnSpPr>
        <xdr:cNvPr id="767" name="直線コネクタ 766"/>
        <xdr:cNvCxnSpPr/>
      </xdr:nvCxnSpPr>
      <xdr:spPr>
        <a:xfrm flipV="1">
          <a:off x="13938250" y="17893285"/>
          <a:ext cx="762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61976</xdr:rowOff>
    </xdr:from>
    <xdr:to>
      <xdr:col>76</xdr:col>
      <xdr:colOff>165100</xdr:colOff>
      <xdr:row>108</xdr:row>
      <xdr:rowOff>163576</xdr:rowOff>
    </xdr:to>
    <xdr:sp macro="" textlink="">
      <xdr:nvSpPr>
        <xdr:cNvPr id="768" name="楕円 767"/>
        <xdr:cNvSpPr/>
      </xdr:nvSpPr>
      <xdr:spPr>
        <a:xfrm>
          <a:off x="13093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35052</xdr:rowOff>
    </xdr:from>
    <xdr:to>
      <xdr:col>81</xdr:col>
      <xdr:colOff>50800</xdr:colOff>
      <xdr:row>108</xdr:row>
      <xdr:rowOff>112776</xdr:rowOff>
    </xdr:to>
    <xdr:cxnSp macro="">
      <xdr:nvCxnSpPr>
        <xdr:cNvPr id="769" name="直線コネクタ 768"/>
        <xdr:cNvCxnSpPr/>
      </xdr:nvCxnSpPr>
      <xdr:spPr>
        <a:xfrm flipV="1">
          <a:off x="13144500" y="17980152"/>
          <a:ext cx="7937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70" name="n_1aveValue【庁舎】&#10;有形固定資産減価償却率"/>
        <xdr:cNvSpPr txBox="1"/>
      </xdr:nvSpPr>
      <xdr:spPr>
        <a:xfrm>
          <a:off x="13742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54373</xdr:rowOff>
    </xdr:from>
    <xdr:ext cx="405111" cy="259045"/>
    <xdr:sp macro="" textlink="">
      <xdr:nvSpPr>
        <xdr:cNvPr id="771" name="n_2aveValue【庁舎】&#10;有形固定資産減価償却率"/>
        <xdr:cNvSpPr txBox="1"/>
      </xdr:nvSpPr>
      <xdr:spPr>
        <a:xfrm>
          <a:off x="1296099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772"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76979</xdr:rowOff>
    </xdr:from>
    <xdr:ext cx="405111" cy="259045"/>
    <xdr:sp macro="" textlink="">
      <xdr:nvSpPr>
        <xdr:cNvPr id="773" name="n_1mainValue【庁舎】&#10;有形固定資産減価償却率"/>
        <xdr:cNvSpPr txBox="1"/>
      </xdr:nvSpPr>
      <xdr:spPr>
        <a:xfrm>
          <a:off x="13742044"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154703</xdr:rowOff>
    </xdr:from>
    <xdr:ext cx="405111" cy="259045"/>
    <xdr:sp macro="" textlink="">
      <xdr:nvSpPr>
        <xdr:cNvPr id="774" name="n_2mainValue【庁舎】&#10;有形固定資産減価償却率"/>
        <xdr:cNvSpPr txBox="1"/>
      </xdr:nvSpPr>
      <xdr:spPr>
        <a:xfrm>
          <a:off x="1296099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786" name="直線コネクタ 785"/>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87" name="テキスト ボックス 786"/>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8" name="直線コネクタ 787"/>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9" name="テキスト ボックス 788"/>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0" name="直線コネクタ 789"/>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1" name="テキスト ボックス 790"/>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4" name="直線コネクタ 793"/>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95" name="テキスト ボックス 794"/>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6" name="直線コネクタ 795"/>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7" name="テキスト ボックス 796"/>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98" name="直線コネクタ 797"/>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99" name="テキスト ボックス 798"/>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03" name="直線コネクタ 802"/>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04"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05" name="直線コネクタ 804"/>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06"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07" name="直線コネクタ 806"/>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08" name="【庁舎】&#10;一人当たり面積平均値テキスト"/>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09" name="フローチャート: 判断 808"/>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10" name="フローチャート: 判断 809"/>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11" name="フローチャート: 判断 810"/>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12" name="フローチャート: 判断 811"/>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xdr:rowOff>
    </xdr:from>
    <xdr:to>
      <xdr:col>116</xdr:col>
      <xdr:colOff>114300</xdr:colOff>
      <xdr:row>107</xdr:row>
      <xdr:rowOff>117475</xdr:rowOff>
    </xdr:to>
    <xdr:sp macro="" textlink="">
      <xdr:nvSpPr>
        <xdr:cNvPr id="818" name="楕円 817"/>
        <xdr:cNvSpPr/>
      </xdr:nvSpPr>
      <xdr:spPr>
        <a:xfrm>
          <a:off x="199009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165752</xdr:rowOff>
    </xdr:from>
    <xdr:ext cx="469744" cy="259045"/>
    <xdr:sp macro="" textlink="">
      <xdr:nvSpPr>
        <xdr:cNvPr id="819" name="【庁舎】&#10;一人当たり面積該当値テキスト"/>
        <xdr:cNvSpPr txBox="1"/>
      </xdr:nvSpPr>
      <xdr:spPr>
        <a:xfrm>
          <a:off x="19989800" y="1776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820" name="楕円 819"/>
        <xdr:cNvSpPr/>
      </xdr:nvSpPr>
      <xdr:spPr>
        <a:xfrm>
          <a:off x="19157950" y="17789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107</xdr:row>
      <xdr:rowOff>66675</xdr:rowOff>
    </xdr:to>
    <xdr:cxnSp macro="">
      <xdr:nvCxnSpPr>
        <xdr:cNvPr id="821" name="直線コネクタ 820"/>
        <xdr:cNvCxnSpPr/>
      </xdr:nvCxnSpPr>
      <xdr:spPr>
        <a:xfrm>
          <a:off x="19202400" y="1784032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822" name="楕円 821"/>
        <xdr:cNvSpPr/>
      </xdr:nvSpPr>
      <xdr:spPr>
        <a:xfrm>
          <a:off x="1834515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66675</xdr:rowOff>
    </xdr:to>
    <xdr:cxnSp macro="">
      <xdr:nvCxnSpPr>
        <xdr:cNvPr id="823" name="直線コネクタ 822"/>
        <xdr:cNvCxnSpPr/>
      </xdr:nvCxnSpPr>
      <xdr:spPr>
        <a:xfrm>
          <a:off x="18395950" y="17830800"/>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24" name="n_1aveValue【庁舎】&#10;一人当たり面積"/>
        <xdr:cNvSpPr txBox="1"/>
      </xdr:nvSpPr>
      <xdr:spPr>
        <a:xfrm>
          <a:off x="189802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76852</xdr:rowOff>
    </xdr:from>
    <xdr:ext cx="469744" cy="259045"/>
    <xdr:sp macro="" textlink="">
      <xdr:nvSpPr>
        <xdr:cNvPr id="825" name="n_2aveValue【庁舎】&#10;一人当たり面積"/>
        <xdr:cNvSpPr txBox="1"/>
      </xdr:nvSpPr>
      <xdr:spPr>
        <a:xfrm>
          <a:off x="18180127"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26" name="n_3aveValue【庁舎】&#10;一人当たり面積"/>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827" name="n_1mainValue【庁舎】&#10;一人当たり面積"/>
        <xdr:cNvSpPr txBox="1"/>
      </xdr:nvSpPr>
      <xdr:spPr>
        <a:xfrm>
          <a:off x="18980227"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828" name="n_2mainValue【庁舎】&#10;一人当たり面積"/>
        <xdr:cNvSpPr txBox="1"/>
      </xdr:nvSpPr>
      <xdr:spPr>
        <a:xfrm>
          <a:off x="181801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がありますが、これは、近年実施している区庁舎の再整備を反映していることによるものです。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endPar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基準財政需要額では、社会福祉費や保健衛生費などの社会保障関係費が増えた影響で増額となり、基準財政収入額でも、市町村民税や地方消費税交付金、固定資産税が増額算定された影響で増額となっていますが、財政力指数は前年と変わらず「</a:t>
          </a:r>
          <a:r>
            <a:rPr kumimoji="1" lang="en-US" altLang="ja-JP" sz="1100">
              <a:latin typeface="ＭＳ Ｐゴシック" panose="020B0600070205080204" pitchFamily="50" charset="-128"/>
              <a:ea typeface="ＭＳ Ｐゴシック" panose="020B0600070205080204" pitchFamily="50" charset="-128"/>
            </a:rPr>
            <a:t>0.97</a:t>
          </a:r>
          <a:r>
            <a:rPr kumimoji="1" lang="ja-JP" altLang="en-US" sz="1100">
              <a:latin typeface="ＭＳ Ｐゴシック" panose="020B0600070205080204" pitchFamily="50" charset="-128"/>
              <a:ea typeface="ＭＳ Ｐゴシック" panose="020B0600070205080204" pitchFamily="50" charset="-128"/>
            </a:rPr>
            <a:t>」となっており、類似団体比較においても比較的高い水準で推移しています。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62230</xdr:rowOff>
    </xdr:from>
    <xdr:to>
      <xdr:col>23</xdr:col>
      <xdr:colOff>133350</xdr:colOff>
      <xdr:row>37</xdr:row>
      <xdr:rowOff>62230</xdr:rowOff>
    </xdr:to>
    <xdr:cxnSp macro="">
      <xdr:nvCxnSpPr>
        <xdr:cNvPr id="67" name="直線コネクタ 66"/>
        <xdr:cNvCxnSpPr/>
      </xdr:nvCxnSpPr>
      <xdr:spPr>
        <a:xfrm>
          <a:off x="4114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62230</xdr:rowOff>
    </xdr:from>
    <xdr:to>
      <xdr:col>19</xdr:col>
      <xdr:colOff>133350</xdr:colOff>
      <xdr:row>37</xdr:row>
      <xdr:rowOff>62230</xdr:rowOff>
    </xdr:to>
    <xdr:cxnSp macro="">
      <xdr:nvCxnSpPr>
        <xdr:cNvPr id="70" name="直線コネクタ 69"/>
        <xdr:cNvCxnSpPr/>
      </xdr:nvCxnSpPr>
      <xdr:spPr>
        <a:xfrm>
          <a:off x="3225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62230</xdr:rowOff>
    </xdr:from>
    <xdr:to>
      <xdr:col>15</xdr:col>
      <xdr:colOff>82550</xdr:colOff>
      <xdr:row>37</xdr:row>
      <xdr:rowOff>62230</xdr:rowOff>
    </xdr:to>
    <xdr:cxnSp macro="">
      <xdr:nvCxnSpPr>
        <xdr:cNvPr id="73" name="直線コネクタ 72"/>
        <xdr:cNvCxnSpPr/>
      </xdr:nvCxnSpPr>
      <xdr:spPr>
        <a:xfrm>
          <a:off x="2336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62230</xdr:rowOff>
    </xdr:from>
    <xdr:to>
      <xdr:col>11</xdr:col>
      <xdr:colOff>31750</xdr:colOff>
      <xdr:row>37</xdr:row>
      <xdr:rowOff>110490</xdr:rowOff>
    </xdr:to>
    <xdr:cxnSp macro="">
      <xdr:nvCxnSpPr>
        <xdr:cNvPr id="76" name="直線コネクタ 75"/>
        <xdr:cNvCxnSpPr/>
      </xdr:nvCxnSpPr>
      <xdr:spPr>
        <a:xfrm flipV="1">
          <a:off x="1447800" y="640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11430</xdr:rowOff>
    </xdr:from>
    <xdr:to>
      <xdr:col>23</xdr:col>
      <xdr:colOff>184150</xdr:colOff>
      <xdr:row>37</xdr:row>
      <xdr:rowOff>113030</xdr:rowOff>
    </xdr:to>
    <xdr:sp macro="" textlink="">
      <xdr:nvSpPr>
        <xdr:cNvPr id="86" name="楕円 85"/>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27957</xdr:rowOff>
    </xdr:from>
    <xdr:ext cx="762000" cy="259045"/>
    <xdr:sp macro="" textlink="">
      <xdr:nvSpPr>
        <xdr:cNvPr id="87"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11430</xdr:rowOff>
    </xdr:from>
    <xdr:to>
      <xdr:col>19</xdr:col>
      <xdr:colOff>184150</xdr:colOff>
      <xdr:row>37</xdr:row>
      <xdr:rowOff>113030</xdr:rowOff>
    </xdr:to>
    <xdr:sp macro="" textlink="">
      <xdr:nvSpPr>
        <xdr:cNvPr id="88" name="楕円 87"/>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123207</xdr:rowOff>
    </xdr:from>
    <xdr:ext cx="736600" cy="259045"/>
    <xdr:sp macro="" textlink="">
      <xdr:nvSpPr>
        <xdr:cNvPr id="89" name="テキスト ボックス 88"/>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11430</xdr:rowOff>
    </xdr:from>
    <xdr:to>
      <xdr:col>15</xdr:col>
      <xdr:colOff>133350</xdr:colOff>
      <xdr:row>37</xdr:row>
      <xdr:rowOff>113030</xdr:rowOff>
    </xdr:to>
    <xdr:sp macro="" textlink="">
      <xdr:nvSpPr>
        <xdr:cNvPr id="90" name="楕円 89"/>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123207</xdr:rowOff>
    </xdr:from>
    <xdr:ext cx="762000" cy="259045"/>
    <xdr:sp macro="" textlink="">
      <xdr:nvSpPr>
        <xdr:cNvPr id="91" name="テキスト ボックス 90"/>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11430</xdr:rowOff>
    </xdr:from>
    <xdr:to>
      <xdr:col>11</xdr:col>
      <xdr:colOff>82550</xdr:colOff>
      <xdr:row>37</xdr:row>
      <xdr:rowOff>113030</xdr:rowOff>
    </xdr:to>
    <xdr:sp macro="" textlink="">
      <xdr:nvSpPr>
        <xdr:cNvPr id="92" name="楕円 91"/>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93" name="テキスト ボックス 92"/>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59690</xdr:rowOff>
    </xdr:from>
    <xdr:to>
      <xdr:col>7</xdr:col>
      <xdr:colOff>31750</xdr:colOff>
      <xdr:row>37</xdr:row>
      <xdr:rowOff>161290</xdr:rowOff>
    </xdr:to>
    <xdr:sp macro="" textlink="">
      <xdr:nvSpPr>
        <xdr:cNvPr id="94" name="楕円 93"/>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17</xdr:rowOff>
    </xdr:from>
    <xdr:ext cx="762000" cy="259045"/>
    <xdr:sp macro="" textlink="">
      <xdr:nvSpPr>
        <xdr:cNvPr id="95" name="テキスト ボックス 94"/>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70C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90</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％台となり、それ以降</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90</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％台で推移しています。扶助費が年々増加する中で、それ以外の経費や経常一般財源等の状況により、比率が増減しています。平成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年度に、子ども・子育て支援新制度開始に伴う市費負担軽減等により、扶助費に充当する一般財源等が減少したことなどにより改善しましたが、平成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年度は、扶助費や繰出金が増加したこと、県税交付金や臨時財政対策債など、経常一般財源が減少したことで、上昇しました。平成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年度は、扶助費等の増加はあったものの、企業収益の改善になどによる市税収入の増や県税交付金の増により経常一般財源等が増加したことで改善し、平成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年度も、扶助費等の増加はあったものの、市税収入の増により経常一般財源等が増加したことにより、改善しています。なお、類似団体内では中位程度で推移しています。</a:t>
          </a:r>
          <a:endParaRPr kumimoji="1" lang="ja-JP" altLang="en-US" sz="1000">
            <a:solidFill>
              <a:srgbClr val="0070C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50095</xdr:rowOff>
    </xdr:from>
    <xdr:to>
      <xdr:col>23</xdr:col>
      <xdr:colOff>133350</xdr:colOff>
      <xdr:row>64</xdr:row>
      <xdr:rowOff>76905</xdr:rowOff>
    </xdr:to>
    <xdr:cxnSp macro="">
      <xdr:nvCxnSpPr>
        <xdr:cNvPr id="130" name="直線コネクタ 129"/>
        <xdr:cNvCxnSpPr/>
      </xdr:nvCxnSpPr>
      <xdr:spPr>
        <a:xfrm flipV="1">
          <a:off x="4114800" y="1102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76905</xdr:rowOff>
    </xdr:from>
    <xdr:to>
      <xdr:col>19</xdr:col>
      <xdr:colOff>133350</xdr:colOff>
      <xdr:row>65</xdr:row>
      <xdr:rowOff>39511</xdr:rowOff>
    </xdr:to>
    <xdr:cxnSp macro="">
      <xdr:nvCxnSpPr>
        <xdr:cNvPr id="133" name="直線コネクタ 132"/>
        <xdr:cNvCxnSpPr/>
      </xdr:nvCxnSpPr>
      <xdr:spPr>
        <a:xfrm flipV="1">
          <a:off x="3225800" y="110497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57855</xdr:rowOff>
    </xdr:from>
    <xdr:to>
      <xdr:col>15</xdr:col>
      <xdr:colOff>82550</xdr:colOff>
      <xdr:row>65</xdr:row>
      <xdr:rowOff>39511</xdr:rowOff>
    </xdr:to>
    <xdr:cxnSp macro="">
      <xdr:nvCxnSpPr>
        <xdr:cNvPr id="136" name="直線コネクタ 135"/>
        <xdr:cNvCxnSpPr/>
      </xdr:nvCxnSpPr>
      <xdr:spPr>
        <a:xfrm>
          <a:off x="2336800" y="10687755"/>
          <a:ext cx="8890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57855</xdr:rowOff>
    </xdr:from>
    <xdr:to>
      <xdr:col>11</xdr:col>
      <xdr:colOff>31750</xdr:colOff>
      <xdr:row>64</xdr:row>
      <xdr:rowOff>9878</xdr:rowOff>
    </xdr:to>
    <xdr:cxnSp macro="">
      <xdr:nvCxnSpPr>
        <xdr:cNvPr id="139" name="直線コネクタ 138"/>
        <xdr:cNvCxnSpPr/>
      </xdr:nvCxnSpPr>
      <xdr:spPr>
        <a:xfrm flipV="1">
          <a:off x="1447800" y="10687755"/>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170745</xdr:rowOff>
    </xdr:from>
    <xdr:to>
      <xdr:col>23</xdr:col>
      <xdr:colOff>184150</xdr:colOff>
      <xdr:row>64</xdr:row>
      <xdr:rowOff>100895</xdr:rowOff>
    </xdr:to>
    <xdr:sp macro="" textlink="">
      <xdr:nvSpPr>
        <xdr:cNvPr id="149" name="楕円 148"/>
        <xdr:cNvSpPr/>
      </xdr:nvSpPr>
      <xdr:spPr>
        <a:xfrm>
          <a:off x="49022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142822</xdr:rowOff>
    </xdr:from>
    <xdr:ext cx="762000" cy="259045"/>
    <xdr:sp macro="" textlink="">
      <xdr:nvSpPr>
        <xdr:cNvPr id="150" name="財政構造の弾力性該当値テキスト"/>
        <xdr:cNvSpPr txBox="1"/>
      </xdr:nvSpPr>
      <xdr:spPr>
        <a:xfrm>
          <a:off x="5041900" y="1094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26105</xdr:rowOff>
    </xdr:from>
    <xdr:to>
      <xdr:col>19</xdr:col>
      <xdr:colOff>184150</xdr:colOff>
      <xdr:row>64</xdr:row>
      <xdr:rowOff>127705</xdr:rowOff>
    </xdr:to>
    <xdr:sp macro="" textlink="">
      <xdr:nvSpPr>
        <xdr:cNvPr id="151" name="楕円 150"/>
        <xdr:cNvSpPr/>
      </xdr:nvSpPr>
      <xdr:spPr>
        <a:xfrm>
          <a:off x="4064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112482</xdr:rowOff>
    </xdr:from>
    <xdr:ext cx="736600" cy="259045"/>
    <xdr:sp macro="" textlink="">
      <xdr:nvSpPr>
        <xdr:cNvPr id="152" name="テキスト ボックス 151"/>
        <xdr:cNvSpPr txBox="1"/>
      </xdr:nvSpPr>
      <xdr:spPr>
        <a:xfrm>
          <a:off x="3733800" y="1108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160161</xdr:rowOff>
    </xdr:from>
    <xdr:to>
      <xdr:col>15</xdr:col>
      <xdr:colOff>133350</xdr:colOff>
      <xdr:row>65</xdr:row>
      <xdr:rowOff>90311</xdr:rowOff>
    </xdr:to>
    <xdr:sp macro="" textlink="">
      <xdr:nvSpPr>
        <xdr:cNvPr id="153" name="楕円 152"/>
        <xdr:cNvSpPr/>
      </xdr:nvSpPr>
      <xdr:spPr>
        <a:xfrm>
          <a:off x="3175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75088</xdr:rowOff>
    </xdr:from>
    <xdr:ext cx="762000" cy="259045"/>
    <xdr:sp macro="" textlink="">
      <xdr:nvSpPr>
        <xdr:cNvPr id="154" name="テキスト ボックス 153"/>
        <xdr:cNvSpPr txBox="1"/>
      </xdr:nvSpPr>
      <xdr:spPr>
        <a:xfrm>
          <a:off x="2844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7055</xdr:rowOff>
    </xdr:from>
    <xdr:to>
      <xdr:col>11</xdr:col>
      <xdr:colOff>82550</xdr:colOff>
      <xdr:row>62</xdr:row>
      <xdr:rowOff>108655</xdr:rowOff>
    </xdr:to>
    <xdr:sp macro="" textlink="">
      <xdr:nvSpPr>
        <xdr:cNvPr id="155" name="楕円 154"/>
        <xdr:cNvSpPr/>
      </xdr:nvSpPr>
      <xdr:spPr>
        <a:xfrm>
          <a:off x="2286000" y="10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118832</xdr:rowOff>
    </xdr:from>
    <xdr:ext cx="762000" cy="259045"/>
    <xdr:sp macro="" textlink="">
      <xdr:nvSpPr>
        <xdr:cNvPr id="156" name="テキスト ボックス 155"/>
        <xdr:cNvSpPr txBox="1"/>
      </xdr:nvSpPr>
      <xdr:spPr>
        <a:xfrm>
          <a:off x="1955800" y="1040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130528</xdr:rowOff>
    </xdr:from>
    <xdr:to>
      <xdr:col>7</xdr:col>
      <xdr:colOff>31750</xdr:colOff>
      <xdr:row>64</xdr:row>
      <xdr:rowOff>60678</xdr:rowOff>
    </xdr:to>
    <xdr:sp macro="" textlink="">
      <xdr:nvSpPr>
        <xdr:cNvPr id="157" name="楕円 156"/>
        <xdr:cNvSpPr/>
      </xdr:nvSpPr>
      <xdr:spPr>
        <a:xfrm>
          <a:off x="1397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45455</xdr:rowOff>
    </xdr:from>
    <xdr:ext cx="762000" cy="259045"/>
    <xdr:sp macro="" textlink="">
      <xdr:nvSpPr>
        <xdr:cNvPr id="158" name="テキスト ボックス 157"/>
        <xdr:cNvSpPr txBox="1"/>
      </xdr:nvSpPr>
      <xdr:spPr>
        <a:xfrm>
          <a:off x="1066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「横浜市中期４か年計画」（</a:t>
          </a:r>
          <a:r>
            <a:rPr kumimoji="1" lang="en-US" altLang="ja-JP" sz="1000">
              <a:solidFill>
                <a:schemeClr val="tx1"/>
              </a:solidFill>
              <a:latin typeface="ＭＳ Ｐゴシック" panose="020B0600070205080204" pitchFamily="50" charset="-128"/>
              <a:ea typeface="ＭＳ Ｐゴシック" panose="020B0600070205080204" pitchFamily="50" charset="-128"/>
            </a:rPr>
            <a:t>2018</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2021</a:t>
          </a:r>
          <a:r>
            <a:rPr kumimoji="1" lang="ja-JP" altLang="en-US" sz="1000">
              <a:solidFill>
                <a:schemeClr val="tx1"/>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口１人あたりの人件費は</a:t>
          </a:r>
          <a:r>
            <a:rPr kumimoji="1" lang="en-US" altLang="ja-JP" sz="1000">
              <a:solidFill>
                <a:schemeClr val="tx1"/>
              </a:solidFill>
              <a:latin typeface="ＭＳ Ｐゴシック" panose="020B0600070205080204" pitchFamily="50" charset="-128"/>
              <a:ea typeface="ＭＳ Ｐゴシック" panose="020B0600070205080204" pitchFamily="50" charset="-128"/>
            </a:rPr>
            <a:t>93,297</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円となっており、類似団体平均を下回っています（（</a:t>
          </a:r>
          <a:r>
            <a:rPr kumimoji="1" lang="en-US" altLang="ja-JP" sz="1000">
              <a:solidFill>
                <a:schemeClr val="tx1"/>
              </a:solidFill>
              <a:latin typeface="ＭＳ Ｐゴシック" panose="020B0600070205080204" pitchFamily="50" charset="-128"/>
              <a:ea typeface="ＭＳ Ｐゴシック" panose="020B0600070205080204" pitchFamily="50" charset="-128"/>
            </a:rPr>
            <a:t>5</a:t>
          </a:r>
          <a:r>
            <a:rPr kumimoji="1" lang="ja-JP" altLang="en-US" sz="1000">
              <a:solidFill>
                <a:schemeClr val="tx1"/>
              </a:solidFill>
              <a:latin typeface="ＭＳ Ｐゴシック" panose="020B0600070205080204" pitchFamily="50" charset="-128"/>
              <a:ea typeface="ＭＳ Ｐゴシック" panose="020B0600070205080204" pitchFamily="50" charset="-128"/>
            </a:rPr>
            <a:t>）市町村性質別歳出決算分析表参照）。</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年度は、給与改定措置による人件費の増、平成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年度は、定期予防接種事業や県費負担教職員の本市移管の準備による物件費の増などにより、上昇しました。平成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年度は県費負担教職員の本市移管に伴う人件費の増により、大きく上昇しました。平成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年度は、給与改定措置に伴う人件費の増などにより、上昇しました。なお、類似団体内では最少となっています。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63889</xdr:rowOff>
    </xdr:from>
    <xdr:to>
      <xdr:col>23</xdr:col>
      <xdr:colOff>133350</xdr:colOff>
      <xdr:row>84</xdr:row>
      <xdr:rowOff>89849</xdr:rowOff>
    </xdr:to>
    <xdr:cxnSp macro="">
      <xdr:nvCxnSpPr>
        <xdr:cNvPr id="193" name="直線コネクタ 192"/>
        <xdr:cNvCxnSpPr/>
      </xdr:nvCxnSpPr>
      <xdr:spPr>
        <a:xfrm>
          <a:off x="4114800" y="14465689"/>
          <a:ext cx="8382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11331</xdr:rowOff>
    </xdr:from>
    <xdr:to>
      <xdr:col>19</xdr:col>
      <xdr:colOff>133350</xdr:colOff>
      <xdr:row>84</xdr:row>
      <xdr:rowOff>63889</xdr:rowOff>
    </xdr:to>
    <xdr:cxnSp macro="">
      <xdr:nvCxnSpPr>
        <xdr:cNvPr id="196" name="直線コネクタ 195"/>
        <xdr:cNvCxnSpPr/>
      </xdr:nvCxnSpPr>
      <xdr:spPr>
        <a:xfrm>
          <a:off x="3225800" y="13727331"/>
          <a:ext cx="889000" cy="73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5642</xdr:rowOff>
    </xdr:from>
    <xdr:to>
      <xdr:col>15</xdr:col>
      <xdr:colOff>82550</xdr:colOff>
      <xdr:row>80</xdr:row>
      <xdr:rowOff>11331</xdr:rowOff>
    </xdr:to>
    <xdr:cxnSp macro="">
      <xdr:nvCxnSpPr>
        <xdr:cNvPr id="199" name="直線コネクタ 198"/>
        <xdr:cNvCxnSpPr/>
      </xdr:nvCxnSpPr>
      <xdr:spPr>
        <a:xfrm>
          <a:off x="2336800" y="13721642"/>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161668</xdr:rowOff>
    </xdr:from>
    <xdr:to>
      <xdr:col>11</xdr:col>
      <xdr:colOff>31750</xdr:colOff>
      <xdr:row>80</xdr:row>
      <xdr:rowOff>5642</xdr:rowOff>
    </xdr:to>
    <xdr:cxnSp macro="">
      <xdr:nvCxnSpPr>
        <xdr:cNvPr id="202" name="直線コネクタ 201"/>
        <xdr:cNvCxnSpPr/>
      </xdr:nvCxnSpPr>
      <xdr:spPr>
        <a:xfrm>
          <a:off x="1447800" y="13706218"/>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39049</xdr:rowOff>
    </xdr:from>
    <xdr:to>
      <xdr:col>23</xdr:col>
      <xdr:colOff>184150</xdr:colOff>
      <xdr:row>84</xdr:row>
      <xdr:rowOff>140649</xdr:rowOff>
    </xdr:to>
    <xdr:sp macro="" textlink="">
      <xdr:nvSpPr>
        <xdr:cNvPr id="212" name="楕円 211"/>
        <xdr:cNvSpPr/>
      </xdr:nvSpPr>
      <xdr:spPr>
        <a:xfrm>
          <a:off x="4902200" y="144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131776</xdr:rowOff>
    </xdr:from>
    <xdr:ext cx="762000" cy="259045"/>
    <xdr:sp macro="" textlink="">
      <xdr:nvSpPr>
        <xdr:cNvPr id="213" name="人件費・物件費等の状況該当値テキスト"/>
        <xdr:cNvSpPr txBox="1"/>
      </xdr:nvSpPr>
      <xdr:spPr>
        <a:xfrm>
          <a:off x="5041900" y="1436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13089</xdr:rowOff>
    </xdr:from>
    <xdr:to>
      <xdr:col>19</xdr:col>
      <xdr:colOff>184150</xdr:colOff>
      <xdr:row>84</xdr:row>
      <xdr:rowOff>114689</xdr:rowOff>
    </xdr:to>
    <xdr:sp macro="" textlink="">
      <xdr:nvSpPr>
        <xdr:cNvPr id="214" name="楕円 213"/>
        <xdr:cNvSpPr/>
      </xdr:nvSpPr>
      <xdr:spPr>
        <a:xfrm>
          <a:off x="4064000" y="14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124866</xdr:rowOff>
    </xdr:from>
    <xdr:ext cx="736600" cy="259045"/>
    <xdr:sp macro="" textlink="">
      <xdr:nvSpPr>
        <xdr:cNvPr id="215" name="テキスト ボックス 214"/>
        <xdr:cNvSpPr txBox="1"/>
      </xdr:nvSpPr>
      <xdr:spPr>
        <a:xfrm>
          <a:off x="3733800" y="1418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131981</xdr:rowOff>
    </xdr:from>
    <xdr:to>
      <xdr:col>15</xdr:col>
      <xdr:colOff>133350</xdr:colOff>
      <xdr:row>80</xdr:row>
      <xdr:rowOff>62131</xdr:rowOff>
    </xdr:to>
    <xdr:sp macro="" textlink="">
      <xdr:nvSpPr>
        <xdr:cNvPr id="216" name="楕円 215"/>
        <xdr:cNvSpPr/>
      </xdr:nvSpPr>
      <xdr:spPr>
        <a:xfrm>
          <a:off x="3175000" y="136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72308</xdr:rowOff>
    </xdr:from>
    <xdr:ext cx="762000" cy="259045"/>
    <xdr:sp macro="" textlink="">
      <xdr:nvSpPr>
        <xdr:cNvPr id="217" name="テキスト ボックス 216"/>
        <xdr:cNvSpPr txBox="1"/>
      </xdr:nvSpPr>
      <xdr:spPr>
        <a:xfrm>
          <a:off x="2844800" y="134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126292</xdr:rowOff>
    </xdr:from>
    <xdr:to>
      <xdr:col>11</xdr:col>
      <xdr:colOff>82550</xdr:colOff>
      <xdr:row>80</xdr:row>
      <xdr:rowOff>56442</xdr:rowOff>
    </xdr:to>
    <xdr:sp macro="" textlink="">
      <xdr:nvSpPr>
        <xdr:cNvPr id="218" name="楕円 217"/>
        <xdr:cNvSpPr/>
      </xdr:nvSpPr>
      <xdr:spPr>
        <a:xfrm>
          <a:off x="2286000" y="136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66619</xdr:rowOff>
    </xdr:from>
    <xdr:ext cx="762000" cy="259045"/>
    <xdr:sp macro="" textlink="">
      <xdr:nvSpPr>
        <xdr:cNvPr id="219" name="テキスト ボックス 218"/>
        <xdr:cNvSpPr txBox="1"/>
      </xdr:nvSpPr>
      <xdr:spPr>
        <a:xfrm>
          <a:off x="1955800" y="1343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110868</xdr:rowOff>
    </xdr:from>
    <xdr:to>
      <xdr:col>7</xdr:col>
      <xdr:colOff>31750</xdr:colOff>
      <xdr:row>80</xdr:row>
      <xdr:rowOff>41018</xdr:rowOff>
    </xdr:to>
    <xdr:sp macro="" textlink="">
      <xdr:nvSpPr>
        <xdr:cNvPr id="220" name="楕円 219"/>
        <xdr:cNvSpPr/>
      </xdr:nvSpPr>
      <xdr:spPr>
        <a:xfrm>
          <a:off x="1397000" y="136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51195</xdr:rowOff>
    </xdr:from>
    <xdr:ext cx="762000" cy="259045"/>
    <xdr:sp macro="" textlink="">
      <xdr:nvSpPr>
        <xdr:cNvPr id="221" name="テキスト ボックス 220"/>
        <xdr:cNvSpPr txBox="1"/>
      </xdr:nvSpPr>
      <xdr:spPr>
        <a:xfrm>
          <a:off x="1066800" y="134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日現在）は、給与制度の総合的見直しを実施し、給料表の引下げ改定（平均▲</a:t>
          </a:r>
          <a:r>
            <a:rPr kumimoji="1" lang="en-US" altLang="ja-JP" sz="1200">
              <a:latin typeface="ＭＳ Ｐゴシック" panose="020B0600070205080204" pitchFamily="50" charset="-128"/>
              <a:ea typeface="ＭＳ Ｐゴシック" panose="020B0600070205080204" pitchFamily="50" charset="-128"/>
            </a:rPr>
            <a:t>3.25%</a:t>
          </a:r>
          <a:r>
            <a:rPr kumimoji="1" lang="ja-JP" altLang="en-US" sz="1200">
              <a:latin typeface="ＭＳ Ｐゴシック" panose="020B0600070205080204" pitchFamily="50" charset="-128"/>
              <a:ea typeface="ＭＳ Ｐゴシック" panose="020B0600070205080204" pitchFamily="50" charset="-128"/>
            </a:rPr>
            <a:t>）により、前年度と比較して低下しました。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日現在）及び平成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日現在）は、国が給料表の引き上げ改定を行ったのに対し、本市は給料表改定を行わなかったため、それぞれ前年度と比較して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低下しました。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年度の数値（平成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日現在）は、Ｈ</a:t>
          </a:r>
          <a:r>
            <a:rPr kumimoji="1" lang="en-US" altLang="ja-JP" sz="1200">
              <a:latin typeface="ＭＳ Ｐゴシック" panose="020B0600070205080204" pitchFamily="50" charset="-128"/>
              <a:ea typeface="ＭＳ Ｐゴシック" panose="020B0600070205080204" pitchFamily="50" charset="-128"/>
            </a:rPr>
            <a:t>30.4.2</a:t>
          </a:r>
          <a:r>
            <a:rPr kumimoji="1" lang="ja-JP" altLang="en-US" sz="1200">
              <a:latin typeface="ＭＳ Ｐゴシック" panose="020B0600070205080204" pitchFamily="50" charset="-128"/>
              <a:ea typeface="ＭＳ Ｐゴシック" panose="020B0600070205080204" pitchFamily="50" charset="-128"/>
            </a:rPr>
            <a:t>～Ｈ</a:t>
          </a:r>
          <a:r>
            <a:rPr kumimoji="1" lang="en-US" altLang="ja-JP" sz="1200">
              <a:latin typeface="ＭＳ Ｐゴシック" panose="020B0600070205080204" pitchFamily="50" charset="-128"/>
              <a:ea typeface="ＭＳ Ｐゴシック" panose="020B0600070205080204" pitchFamily="50" charset="-128"/>
            </a:rPr>
            <a:t>31.4.1</a:t>
          </a:r>
          <a:r>
            <a:rPr kumimoji="1" lang="ja-JP" altLang="en-US" sz="1200">
              <a:latin typeface="ＭＳ Ｐゴシック" panose="020B0600070205080204" pitchFamily="50" charset="-128"/>
              <a:ea typeface="ＭＳ Ｐゴシック" panose="020B0600070205080204" pitchFamily="50" charset="-128"/>
            </a:rPr>
            <a:t>採用者・退職者の影響により、前年度と比較して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低下しました。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132291</xdr:rowOff>
    </xdr:to>
    <xdr:cxnSp macro="">
      <xdr:nvCxnSpPr>
        <xdr:cNvPr id="255" name="直線コネクタ 254"/>
        <xdr:cNvCxnSpPr/>
      </xdr:nvCxnSpPr>
      <xdr:spPr>
        <a:xfrm flipV="1">
          <a:off x="16179800" y="146452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152400</xdr:rowOff>
    </xdr:to>
    <xdr:cxnSp macro="">
      <xdr:nvCxnSpPr>
        <xdr:cNvPr id="258" name="直線コネクタ 257"/>
        <xdr:cNvCxnSpPr/>
      </xdr:nvCxnSpPr>
      <xdr:spPr>
        <a:xfrm flipV="1">
          <a:off x="15290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1059</xdr:rowOff>
    </xdr:to>
    <xdr:cxnSp macro="">
      <xdr:nvCxnSpPr>
        <xdr:cNvPr id="261" name="直線コネクタ 260"/>
        <xdr:cNvCxnSpPr/>
      </xdr:nvCxnSpPr>
      <xdr:spPr>
        <a:xfrm flipV="1">
          <a:off x="14401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89</xdr:row>
      <xdr:rowOff>29634</xdr:rowOff>
    </xdr:to>
    <xdr:cxnSp macro="">
      <xdr:nvCxnSpPr>
        <xdr:cNvPr id="264" name="直線コネクタ 263"/>
        <xdr:cNvCxnSpPr/>
      </xdr:nvCxnSpPr>
      <xdr:spPr>
        <a:xfrm flipV="1">
          <a:off x="13512800" y="14745759"/>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4" name="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5"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0" name="楕円 279"/>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81" name="テキスト ボックス 280"/>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「横浜市中期４か年計画」（</a:t>
          </a:r>
          <a:r>
            <a:rPr kumimoji="1" lang="en-US" altLang="ja-JP" sz="1200">
              <a:latin typeface="ＭＳ Ｐゴシック" panose="020B0600070205080204" pitchFamily="50" charset="-128"/>
              <a:ea typeface="ＭＳ Ｐゴシック" panose="020B0600070205080204" pitchFamily="50" charset="-128"/>
            </a:rPr>
            <a:t>2018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2021</a:t>
          </a:r>
          <a:r>
            <a:rPr kumimoji="1" lang="ja-JP" altLang="en-US" sz="120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a:t>
          </a:r>
        </a:p>
        <a:p>
          <a:r>
            <a:rPr kumimoji="1" lang="ja-JP" altLang="en-US" sz="1200">
              <a:latin typeface="ＭＳ Ｐゴシック" panose="020B0600070205080204" pitchFamily="50" charset="-128"/>
              <a:ea typeface="ＭＳ Ｐゴシック" panose="020B0600070205080204" pitchFamily="50" charset="-128"/>
            </a:rPr>
            <a:t>　人口千人当たりの職員数は、類似団体の平均を大きく下回っています。</a:t>
          </a:r>
        </a:p>
        <a:p>
          <a:r>
            <a:rPr kumimoji="1" lang="ja-JP" altLang="en-US" sz="1200">
              <a:latin typeface="ＭＳ Ｐゴシック" panose="020B0600070205080204" pitchFamily="50" charset="-128"/>
              <a:ea typeface="ＭＳ Ｐゴシック" panose="020B0600070205080204" pitchFamily="50" charset="-128"/>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150495</xdr:rowOff>
    </xdr:from>
    <xdr:to>
      <xdr:col>81</xdr:col>
      <xdr:colOff>44450</xdr:colOff>
      <xdr:row>63</xdr:row>
      <xdr:rowOff>152908</xdr:rowOff>
    </xdr:to>
    <xdr:cxnSp macro="">
      <xdr:nvCxnSpPr>
        <xdr:cNvPr id="316" name="直線コネクタ 315"/>
        <xdr:cNvCxnSpPr/>
      </xdr:nvCxnSpPr>
      <xdr:spPr>
        <a:xfrm>
          <a:off x="16179800" y="1095184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145669</xdr:rowOff>
    </xdr:from>
    <xdr:to>
      <xdr:col>77</xdr:col>
      <xdr:colOff>44450</xdr:colOff>
      <xdr:row>63</xdr:row>
      <xdr:rowOff>150495</xdr:rowOff>
    </xdr:to>
    <xdr:cxnSp macro="">
      <xdr:nvCxnSpPr>
        <xdr:cNvPr id="319" name="直線コネクタ 318"/>
        <xdr:cNvCxnSpPr/>
      </xdr:nvCxnSpPr>
      <xdr:spPr>
        <a:xfrm>
          <a:off x="15290800" y="1094701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170561</xdr:rowOff>
    </xdr:from>
    <xdr:to>
      <xdr:col>72</xdr:col>
      <xdr:colOff>203200</xdr:colOff>
      <xdr:row>63</xdr:row>
      <xdr:rowOff>145669</xdr:rowOff>
    </xdr:to>
    <xdr:cxnSp macro="">
      <xdr:nvCxnSpPr>
        <xdr:cNvPr id="322" name="直線コネクタ 321"/>
        <xdr:cNvCxnSpPr/>
      </xdr:nvCxnSpPr>
      <xdr:spPr>
        <a:xfrm>
          <a:off x="14401800" y="9943211"/>
          <a:ext cx="889000" cy="10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153670</xdr:rowOff>
    </xdr:from>
    <xdr:to>
      <xdr:col>68</xdr:col>
      <xdr:colOff>152400</xdr:colOff>
      <xdr:row>57</xdr:row>
      <xdr:rowOff>170561</xdr:rowOff>
    </xdr:to>
    <xdr:cxnSp macro="">
      <xdr:nvCxnSpPr>
        <xdr:cNvPr id="325" name="直線コネクタ 324"/>
        <xdr:cNvCxnSpPr/>
      </xdr:nvCxnSpPr>
      <xdr:spPr>
        <a:xfrm>
          <a:off x="13512800" y="992632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102108</xdr:rowOff>
    </xdr:from>
    <xdr:to>
      <xdr:col>81</xdr:col>
      <xdr:colOff>95250</xdr:colOff>
      <xdr:row>64</xdr:row>
      <xdr:rowOff>32258</xdr:rowOff>
    </xdr:to>
    <xdr:sp macro="" textlink="">
      <xdr:nvSpPr>
        <xdr:cNvPr id="335" name="楕円 334"/>
        <xdr:cNvSpPr/>
      </xdr:nvSpPr>
      <xdr:spPr>
        <a:xfrm>
          <a:off x="16967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23385</xdr:rowOff>
    </xdr:from>
    <xdr:ext cx="762000" cy="259045"/>
    <xdr:sp macro="" textlink="">
      <xdr:nvSpPr>
        <xdr:cNvPr id="336" name="定員管理の状況該当値テキスト"/>
        <xdr:cNvSpPr txBox="1"/>
      </xdr:nvSpPr>
      <xdr:spPr>
        <a:xfrm>
          <a:off x="17106900" y="1082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99695</xdr:rowOff>
    </xdr:from>
    <xdr:to>
      <xdr:col>77</xdr:col>
      <xdr:colOff>95250</xdr:colOff>
      <xdr:row>64</xdr:row>
      <xdr:rowOff>29845</xdr:rowOff>
    </xdr:to>
    <xdr:sp macro="" textlink="">
      <xdr:nvSpPr>
        <xdr:cNvPr id="337" name="楕円 336"/>
        <xdr:cNvSpPr/>
      </xdr:nvSpPr>
      <xdr:spPr>
        <a:xfrm>
          <a:off x="16129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40022</xdr:rowOff>
    </xdr:from>
    <xdr:ext cx="736600" cy="259045"/>
    <xdr:sp macro="" textlink="">
      <xdr:nvSpPr>
        <xdr:cNvPr id="338" name="テキスト ボックス 337"/>
        <xdr:cNvSpPr txBox="1"/>
      </xdr:nvSpPr>
      <xdr:spPr>
        <a:xfrm>
          <a:off x="15798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94869</xdr:rowOff>
    </xdr:from>
    <xdr:to>
      <xdr:col>73</xdr:col>
      <xdr:colOff>44450</xdr:colOff>
      <xdr:row>64</xdr:row>
      <xdr:rowOff>25019</xdr:rowOff>
    </xdr:to>
    <xdr:sp macro="" textlink="">
      <xdr:nvSpPr>
        <xdr:cNvPr id="339" name="楕円 338"/>
        <xdr:cNvSpPr/>
      </xdr:nvSpPr>
      <xdr:spPr>
        <a:xfrm>
          <a:off x="15240000" y="108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35196</xdr:rowOff>
    </xdr:from>
    <xdr:ext cx="762000" cy="259045"/>
    <xdr:sp macro="" textlink="">
      <xdr:nvSpPr>
        <xdr:cNvPr id="340" name="テキスト ボックス 339"/>
        <xdr:cNvSpPr txBox="1"/>
      </xdr:nvSpPr>
      <xdr:spPr>
        <a:xfrm>
          <a:off x="14909800" y="1066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119761</xdr:rowOff>
    </xdr:from>
    <xdr:to>
      <xdr:col>68</xdr:col>
      <xdr:colOff>203200</xdr:colOff>
      <xdr:row>58</xdr:row>
      <xdr:rowOff>49911</xdr:rowOff>
    </xdr:to>
    <xdr:sp macro="" textlink="">
      <xdr:nvSpPr>
        <xdr:cNvPr id="341" name="楕円 340"/>
        <xdr:cNvSpPr/>
      </xdr:nvSpPr>
      <xdr:spPr>
        <a:xfrm>
          <a:off x="143510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60088</xdr:rowOff>
    </xdr:from>
    <xdr:ext cx="762000" cy="259045"/>
    <xdr:sp macro="" textlink="">
      <xdr:nvSpPr>
        <xdr:cNvPr id="342" name="テキスト ボックス 341"/>
        <xdr:cNvSpPr txBox="1"/>
      </xdr:nvSpPr>
      <xdr:spPr>
        <a:xfrm>
          <a:off x="14020800" y="96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102870</xdr:rowOff>
    </xdr:from>
    <xdr:to>
      <xdr:col>64</xdr:col>
      <xdr:colOff>152400</xdr:colOff>
      <xdr:row>58</xdr:row>
      <xdr:rowOff>33020</xdr:rowOff>
    </xdr:to>
    <xdr:sp macro="" textlink="">
      <xdr:nvSpPr>
        <xdr:cNvPr id="343" name="楕円 342"/>
        <xdr:cNvSpPr/>
      </xdr:nvSpPr>
      <xdr:spPr>
        <a:xfrm>
          <a:off x="1346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43197</xdr:rowOff>
    </xdr:from>
    <xdr:ext cx="762000" cy="259045"/>
    <xdr:sp macro="" textlink="">
      <xdr:nvSpPr>
        <xdr:cNvPr id="344" name="テキスト ボックス 343"/>
        <xdr:cNvSpPr txBox="1"/>
      </xdr:nvSpPr>
      <xdr:spPr>
        <a:xfrm>
          <a:off x="1313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平成初期に計画に基づき行った公共投資のための市債の返済に係る公債費負担が大きいことなどの影響により、類似団体の中で高い水準となっています。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新たに算定対象となった平成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年度単年度数値が、算定対象から除外された平成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単年度数値と比較し、分子である減債基金積立不足算定額等が減少したことや、県費負担教職員の本市移管に伴い分母である標準財政規模が増加したことにより、前年度と比較してポイントが低下しました。</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30540</xdr:rowOff>
    </xdr:from>
    <xdr:to>
      <xdr:col>81</xdr:col>
      <xdr:colOff>44450</xdr:colOff>
      <xdr:row>42</xdr:row>
      <xdr:rowOff>163285</xdr:rowOff>
    </xdr:to>
    <xdr:cxnSp macro="">
      <xdr:nvCxnSpPr>
        <xdr:cNvPr id="376" name="直線コネクタ 375"/>
        <xdr:cNvCxnSpPr/>
      </xdr:nvCxnSpPr>
      <xdr:spPr>
        <a:xfrm flipV="1">
          <a:off x="17018000" y="6031290"/>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135362</xdr:rowOff>
    </xdr:from>
    <xdr:ext cx="762000" cy="259045"/>
    <xdr:sp macro="" textlink="">
      <xdr:nvSpPr>
        <xdr:cNvPr id="377" name="公債費負担の状況最小値テキスト"/>
        <xdr:cNvSpPr txBox="1"/>
      </xdr:nvSpPr>
      <xdr:spPr>
        <a:xfrm>
          <a:off x="17106900" y="73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163285</xdr:rowOff>
    </xdr:from>
    <xdr:to>
      <xdr:col>81</xdr:col>
      <xdr:colOff>133350</xdr:colOff>
      <xdr:row>42</xdr:row>
      <xdr:rowOff>163285</xdr:rowOff>
    </xdr:to>
    <xdr:cxnSp macro="">
      <xdr:nvCxnSpPr>
        <xdr:cNvPr id="378" name="直線コネクタ 377"/>
        <xdr:cNvCxnSpPr/>
      </xdr:nvCxnSpPr>
      <xdr:spPr>
        <a:xfrm>
          <a:off x="16929100" y="736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116917</xdr:rowOff>
    </xdr:from>
    <xdr:ext cx="762000" cy="259045"/>
    <xdr:sp macro="" textlink="">
      <xdr:nvSpPr>
        <xdr:cNvPr id="379"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30540</xdr:rowOff>
    </xdr:from>
    <xdr:to>
      <xdr:col>81</xdr:col>
      <xdr:colOff>133350</xdr:colOff>
      <xdr:row>35</xdr:row>
      <xdr:rowOff>30540</xdr:rowOff>
    </xdr:to>
    <xdr:cxnSp macro="">
      <xdr:nvCxnSpPr>
        <xdr:cNvPr id="380" name="直線コネクタ 379"/>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42</xdr:row>
      <xdr:rowOff>105833</xdr:rowOff>
    </xdr:to>
    <xdr:cxnSp macro="">
      <xdr:nvCxnSpPr>
        <xdr:cNvPr id="381" name="直線コネクタ 380"/>
        <xdr:cNvCxnSpPr/>
      </xdr:nvCxnSpPr>
      <xdr:spPr>
        <a:xfrm flipV="1">
          <a:off x="16179800" y="706543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148365</xdr:rowOff>
    </xdr:from>
    <xdr:ext cx="762000" cy="259045"/>
    <xdr:sp macro="" textlink="">
      <xdr:nvSpPr>
        <xdr:cNvPr id="382" name="公債費負担の状況平均値テキスト"/>
        <xdr:cNvSpPr txBox="1"/>
      </xdr:nvSpPr>
      <xdr:spPr>
        <a:xfrm>
          <a:off x="17106900" y="649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383" name="フローチャート: 判断 382"/>
        <xdr:cNvSpPr/>
      </xdr:nvSpPr>
      <xdr:spPr>
        <a:xfrm>
          <a:off x="169672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44</xdr:row>
      <xdr:rowOff>130628</xdr:rowOff>
    </xdr:to>
    <xdr:cxnSp macro="">
      <xdr:nvCxnSpPr>
        <xdr:cNvPr id="384" name="直線コネクタ 383"/>
        <xdr:cNvCxnSpPr/>
      </xdr:nvCxnSpPr>
      <xdr:spPr>
        <a:xfrm flipV="1">
          <a:off x="15290800" y="7306733"/>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75293</xdr:rowOff>
    </xdr:from>
    <xdr:to>
      <xdr:col>77</xdr:col>
      <xdr:colOff>95250</xdr:colOff>
      <xdr:row>40</xdr:row>
      <xdr:rowOff>5443</xdr:rowOff>
    </xdr:to>
    <xdr:sp macro="" textlink="">
      <xdr:nvSpPr>
        <xdr:cNvPr id="385" name="フローチャート: 判断 384"/>
        <xdr:cNvSpPr/>
      </xdr:nvSpPr>
      <xdr:spPr>
        <a:xfrm>
          <a:off x="16129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386" name="テキスト ボックス 385"/>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130628</xdr:rowOff>
    </xdr:from>
    <xdr:to>
      <xdr:col>72</xdr:col>
      <xdr:colOff>203200</xdr:colOff>
      <xdr:row>45</xdr:row>
      <xdr:rowOff>16631</xdr:rowOff>
    </xdr:to>
    <xdr:cxnSp macro="">
      <xdr:nvCxnSpPr>
        <xdr:cNvPr id="387" name="直線コネクタ 386"/>
        <xdr:cNvCxnSpPr/>
      </xdr:nvCxnSpPr>
      <xdr:spPr>
        <a:xfrm flipV="1">
          <a:off x="14401800" y="76744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8" name="フローチャート: 判断 387"/>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9" name="テキスト ボックス 388"/>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5141</xdr:rowOff>
    </xdr:from>
    <xdr:to>
      <xdr:col>68</xdr:col>
      <xdr:colOff>152400</xdr:colOff>
      <xdr:row>45</xdr:row>
      <xdr:rowOff>16631</xdr:rowOff>
    </xdr:to>
    <xdr:cxnSp macro="">
      <xdr:nvCxnSpPr>
        <xdr:cNvPr id="390" name="直線コネクタ 389"/>
        <xdr:cNvCxnSpPr/>
      </xdr:nvCxnSpPr>
      <xdr:spPr>
        <a:xfrm>
          <a:off x="13512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122162</xdr:rowOff>
    </xdr:from>
    <xdr:to>
      <xdr:col>68</xdr:col>
      <xdr:colOff>203200</xdr:colOff>
      <xdr:row>41</xdr:row>
      <xdr:rowOff>52312</xdr:rowOff>
    </xdr:to>
    <xdr:sp macro="" textlink="">
      <xdr:nvSpPr>
        <xdr:cNvPr id="391" name="フローチャート: 判断 390"/>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392" name="テキスト ボックス 391"/>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1"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2" name="楕円 401"/>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3" name="テキスト ボックス 402"/>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79828</xdr:rowOff>
    </xdr:from>
    <xdr:to>
      <xdr:col>73</xdr:col>
      <xdr:colOff>44450</xdr:colOff>
      <xdr:row>45</xdr:row>
      <xdr:rowOff>9978</xdr:rowOff>
    </xdr:to>
    <xdr:sp macro="" textlink="">
      <xdr:nvSpPr>
        <xdr:cNvPr id="404" name="楕円 403"/>
        <xdr:cNvSpPr/>
      </xdr:nvSpPr>
      <xdr:spPr>
        <a:xfrm>
          <a:off x="15240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166205</xdr:rowOff>
    </xdr:from>
    <xdr:ext cx="762000" cy="259045"/>
    <xdr:sp macro="" textlink="">
      <xdr:nvSpPr>
        <xdr:cNvPr id="405" name="テキスト ボックス 404"/>
        <xdr:cNvSpPr txBox="1"/>
      </xdr:nvSpPr>
      <xdr:spPr>
        <a:xfrm>
          <a:off x="14909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137281</xdr:rowOff>
    </xdr:from>
    <xdr:to>
      <xdr:col>68</xdr:col>
      <xdr:colOff>203200</xdr:colOff>
      <xdr:row>45</xdr:row>
      <xdr:rowOff>67431</xdr:rowOff>
    </xdr:to>
    <xdr:sp macro="" textlink="">
      <xdr:nvSpPr>
        <xdr:cNvPr id="406" name="楕円 405"/>
        <xdr:cNvSpPr/>
      </xdr:nvSpPr>
      <xdr:spPr>
        <a:xfrm>
          <a:off x="14351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52208</xdr:rowOff>
    </xdr:from>
    <xdr:ext cx="762000" cy="259045"/>
    <xdr:sp macro="" textlink="">
      <xdr:nvSpPr>
        <xdr:cNvPr id="407" name="テキスト ボックス 406"/>
        <xdr:cNvSpPr txBox="1"/>
      </xdr:nvSpPr>
      <xdr:spPr>
        <a:xfrm>
          <a:off x="14020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125791</xdr:rowOff>
    </xdr:from>
    <xdr:to>
      <xdr:col>64</xdr:col>
      <xdr:colOff>152400</xdr:colOff>
      <xdr:row>45</xdr:row>
      <xdr:rowOff>55941</xdr:rowOff>
    </xdr:to>
    <xdr:sp macro="" textlink="">
      <xdr:nvSpPr>
        <xdr:cNvPr id="408" name="楕円 407"/>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40718</xdr:rowOff>
    </xdr:from>
    <xdr:ext cx="762000" cy="259045"/>
    <xdr:sp macro="" textlink="">
      <xdr:nvSpPr>
        <xdr:cNvPr id="409" name="テキスト ボックス 408"/>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一般会計等・公営企業会計の地方債の残高や外郭団体等の借入金残高を減らしてきたことにより、比率は年々減少しています。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一般会計等に係る地方債の現在高及び債務負担行為に基づく支出予定額が増加した一方で、満期一括償還債の償還額減少に伴って減債基金の取崩額が減少したことにより、将来負担に充当可能な基金残高が増加し、前年度と比較してポイントは改善しまし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8" name="直線コネクタ 437"/>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9"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0" name="直線コネクタ 439"/>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55668</xdr:rowOff>
    </xdr:from>
    <xdr:to>
      <xdr:col>81</xdr:col>
      <xdr:colOff>44450</xdr:colOff>
      <xdr:row>20</xdr:row>
      <xdr:rowOff>112776</xdr:rowOff>
    </xdr:to>
    <xdr:cxnSp macro="">
      <xdr:nvCxnSpPr>
        <xdr:cNvPr id="443" name="直線コネクタ 442"/>
        <xdr:cNvCxnSpPr/>
      </xdr:nvCxnSpPr>
      <xdr:spPr>
        <a:xfrm flipV="1">
          <a:off x="16179800" y="3484668"/>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4" name="将来負担の状況平均値テキスト"/>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5" name="フローチャート: 判断 444"/>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112776</xdr:rowOff>
    </xdr:from>
    <xdr:to>
      <xdr:col>77</xdr:col>
      <xdr:colOff>44450</xdr:colOff>
      <xdr:row>21</xdr:row>
      <xdr:rowOff>62780</xdr:rowOff>
    </xdr:to>
    <xdr:cxnSp macro="">
      <xdr:nvCxnSpPr>
        <xdr:cNvPr id="446" name="直線コネクタ 445"/>
        <xdr:cNvCxnSpPr/>
      </xdr:nvCxnSpPr>
      <xdr:spPr>
        <a:xfrm flipV="1">
          <a:off x="15290800" y="354177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7" name="フローチャート: 判断 446"/>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8" name="テキスト ボックス 447"/>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62780</xdr:rowOff>
    </xdr:from>
    <xdr:to>
      <xdr:col>72</xdr:col>
      <xdr:colOff>203200</xdr:colOff>
      <xdr:row>22</xdr:row>
      <xdr:rowOff>11176</xdr:rowOff>
    </xdr:to>
    <xdr:cxnSp macro="">
      <xdr:nvCxnSpPr>
        <xdr:cNvPr id="449" name="直線コネクタ 448"/>
        <xdr:cNvCxnSpPr/>
      </xdr:nvCxnSpPr>
      <xdr:spPr>
        <a:xfrm flipV="1">
          <a:off x="14401800" y="3663230"/>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0" name="フローチャート: 判断 449"/>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51" name="テキスト ボックス 450"/>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11176</xdr:rowOff>
    </xdr:from>
    <xdr:to>
      <xdr:col>68</xdr:col>
      <xdr:colOff>152400</xdr:colOff>
      <xdr:row>22</xdr:row>
      <xdr:rowOff>66675</xdr:rowOff>
    </xdr:to>
    <xdr:cxnSp macro="">
      <xdr:nvCxnSpPr>
        <xdr:cNvPr id="452" name="直線コネクタ 451"/>
        <xdr:cNvCxnSpPr/>
      </xdr:nvCxnSpPr>
      <xdr:spPr>
        <a:xfrm flipV="1">
          <a:off x="13512800" y="378307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3" name="フローチャート: 判断 452"/>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4" name="テキスト ボックス 453"/>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5" name="フローチャート: 判断 454"/>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6" name="テキスト ボックス 455"/>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4868</xdr:rowOff>
    </xdr:from>
    <xdr:to>
      <xdr:col>81</xdr:col>
      <xdr:colOff>95250</xdr:colOff>
      <xdr:row>20</xdr:row>
      <xdr:rowOff>106468</xdr:rowOff>
    </xdr:to>
    <xdr:sp macro="" textlink="">
      <xdr:nvSpPr>
        <xdr:cNvPr id="462" name="楕円 461"/>
        <xdr:cNvSpPr/>
      </xdr:nvSpPr>
      <xdr:spPr>
        <a:xfrm>
          <a:off x="169672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148395</xdr:rowOff>
    </xdr:from>
    <xdr:ext cx="762000" cy="259045"/>
    <xdr:sp macro="" textlink="">
      <xdr:nvSpPr>
        <xdr:cNvPr id="463" name="将来負担の状況該当値テキスト"/>
        <xdr:cNvSpPr txBox="1"/>
      </xdr:nvSpPr>
      <xdr:spPr>
        <a:xfrm>
          <a:off x="17106900" y="340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61976</xdr:rowOff>
    </xdr:from>
    <xdr:to>
      <xdr:col>77</xdr:col>
      <xdr:colOff>95250</xdr:colOff>
      <xdr:row>20</xdr:row>
      <xdr:rowOff>163576</xdr:rowOff>
    </xdr:to>
    <xdr:sp macro="" textlink="">
      <xdr:nvSpPr>
        <xdr:cNvPr id="464" name="楕円 463"/>
        <xdr:cNvSpPr/>
      </xdr:nvSpPr>
      <xdr:spPr>
        <a:xfrm>
          <a:off x="16129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148353</xdr:rowOff>
    </xdr:from>
    <xdr:ext cx="736600" cy="259045"/>
    <xdr:sp macro="" textlink="">
      <xdr:nvSpPr>
        <xdr:cNvPr id="465" name="テキスト ボックス 464"/>
        <xdr:cNvSpPr txBox="1"/>
      </xdr:nvSpPr>
      <xdr:spPr>
        <a:xfrm>
          <a:off x="15798800" y="357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11980</xdr:rowOff>
    </xdr:from>
    <xdr:to>
      <xdr:col>73</xdr:col>
      <xdr:colOff>44450</xdr:colOff>
      <xdr:row>21</xdr:row>
      <xdr:rowOff>113580</xdr:rowOff>
    </xdr:to>
    <xdr:sp macro="" textlink="">
      <xdr:nvSpPr>
        <xdr:cNvPr id="466" name="楕円 465"/>
        <xdr:cNvSpPr/>
      </xdr:nvSpPr>
      <xdr:spPr>
        <a:xfrm>
          <a:off x="15240000" y="36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98357</xdr:rowOff>
    </xdr:from>
    <xdr:ext cx="762000" cy="259045"/>
    <xdr:sp macro="" textlink="">
      <xdr:nvSpPr>
        <xdr:cNvPr id="467" name="テキスト ボックス 466"/>
        <xdr:cNvSpPr txBox="1"/>
      </xdr:nvSpPr>
      <xdr:spPr>
        <a:xfrm>
          <a:off x="14909800" y="36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131826</xdr:rowOff>
    </xdr:from>
    <xdr:to>
      <xdr:col>68</xdr:col>
      <xdr:colOff>203200</xdr:colOff>
      <xdr:row>22</xdr:row>
      <xdr:rowOff>61976</xdr:rowOff>
    </xdr:to>
    <xdr:sp macro="" textlink="">
      <xdr:nvSpPr>
        <xdr:cNvPr id="468" name="楕円 467"/>
        <xdr:cNvSpPr/>
      </xdr:nvSpPr>
      <xdr:spPr>
        <a:xfrm>
          <a:off x="14351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46753</xdr:rowOff>
    </xdr:from>
    <xdr:ext cx="762000" cy="259045"/>
    <xdr:sp macro="" textlink="">
      <xdr:nvSpPr>
        <xdr:cNvPr id="469" name="テキスト ボックス 468"/>
        <xdr:cNvSpPr txBox="1"/>
      </xdr:nvSpPr>
      <xdr:spPr>
        <a:xfrm>
          <a:off x="14020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15875</xdr:rowOff>
    </xdr:from>
    <xdr:to>
      <xdr:col>64</xdr:col>
      <xdr:colOff>152400</xdr:colOff>
      <xdr:row>22</xdr:row>
      <xdr:rowOff>117475</xdr:rowOff>
    </xdr:to>
    <xdr:sp macro="" textlink="">
      <xdr:nvSpPr>
        <xdr:cNvPr id="470" name="楕円 469"/>
        <xdr:cNvSpPr/>
      </xdr:nvSpPr>
      <xdr:spPr>
        <a:xfrm>
          <a:off x="13462000" y="37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102252</xdr:rowOff>
    </xdr:from>
    <xdr:ext cx="762000" cy="259045"/>
    <xdr:sp macro="" textlink="">
      <xdr:nvSpPr>
        <xdr:cNvPr id="471" name="テキスト ボックス 470"/>
        <xdr:cNvSpPr txBox="1"/>
      </xdr:nvSpPr>
      <xdr:spPr>
        <a:xfrm>
          <a:off x="13131800" y="387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「横浜市中期４か年計画」（</a:t>
          </a:r>
          <a:r>
            <a:rPr kumimoji="1" lang="en-US" altLang="ja-JP" sz="1100">
              <a:solidFill>
                <a:schemeClr val="tx1"/>
              </a:solidFill>
              <a:latin typeface="ＭＳ Ｐゴシック" panose="020B0600070205080204" pitchFamily="50" charset="-128"/>
              <a:ea typeface="ＭＳ Ｐゴシック" panose="020B0600070205080204" pitchFamily="50" charset="-128"/>
            </a:rPr>
            <a:t>2018</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r>
            <a:rPr kumimoji="1" lang="en-US" altLang="ja-JP" sz="1100">
              <a:solidFill>
                <a:schemeClr val="tx1"/>
              </a:solidFill>
              <a:latin typeface="ＭＳ Ｐゴシック" panose="020B0600070205080204" pitchFamily="50" charset="-128"/>
              <a:ea typeface="ＭＳ Ｐゴシック" panose="020B0600070205080204" pitchFamily="50" charset="-128"/>
            </a:rPr>
            <a:t>2021</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件費は類似団体平均を下回っています。</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年度及び平成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年度は、給与改定措置などにより上昇しました。平成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年度は、県費負担教職員の本市移管により、大幅に上昇し、それに伴い、人件費以外の経費の割合が低下しました。平成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年度は、給与改定措置に伴う経費の増加はあったものの、割合では変動はありませんでした。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118836</xdr:rowOff>
    </xdr:from>
    <xdr:to>
      <xdr:col>24</xdr:col>
      <xdr:colOff>25400</xdr:colOff>
      <xdr:row>41</xdr:row>
      <xdr:rowOff>146050</xdr:rowOff>
    </xdr:to>
    <xdr:cxnSp macro="">
      <xdr:nvCxnSpPr>
        <xdr:cNvPr id="63" name="直線コネクタ 62"/>
        <xdr:cNvCxnSpPr/>
      </xdr:nvCxnSpPr>
      <xdr:spPr>
        <a:xfrm flipV="1">
          <a:off x="4826000" y="6119586"/>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33763</xdr:rowOff>
    </xdr:from>
    <xdr:ext cx="762000" cy="259045"/>
    <xdr:sp macro="" textlink="">
      <xdr:nvSpPr>
        <xdr:cNvPr id="66" name="人件費最大値テキスト"/>
        <xdr:cNvSpPr txBox="1"/>
      </xdr:nvSpPr>
      <xdr:spPr>
        <a:xfrm>
          <a:off x="4914900" y="586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118836</xdr:rowOff>
    </xdr:from>
    <xdr:to>
      <xdr:col>24</xdr:col>
      <xdr:colOff>114300</xdr:colOff>
      <xdr:row>35</xdr:row>
      <xdr:rowOff>118836</xdr:rowOff>
    </xdr:to>
    <xdr:cxnSp macro="">
      <xdr:nvCxnSpPr>
        <xdr:cNvPr id="67" name="直線コネクタ 66"/>
        <xdr:cNvCxnSpPr/>
      </xdr:nvCxnSpPr>
      <xdr:spPr>
        <a:xfrm>
          <a:off x="4737100" y="611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38</xdr:row>
      <xdr:rowOff>105228</xdr:rowOff>
    </xdr:to>
    <xdr:cxnSp macro="">
      <xdr:nvCxnSpPr>
        <xdr:cNvPr id="68" name="直線コネクタ 67"/>
        <xdr:cNvCxnSpPr/>
      </xdr:nvCxnSpPr>
      <xdr:spPr>
        <a:xfrm>
          <a:off x="3987800" y="6620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762000" cy="259045"/>
    <xdr:sp macro="" textlink="">
      <xdr:nvSpPr>
        <xdr:cNvPr id="69" name="人件費平均値テキスト"/>
        <xdr:cNvSpPr txBox="1"/>
      </xdr:nvSpPr>
      <xdr:spPr>
        <a:xfrm>
          <a:off x="4914900" y="6650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165100</xdr:rowOff>
    </xdr:from>
    <xdr:to>
      <xdr:col>19</xdr:col>
      <xdr:colOff>187325</xdr:colOff>
      <xdr:row>38</xdr:row>
      <xdr:rowOff>105228</xdr:rowOff>
    </xdr:to>
    <xdr:cxnSp macro="">
      <xdr:nvCxnSpPr>
        <xdr:cNvPr id="71" name="直線コネクタ 70"/>
        <xdr:cNvCxnSpPr/>
      </xdr:nvCxnSpPr>
      <xdr:spPr>
        <a:xfrm>
          <a:off x="3098800" y="5651500"/>
          <a:ext cx="889000" cy="9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13607</xdr:rowOff>
    </xdr:from>
    <xdr:to>
      <xdr:col>20</xdr:col>
      <xdr:colOff>38100</xdr:colOff>
      <xdr:row>39</xdr:row>
      <xdr:rowOff>115207</xdr:rowOff>
    </xdr:to>
    <xdr:sp macro="" textlink="">
      <xdr:nvSpPr>
        <xdr:cNvPr id="72" name="フローチャート: 判断 71"/>
        <xdr:cNvSpPr/>
      </xdr:nvSpPr>
      <xdr:spPr>
        <a:xfrm>
          <a:off x="3937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73" name="テキスト ボックス 72"/>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121557</xdr:rowOff>
    </xdr:from>
    <xdr:to>
      <xdr:col>15</xdr:col>
      <xdr:colOff>98425</xdr:colOff>
      <xdr:row>32</xdr:row>
      <xdr:rowOff>165100</xdr:rowOff>
    </xdr:to>
    <xdr:cxnSp macro="">
      <xdr:nvCxnSpPr>
        <xdr:cNvPr id="74" name="直線コネクタ 73"/>
        <xdr:cNvCxnSpPr/>
      </xdr:nvCxnSpPr>
      <xdr:spPr>
        <a:xfrm>
          <a:off x="2209800" y="560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0</xdr:rowOff>
    </xdr:from>
    <xdr:to>
      <xdr:col>15</xdr:col>
      <xdr:colOff>149225</xdr:colOff>
      <xdr:row>34</xdr:row>
      <xdr:rowOff>101600</xdr:rowOff>
    </xdr:to>
    <xdr:sp macro="" textlink="">
      <xdr:nvSpPr>
        <xdr:cNvPr id="75" name="フローチャート: 判断 74"/>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6" name="テキスト ボックス 75"/>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99786</xdr:rowOff>
    </xdr:from>
    <xdr:to>
      <xdr:col>11</xdr:col>
      <xdr:colOff>9525</xdr:colOff>
      <xdr:row>32</xdr:row>
      <xdr:rowOff>121557</xdr:rowOff>
    </xdr:to>
    <xdr:cxnSp macro="">
      <xdr:nvCxnSpPr>
        <xdr:cNvPr id="77" name="直線コネクタ 76"/>
        <xdr:cNvCxnSpPr/>
      </xdr:nvCxnSpPr>
      <xdr:spPr>
        <a:xfrm>
          <a:off x="1320800" y="5586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127907</xdr:rowOff>
    </xdr:from>
    <xdr:to>
      <xdr:col>11</xdr:col>
      <xdr:colOff>60325</xdr:colOff>
      <xdr:row>34</xdr:row>
      <xdr:rowOff>58057</xdr:rowOff>
    </xdr:to>
    <xdr:sp macro="" textlink="">
      <xdr:nvSpPr>
        <xdr:cNvPr id="78" name="フローチャート: 判断 77"/>
        <xdr:cNvSpPr/>
      </xdr:nvSpPr>
      <xdr:spPr>
        <a:xfrm>
          <a:off x="2159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42834</xdr:rowOff>
    </xdr:from>
    <xdr:ext cx="762000" cy="259045"/>
    <xdr:sp macro="" textlink="">
      <xdr:nvSpPr>
        <xdr:cNvPr id="79" name="テキスト ボックス 78"/>
        <xdr:cNvSpPr txBox="1"/>
      </xdr:nvSpPr>
      <xdr:spPr>
        <a:xfrm>
          <a:off x="1828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70955</xdr:rowOff>
    </xdr:from>
    <xdr:ext cx="762000" cy="259045"/>
    <xdr:sp macro="" textlink="">
      <xdr:nvSpPr>
        <xdr:cNvPr id="88" name="人件費該当値テキスト"/>
        <xdr:cNvSpPr txBox="1"/>
      </xdr:nvSpPr>
      <xdr:spPr>
        <a:xfrm>
          <a:off x="49149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166205</xdr:rowOff>
    </xdr:from>
    <xdr:ext cx="736600" cy="259045"/>
    <xdr:sp macro="" textlink="">
      <xdr:nvSpPr>
        <xdr:cNvPr id="90" name="テキスト ボックス 89"/>
        <xdr:cNvSpPr txBox="1"/>
      </xdr:nvSpPr>
      <xdr:spPr>
        <a:xfrm>
          <a:off x="3606800" y="633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114300</xdr:rowOff>
    </xdr:from>
    <xdr:to>
      <xdr:col>15</xdr:col>
      <xdr:colOff>149225</xdr:colOff>
      <xdr:row>33</xdr:row>
      <xdr:rowOff>44450</xdr:rowOff>
    </xdr:to>
    <xdr:sp macro="" textlink="">
      <xdr:nvSpPr>
        <xdr:cNvPr id="91" name="楕円 90"/>
        <xdr:cNvSpPr/>
      </xdr:nvSpPr>
      <xdr:spPr>
        <a:xfrm>
          <a:off x="3048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54627</xdr:rowOff>
    </xdr:from>
    <xdr:ext cx="762000" cy="259045"/>
    <xdr:sp macro="" textlink="">
      <xdr:nvSpPr>
        <xdr:cNvPr id="92" name="テキスト ボックス 91"/>
        <xdr:cNvSpPr txBox="1"/>
      </xdr:nvSpPr>
      <xdr:spPr>
        <a:xfrm>
          <a:off x="2717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70757</xdr:rowOff>
    </xdr:from>
    <xdr:to>
      <xdr:col>11</xdr:col>
      <xdr:colOff>60325</xdr:colOff>
      <xdr:row>33</xdr:row>
      <xdr:rowOff>907</xdr:rowOff>
    </xdr:to>
    <xdr:sp macro="" textlink="">
      <xdr:nvSpPr>
        <xdr:cNvPr id="93" name="楕円 92"/>
        <xdr:cNvSpPr/>
      </xdr:nvSpPr>
      <xdr:spPr>
        <a:xfrm>
          <a:off x="2159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11084</xdr:rowOff>
    </xdr:from>
    <xdr:ext cx="762000" cy="259045"/>
    <xdr:sp macro="" textlink="">
      <xdr:nvSpPr>
        <xdr:cNvPr id="94" name="テキスト ボックス 93"/>
        <xdr:cNvSpPr txBox="1"/>
      </xdr:nvSpPr>
      <xdr:spPr>
        <a:xfrm>
          <a:off x="1828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48986</xdr:rowOff>
    </xdr:from>
    <xdr:to>
      <xdr:col>6</xdr:col>
      <xdr:colOff>171450</xdr:colOff>
      <xdr:row>32</xdr:row>
      <xdr:rowOff>150586</xdr:rowOff>
    </xdr:to>
    <xdr:sp macro="" textlink="">
      <xdr:nvSpPr>
        <xdr:cNvPr id="95" name="楕円 94"/>
        <xdr:cNvSpPr/>
      </xdr:nvSpPr>
      <xdr:spPr>
        <a:xfrm>
          <a:off x="1270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160763</xdr:rowOff>
    </xdr:from>
    <xdr:ext cx="762000" cy="259045"/>
    <xdr:sp macro="" textlink="">
      <xdr:nvSpPr>
        <xdr:cNvPr id="96" name="テキスト ボックス 95"/>
        <xdr:cNvSpPr txBox="1"/>
      </xdr:nvSpPr>
      <xdr:spPr>
        <a:xfrm>
          <a:off x="939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年度は、定期予防接種事業や県費負担教職員の本市移管の準備経費の増などにより上昇しました。平成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県費負担教職員の本市移管によるシステム経費の増などにより経常経費充当一般財源が増加しましたが、人件費の増の影響で割合が下がったことや、市税収入及び県税交付金の増等による経常一般財源等の増により比率が低下しています。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年度は、ウェブサイト構築経費や</a:t>
          </a:r>
          <a:r>
            <a:rPr kumimoji="1" lang="en-US" altLang="ja-JP" sz="1100">
              <a:solidFill>
                <a:schemeClr val="tx1"/>
              </a:solidFill>
              <a:latin typeface="ＭＳ Ｐゴシック" panose="020B0600070205080204" pitchFamily="50" charset="-128"/>
              <a:ea typeface="ＭＳ Ｐゴシック" panose="020B0600070205080204" pitchFamily="50" charset="-128"/>
            </a:rPr>
            <a:t>PCB</a:t>
          </a:r>
          <a:r>
            <a:rPr kumimoji="1" lang="ja-JP" altLang="en-US" sz="1100">
              <a:solidFill>
                <a:schemeClr val="tx1"/>
              </a:solidFill>
              <a:latin typeface="ＭＳ Ｐゴシック" panose="020B0600070205080204" pitchFamily="50" charset="-128"/>
              <a:ea typeface="ＭＳ Ｐゴシック" panose="020B0600070205080204" pitchFamily="50" charset="-128"/>
            </a:rPr>
            <a:t>廃棄物処理経費の増などにより、上昇しました。なお、類似団体内では中位程度で推移しています。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4" name="直線コネクタ 123"/>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17</xdr:row>
      <xdr:rowOff>133350</xdr:rowOff>
    </xdr:to>
    <xdr:cxnSp macro="">
      <xdr:nvCxnSpPr>
        <xdr:cNvPr id="129" name="直線コネクタ 128"/>
        <xdr:cNvCxnSpPr/>
      </xdr:nvCxnSpPr>
      <xdr:spPr>
        <a:xfrm>
          <a:off x="15671800" y="300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31" name="フローチャート: 判断 130"/>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18</xdr:row>
      <xdr:rowOff>139700</xdr:rowOff>
    </xdr:to>
    <xdr:cxnSp macro="">
      <xdr:nvCxnSpPr>
        <xdr:cNvPr id="132" name="直線コネクタ 131"/>
        <xdr:cNvCxnSpPr/>
      </xdr:nvCxnSpPr>
      <xdr:spPr>
        <a:xfrm flipV="1">
          <a:off x="14782800" y="3009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3" name="フローチャート: 判断 132"/>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4" name="テキスト ボックス 133"/>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18</xdr:row>
      <xdr:rowOff>139700</xdr:rowOff>
    </xdr:to>
    <xdr:cxnSp macro="">
      <xdr:nvCxnSpPr>
        <xdr:cNvPr id="135" name="直線コネクタ 134"/>
        <xdr:cNvCxnSpPr/>
      </xdr:nvCxnSpPr>
      <xdr:spPr>
        <a:xfrm>
          <a:off x="13893800" y="316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7" name="テキスト ボックス 136"/>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18</xdr:row>
      <xdr:rowOff>76200</xdr:rowOff>
    </xdr:to>
    <xdr:cxnSp macro="">
      <xdr:nvCxnSpPr>
        <xdr:cNvPr id="138" name="直線コネクタ 137"/>
        <xdr:cNvCxnSpPr/>
      </xdr:nvCxnSpPr>
      <xdr:spPr>
        <a:xfrm>
          <a:off x="13004800" y="316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9" name="フローチャート: 判断 138"/>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0" name="テキスト ボックス 139"/>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2" name="テキスト ボックス 141"/>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48" name="楕円 147"/>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54627</xdr:rowOff>
    </xdr:from>
    <xdr:ext cx="762000" cy="259045"/>
    <xdr:sp macro="" textlink="">
      <xdr:nvSpPr>
        <xdr:cNvPr id="149"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50" name="楕円 149"/>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51" name="テキスト ボックス 150"/>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2" name="楕円 151"/>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3" name="テキスト ボックス 152"/>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4" name="楕円 153"/>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5" name="テキスト ボックス 154"/>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6" name="楕円 155"/>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7" name="テキスト ボックス 156"/>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待機児童対策などの子育て支援施策の増、障害者支援施設の増加や施設利用者数の増などにより、扶助費は上昇傾向にあります。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年度は、子ども・子育て支援新制度開始に伴う市費負担減により低下しましたが、平成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年度は、子育て施策に対する経費、障害者施設等自立支援給付費の増などにより上昇しました。平成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施設型給付費の増などにより、経常経費充当一般財源は増加しましたが、県費負担教職員の本市移管による人件費の増の影響で割合が下がったことや、市税収入及び県税交付金の増等による経常一般財源等の増により比率が低下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年度は、施設型給付費の増などにより、経常経費充当一般財源は増加しましたが、市税収入の増により経常一般財源等も増加したことにより、割合としては、前年度に比べて微増にとどまっています。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59</xdr:row>
      <xdr:rowOff>151493</xdr:rowOff>
    </xdr:to>
    <xdr:cxnSp macro="">
      <xdr:nvCxnSpPr>
        <xdr:cNvPr id="192" name="直線コネクタ 191"/>
        <xdr:cNvCxnSpPr/>
      </xdr:nvCxnSpPr>
      <xdr:spPr>
        <a:xfrm>
          <a:off x="3987800" y="10234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3"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61</xdr:row>
      <xdr:rowOff>167822</xdr:rowOff>
    </xdr:to>
    <xdr:cxnSp macro="">
      <xdr:nvCxnSpPr>
        <xdr:cNvPr id="195" name="直線コネクタ 194"/>
        <xdr:cNvCxnSpPr/>
      </xdr:nvCxnSpPr>
      <xdr:spPr>
        <a:xfrm flipV="1">
          <a:off x="3098800" y="10234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7" name="テキスト ボックス 196"/>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167822</xdr:rowOff>
    </xdr:to>
    <xdr:cxnSp macro="">
      <xdr:nvCxnSpPr>
        <xdr:cNvPr id="198" name="直線コネクタ 197"/>
        <xdr:cNvCxnSpPr/>
      </xdr:nvCxnSpPr>
      <xdr:spPr>
        <a:xfrm>
          <a:off x="2209800" y="10414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00" name="テキスト ボックス 199"/>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4535</xdr:rowOff>
    </xdr:to>
    <xdr:cxnSp macro="">
      <xdr:nvCxnSpPr>
        <xdr:cNvPr id="201" name="直線コネクタ 200"/>
        <xdr:cNvCxnSpPr/>
      </xdr:nvCxnSpPr>
      <xdr:spPr>
        <a:xfrm flipV="1">
          <a:off x="1320800" y="10414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3" name="テキスト ボックス 202"/>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5" name="テキスト ボックス 204"/>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1" name="楕円 210"/>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2"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3" name="楕円 212"/>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4" name="テキスト ボックス 213"/>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117022</xdr:rowOff>
    </xdr:from>
    <xdr:to>
      <xdr:col>15</xdr:col>
      <xdr:colOff>149225</xdr:colOff>
      <xdr:row>62</xdr:row>
      <xdr:rowOff>47172</xdr:rowOff>
    </xdr:to>
    <xdr:sp macro="" textlink="">
      <xdr:nvSpPr>
        <xdr:cNvPr id="215" name="楕円 214"/>
        <xdr:cNvSpPr/>
      </xdr:nvSpPr>
      <xdr:spPr>
        <a:xfrm>
          <a:off x="3048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31949</xdr:rowOff>
    </xdr:from>
    <xdr:ext cx="762000" cy="259045"/>
    <xdr:sp macro="" textlink="">
      <xdr:nvSpPr>
        <xdr:cNvPr id="216" name="テキスト ボックス 215"/>
        <xdr:cNvSpPr txBox="1"/>
      </xdr:nvSpPr>
      <xdr:spPr>
        <a:xfrm>
          <a:off x="2717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7" name="楕円 216"/>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8" name="テキスト ボックス 217"/>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9" name="楕円 218"/>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20" name="テキスト ボックス 219"/>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高齢化に伴い、介護保険事業費会計や後期高齢者医療費会計に対する繰出金が増加傾向にありますが、被保険者数の減や都道府県単位化等に伴う国民健康保険事業費会計に対する繰出金の減などにより、近年は横ばいとなっています。</a:t>
          </a:r>
          <a:endParaRPr kumimoji="1" lang="ja-JP" altLang="en-US" sz="11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31750</xdr:rowOff>
    </xdr:from>
    <xdr:to>
      <xdr:col>82</xdr:col>
      <xdr:colOff>107950</xdr:colOff>
      <xdr:row>54</xdr:row>
      <xdr:rowOff>50800</xdr:rowOff>
    </xdr:to>
    <xdr:cxnSp macro="">
      <xdr:nvCxnSpPr>
        <xdr:cNvPr id="253" name="直線コネクタ 252"/>
        <xdr:cNvCxnSpPr/>
      </xdr:nvCxnSpPr>
      <xdr:spPr>
        <a:xfrm flipV="1">
          <a:off x="15671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56</xdr:row>
      <xdr:rowOff>12700</xdr:rowOff>
    </xdr:to>
    <xdr:cxnSp macro="">
      <xdr:nvCxnSpPr>
        <xdr:cNvPr id="256" name="直線コネクタ 255"/>
        <xdr:cNvCxnSpPr/>
      </xdr:nvCxnSpPr>
      <xdr:spPr>
        <a:xfrm flipV="1">
          <a:off x="14782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8" name="テキスト ボックス 25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56</xdr:row>
      <xdr:rowOff>12700</xdr:rowOff>
    </xdr:to>
    <xdr:cxnSp macro="">
      <xdr:nvCxnSpPr>
        <xdr:cNvPr id="259" name="直線コネクタ 258"/>
        <xdr:cNvCxnSpPr/>
      </xdr:nvCxnSpPr>
      <xdr:spPr>
        <a:xfrm>
          <a:off x="13893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88900</xdr:rowOff>
    </xdr:to>
    <xdr:cxnSp macro="">
      <xdr:nvCxnSpPr>
        <xdr:cNvPr id="262" name="直線コネクタ 261"/>
        <xdr:cNvCxnSpPr/>
      </xdr:nvCxnSpPr>
      <xdr:spPr>
        <a:xfrm flipV="1">
          <a:off x="13004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4" name="テキスト ボックス 263"/>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152400</xdr:rowOff>
    </xdr:from>
    <xdr:to>
      <xdr:col>82</xdr:col>
      <xdr:colOff>158750</xdr:colOff>
      <xdr:row>54</xdr:row>
      <xdr:rowOff>82550</xdr:rowOff>
    </xdr:to>
    <xdr:sp macro="" textlink="">
      <xdr:nvSpPr>
        <xdr:cNvPr id="272" name="楕円 271"/>
        <xdr:cNvSpPr/>
      </xdr:nvSpPr>
      <xdr:spPr>
        <a:xfrm>
          <a:off x="16459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168927</xdr:rowOff>
    </xdr:from>
    <xdr:ext cx="762000" cy="259045"/>
    <xdr:sp macro="" textlink="">
      <xdr:nvSpPr>
        <xdr:cNvPr id="273" name="その他該当値テキスト"/>
        <xdr:cNvSpPr txBox="1"/>
      </xdr:nvSpPr>
      <xdr:spPr>
        <a:xfrm>
          <a:off x="16598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4" name="楕円 273"/>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5" name="テキスト ボックス 274"/>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8" name="楕円 277"/>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9" name="テキスト ボックス 278"/>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80" name="楕円 279"/>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149877</xdr:rowOff>
    </xdr:from>
    <xdr:ext cx="762000" cy="259045"/>
    <xdr:sp macro="" textlink="">
      <xdr:nvSpPr>
        <xdr:cNvPr id="281" name="テキスト ボックス 280"/>
        <xdr:cNvSpPr txBox="1"/>
      </xdr:nvSpPr>
      <xdr:spPr>
        <a:xfrm>
          <a:off x="12623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本市は、地下鉄、病院、下水道等の公営企業会計への繰出しが多額になっており、類似団体の中で最大となっています。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年度までは、維持管理費の節減等による下水道事業会計への繰出金の減により、全体が低下傾向にありましたが、平成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年度は、施設整備等に伴う横浜市立大学への運営交付金の増などにより、上昇しました。平成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　県費負担教職員の本市移管による人件費の増の影響で割合が下がったことや、市税収入及び県税交付金の増等による経常一般財源等の増により比率が低下しました。平成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年度は、高速鉄道事業会計や下水道事業会計への繰出金の減等により、減少しています。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159657</xdr:rowOff>
    </xdr:from>
    <xdr:to>
      <xdr:col>82</xdr:col>
      <xdr:colOff>107950</xdr:colOff>
      <xdr:row>40</xdr:row>
      <xdr:rowOff>12700</xdr:rowOff>
    </xdr:to>
    <xdr:cxnSp macro="">
      <xdr:nvCxnSpPr>
        <xdr:cNvPr id="311" name="直線コネクタ 310"/>
        <xdr:cNvCxnSpPr/>
      </xdr:nvCxnSpPr>
      <xdr:spPr>
        <a:xfrm flipV="1">
          <a:off x="16510000" y="5646057"/>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156227</xdr:rowOff>
    </xdr:from>
    <xdr:ext cx="762000" cy="259045"/>
    <xdr:sp macro="" textlink="">
      <xdr:nvSpPr>
        <xdr:cNvPr id="312" name="補助費等最小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xdr:rowOff>
    </xdr:from>
    <xdr:to>
      <xdr:col>82</xdr:col>
      <xdr:colOff>196850</xdr:colOff>
      <xdr:row>40</xdr:row>
      <xdr:rowOff>12700</xdr:rowOff>
    </xdr:to>
    <xdr:cxnSp macro="">
      <xdr:nvCxnSpPr>
        <xdr:cNvPr id="313" name="直線コネクタ 312"/>
        <xdr:cNvCxnSpPr/>
      </xdr:nvCxnSpPr>
      <xdr:spPr>
        <a:xfrm>
          <a:off x="16421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74584</xdr:rowOff>
    </xdr:from>
    <xdr:ext cx="762000" cy="259045"/>
    <xdr:sp macro="" textlink="">
      <xdr:nvSpPr>
        <xdr:cNvPr id="314"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159657</xdr:rowOff>
    </xdr:from>
    <xdr:to>
      <xdr:col>82</xdr:col>
      <xdr:colOff>196850</xdr:colOff>
      <xdr:row>32</xdr:row>
      <xdr:rowOff>159657</xdr:rowOff>
    </xdr:to>
    <xdr:cxnSp macro="">
      <xdr:nvCxnSpPr>
        <xdr:cNvPr id="315" name="直線コネクタ 314"/>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40</xdr:row>
      <xdr:rowOff>45357</xdr:rowOff>
    </xdr:to>
    <xdr:cxnSp macro="">
      <xdr:nvCxnSpPr>
        <xdr:cNvPr id="316" name="直線コネクタ 315"/>
        <xdr:cNvCxnSpPr/>
      </xdr:nvCxnSpPr>
      <xdr:spPr>
        <a:xfrm flipV="1">
          <a:off x="15671800" y="6870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7"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8" name="フローチャート: 判断 317"/>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45357</xdr:rowOff>
    </xdr:from>
    <xdr:to>
      <xdr:col>78</xdr:col>
      <xdr:colOff>69850</xdr:colOff>
      <xdr:row>42</xdr:row>
      <xdr:rowOff>12700</xdr:rowOff>
    </xdr:to>
    <xdr:cxnSp macro="">
      <xdr:nvCxnSpPr>
        <xdr:cNvPr id="319" name="直線コネクタ 318"/>
        <xdr:cNvCxnSpPr/>
      </xdr:nvCxnSpPr>
      <xdr:spPr>
        <a:xfrm flipV="1">
          <a:off x="14782800" y="69033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108857</xdr:rowOff>
    </xdr:from>
    <xdr:to>
      <xdr:col>78</xdr:col>
      <xdr:colOff>120650</xdr:colOff>
      <xdr:row>37</xdr:row>
      <xdr:rowOff>39007</xdr:rowOff>
    </xdr:to>
    <xdr:sp macro="" textlink="">
      <xdr:nvSpPr>
        <xdr:cNvPr id="320" name="フローチャート: 判断 319"/>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49184</xdr:rowOff>
    </xdr:from>
    <xdr:ext cx="736600" cy="259045"/>
    <xdr:sp macro="" textlink="">
      <xdr:nvSpPr>
        <xdr:cNvPr id="321" name="テキスト ボックス 320"/>
        <xdr:cNvSpPr txBox="1"/>
      </xdr:nvSpPr>
      <xdr:spPr>
        <a:xfrm>
          <a:off x="15290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53522</xdr:rowOff>
    </xdr:from>
    <xdr:to>
      <xdr:col>73</xdr:col>
      <xdr:colOff>180975</xdr:colOff>
      <xdr:row>42</xdr:row>
      <xdr:rowOff>12700</xdr:rowOff>
    </xdr:to>
    <xdr:cxnSp macro="">
      <xdr:nvCxnSpPr>
        <xdr:cNvPr id="322" name="直線コネクタ 321"/>
        <xdr:cNvCxnSpPr/>
      </xdr:nvCxnSpPr>
      <xdr:spPr>
        <a:xfrm>
          <a:off x="13893800" y="7082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133350</xdr:rowOff>
    </xdr:from>
    <xdr:to>
      <xdr:col>74</xdr:col>
      <xdr:colOff>31750</xdr:colOff>
      <xdr:row>38</xdr:row>
      <xdr:rowOff>63500</xdr:rowOff>
    </xdr:to>
    <xdr:sp macro="" textlink="">
      <xdr:nvSpPr>
        <xdr:cNvPr id="323" name="フローチャート: 判断 322"/>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73677</xdr:rowOff>
    </xdr:from>
    <xdr:ext cx="762000" cy="259045"/>
    <xdr:sp macro="" textlink="">
      <xdr:nvSpPr>
        <xdr:cNvPr id="324" name="テキスト ボックス 323"/>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53522</xdr:rowOff>
    </xdr:from>
    <xdr:to>
      <xdr:col>69</xdr:col>
      <xdr:colOff>92075</xdr:colOff>
      <xdr:row>41</xdr:row>
      <xdr:rowOff>151493</xdr:rowOff>
    </xdr:to>
    <xdr:cxnSp macro="">
      <xdr:nvCxnSpPr>
        <xdr:cNvPr id="325" name="直線コネクタ 324"/>
        <xdr:cNvCxnSpPr/>
      </xdr:nvCxnSpPr>
      <xdr:spPr>
        <a:xfrm flipV="1">
          <a:off x="13004800" y="7082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117022</xdr:rowOff>
    </xdr:from>
    <xdr:to>
      <xdr:col>69</xdr:col>
      <xdr:colOff>142875</xdr:colOff>
      <xdr:row>38</xdr:row>
      <xdr:rowOff>47172</xdr:rowOff>
    </xdr:to>
    <xdr:sp macro="" textlink="">
      <xdr:nvSpPr>
        <xdr:cNvPr id="326" name="フローチャート: 判断 325"/>
        <xdr:cNvSpPr/>
      </xdr:nvSpPr>
      <xdr:spPr>
        <a:xfrm>
          <a:off x="13843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57349</xdr:rowOff>
    </xdr:from>
    <xdr:ext cx="762000" cy="259045"/>
    <xdr:sp macro="" textlink="">
      <xdr:nvSpPr>
        <xdr:cNvPr id="327" name="テキスト ボックス 326"/>
        <xdr:cNvSpPr txBox="1"/>
      </xdr:nvSpPr>
      <xdr:spPr>
        <a:xfrm>
          <a:off x="13512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166007</xdr:rowOff>
    </xdr:from>
    <xdr:to>
      <xdr:col>65</xdr:col>
      <xdr:colOff>53975</xdr:colOff>
      <xdr:row>38</xdr:row>
      <xdr:rowOff>96157</xdr:rowOff>
    </xdr:to>
    <xdr:sp macro="" textlink="">
      <xdr:nvSpPr>
        <xdr:cNvPr id="328" name="フローチャート: 判断 327"/>
        <xdr:cNvSpPr/>
      </xdr:nvSpPr>
      <xdr:spPr>
        <a:xfrm>
          <a:off x="12954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106334</xdr:rowOff>
    </xdr:from>
    <xdr:ext cx="762000" cy="259045"/>
    <xdr:sp macro="" textlink="">
      <xdr:nvSpPr>
        <xdr:cNvPr id="329" name="テキスト ボックス 328"/>
        <xdr:cNvSpPr txBox="1"/>
      </xdr:nvSpPr>
      <xdr:spPr>
        <a:xfrm>
          <a:off x="12623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35" name="楕円 334"/>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36" name="補助費等該当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166007</xdr:rowOff>
    </xdr:from>
    <xdr:to>
      <xdr:col>78</xdr:col>
      <xdr:colOff>120650</xdr:colOff>
      <xdr:row>40</xdr:row>
      <xdr:rowOff>96157</xdr:rowOff>
    </xdr:to>
    <xdr:sp macro="" textlink="">
      <xdr:nvSpPr>
        <xdr:cNvPr id="337" name="楕円 336"/>
        <xdr:cNvSpPr/>
      </xdr:nvSpPr>
      <xdr:spPr>
        <a:xfrm>
          <a:off x="15621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80934</xdr:rowOff>
    </xdr:from>
    <xdr:ext cx="736600" cy="259045"/>
    <xdr:sp macro="" textlink="">
      <xdr:nvSpPr>
        <xdr:cNvPr id="338" name="テキスト ボックス 337"/>
        <xdr:cNvSpPr txBox="1"/>
      </xdr:nvSpPr>
      <xdr:spPr>
        <a:xfrm>
          <a:off x="15290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133350</xdr:rowOff>
    </xdr:from>
    <xdr:to>
      <xdr:col>74</xdr:col>
      <xdr:colOff>31750</xdr:colOff>
      <xdr:row>42</xdr:row>
      <xdr:rowOff>63500</xdr:rowOff>
    </xdr:to>
    <xdr:sp macro="" textlink="">
      <xdr:nvSpPr>
        <xdr:cNvPr id="339" name="楕円 338"/>
        <xdr:cNvSpPr/>
      </xdr:nvSpPr>
      <xdr:spPr>
        <a:xfrm>
          <a:off x="14732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48277</xdr:rowOff>
    </xdr:from>
    <xdr:ext cx="762000" cy="259045"/>
    <xdr:sp macro="" textlink="">
      <xdr:nvSpPr>
        <xdr:cNvPr id="340" name="テキスト ボックス 339"/>
        <xdr:cNvSpPr txBox="1"/>
      </xdr:nvSpPr>
      <xdr:spPr>
        <a:xfrm>
          <a:off x="14401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2722</xdr:rowOff>
    </xdr:from>
    <xdr:to>
      <xdr:col>69</xdr:col>
      <xdr:colOff>142875</xdr:colOff>
      <xdr:row>41</xdr:row>
      <xdr:rowOff>104322</xdr:rowOff>
    </xdr:to>
    <xdr:sp macro="" textlink="">
      <xdr:nvSpPr>
        <xdr:cNvPr id="341" name="楕円 340"/>
        <xdr:cNvSpPr/>
      </xdr:nvSpPr>
      <xdr:spPr>
        <a:xfrm>
          <a:off x="13843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89099</xdr:rowOff>
    </xdr:from>
    <xdr:ext cx="762000" cy="259045"/>
    <xdr:sp macro="" textlink="">
      <xdr:nvSpPr>
        <xdr:cNvPr id="342" name="テキスト ボックス 341"/>
        <xdr:cNvSpPr txBox="1"/>
      </xdr:nvSpPr>
      <xdr:spPr>
        <a:xfrm>
          <a:off x="13512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100693</xdr:rowOff>
    </xdr:from>
    <xdr:to>
      <xdr:col>65</xdr:col>
      <xdr:colOff>53975</xdr:colOff>
      <xdr:row>42</xdr:row>
      <xdr:rowOff>30843</xdr:rowOff>
    </xdr:to>
    <xdr:sp macro="" textlink="">
      <xdr:nvSpPr>
        <xdr:cNvPr id="343" name="楕円 342"/>
        <xdr:cNvSpPr/>
      </xdr:nvSpPr>
      <xdr:spPr>
        <a:xfrm>
          <a:off x="12954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15620</xdr:rowOff>
    </xdr:from>
    <xdr:ext cx="762000" cy="259045"/>
    <xdr:sp macro="" textlink="">
      <xdr:nvSpPr>
        <xdr:cNvPr id="344" name="テキスト ボックス 343"/>
        <xdr:cNvSpPr txBox="1"/>
      </xdr:nvSpPr>
      <xdr:spPr>
        <a:xfrm>
          <a:off x="12623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年度は、満期一括</a:t>
          </a:r>
          <a:r>
            <a:rPr kumimoji="1" lang="en-US" altLang="ja-JP" sz="1100">
              <a:solidFill>
                <a:schemeClr val="tx1"/>
              </a:solidFill>
              <a:latin typeface="ＭＳ Ｐゴシック" panose="020B0600070205080204" pitchFamily="50" charset="-128"/>
              <a:ea typeface="ＭＳ Ｐゴシック" panose="020B0600070205080204" pitchFamily="50" charset="-128"/>
            </a:rPr>
            <a:t>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年債（３セク債）の満期到来に伴い償還元金が増加しましたが、土地売払収入などの公債費充当特定財源が増加したことにより、公債費における経常経費充当一般財源は減少し、比率も減少しています。</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4" name="直線コネクタ 373"/>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5"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6" name="直線コネクタ 375"/>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143328</xdr:rowOff>
    </xdr:from>
    <xdr:to>
      <xdr:col>24</xdr:col>
      <xdr:colOff>25400</xdr:colOff>
      <xdr:row>75</xdr:row>
      <xdr:rowOff>37193</xdr:rowOff>
    </xdr:to>
    <xdr:cxnSp macro="">
      <xdr:nvCxnSpPr>
        <xdr:cNvPr id="379" name="直線コネクタ 378"/>
        <xdr:cNvCxnSpPr/>
      </xdr:nvCxnSpPr>
      <xdr:spPr>
        <a:xfrm flipV="1">
          <a:off x="3987800" y="12830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80"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81" name="フローチャート: 判断 380"/>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37193</xdr:rowOff>
    </xdr:from>
    <xdr:to>
      <xdr:col>19</xdr:col>
      <xdr:colOff>187325</xdr:colOff>
      <xdr:row>77</xdr:row>
      <xdr:rowOff>69850</xdr:rowOff>
    </xdr:to>
    <xdr:cxnSp macro="">
      <xdr:nvCxnSpPr>
        <xdr:cNvPr id="382" name="直線コネクタ 381"/>
        <xdr:cNvCxnSpPr/>
      </xdr:nvCxnSpPr>
      <xdr:spPr>
        <a:xfrm flipV="1">
          <a:off x="3098800" y="1289594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3" name="フローチャート: 判断 382"/>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4" name="テキスト ボックス 383"/>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53521</xdr:rowOff>
    </xdr:from>
    <xdr:to>
      <xdr:col>15</xdr:col>
      <xdr:colOff>98425</xdr:colOff>
      <xdr:row>77</xdr:row>
      <xdr:rowOff>69850</xdr:rowOff>
    </xdr:to>
    <xdr:cxnSp macro="">
      <xdr:nvCxnSpPr>
        <xdr:cNvPr id="385" name="直線コネクタ 384"/>
        <xdr:cNvCxnSpPr/>
      </xdr:nvCxnSpPr>
      <xdr:spPr>
        <a:xfrm>
          <a:off x="2209800" y="13255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6" name="フローチャート: 判断 385"/>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7" name="テキスト ボックス 386"/>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53521</xdr:rowOff>
    </xdr:from>
    <xdr:to>
      <xdr:col>11</xdr:col>
      <xdr:colOff>9525</xdr:colOff>
      <xdr:row>78</xdr:row>
      <xdr:rowOff>110671</xdr:rowOff>
    </xdr:to>
    <xdr:cxnSp macro="">
      <xdr:nvCxnSpPr>
        <xdr:cNvPr id="388" name="直線コネクタ 387"/>
        <xdr:cNvCxnSpPr/>
      </xdr:nvCxnSpPr>
      <xdr:spPr>
        <a:xfrm flipV="1">
          <a:off x="1320800" y="1325517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9" name="フローチャート: 判断 388"/>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90" name="テキスト ボックス 389"/>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91" name="フローチャート: 判断 390"/>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2" name="テキスト ボックス 391"/>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92528</xdr:rowOff>
    </xdr:from>
    <xdr:to>
      <xdr:col>24</xdr:col>
      <xdr:colOff>76200</xdr:colOff>
      <xdr:row>75</xdr:row>
      <xdr:rowOff>22678</xdr:rowOff>
    </xdr:to>
    <xdr:sp macro="" textlink="">
      <xdr:nvSpPr>
        <xdr:cNvPr id="398" name="楕円 397"/>
        <xdr:cNvSpPr/>
      </xdr:nvSpPr>
      <xdr:spPr>
        <a:xfrm>
          <a:off x="47752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109055</xdr:rowOff>
    </xdr:from>
    <xdr:ext cx="762000" cy="259045"/>
    <xdr:sp macro="" textlink="">
      <xdr:nvSpPr>
        <xdr:cNvPr id="399" name="公債費該当値テキスト"/>
        <xdr:cNvSpPr txBox="1"/>
      </xdr:nvSpPr>
      <xdr:spPr>
        <a:xfrm>
          <a:off x="4914900" y="1262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157843</xdr:rowOff>
    </xdr:from>
    <xdr:to>
      <xdr:col>20</xdr:col>
      <xdr:colOff>38100</xdr:colOff>
      <xdr:row>75</xdr:row>
      <xdr:rowOff>87993</xdr:rowOff>
    </xdr:to>
    <xdr:sp macro="" textlink="">
      <xdr:nvSpPr>
        <xdr:cNvPr id="400" name="楕円 399"/>
        <xdr:cNvSpPr/>
      </xdr:nvSpPr>
      <xdr:spPr>
        <a:xfrm>
          <a:off x="3937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98170</xdr:rowOff>
    </xdr:from>
    <xdr:ext cx="736600" cy="259045"/>
    <xdr:sp macro="" textlink="">
      <xdr:nvSpPr>
        <xdr:cNvPr id="401" name="テキスト ボックス 400"/>
        <xdr:cNvSpPr txBox="1"/>
      </xdr:nvSpPr>
      <xdr:spPr>
        <a:xfrm>
          <a:off x="3606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402" name="楕円 401"/>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403" name="テキスト ボックス 40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2721</xdr:rowOff>
    </xdr:from>
    <xdr:to>
      <xdr:col>11</xdr:col>
      <xdr:colOff>60325</xdr:colOff>
      <xdr:row>77</xdr:row>
      <xdr:rowOff>104321</xdr:rowOff>
    </xdr:to>
    <xdr:sp macro="" textlink="">
      <xdr:nvSpPr>
        <xdr:cNvPr id="404" name="楕円 403"/>
        <xdr:cNvSpPr/>
      </xdr:nvSpPr>
      <xdr:spPr>
        <a:xfrm>
          <a:off x="2159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114498</xdr:rowOff>
    </xdr:from>
    <xdr:ext cx="762000" cy="259045"/>
    <xdr:sp macro="" textlink="">
      <xdr:nvSpPr>
        <xdr:cNvPr id="405" name="テキスト ボックス 404"/>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59871</xdr:rowOff>
    </xdr:from>
    <xdr:to>
      <xdr:col>6</xdr:col>
      <xdr:colOff>171450</xdr:colOff>
      <xdr:row>78</xdr:row>
      <xdr:rowOff>161471</xdr:rowOff>
    </xdr:to>
    <xdr:sp macro="" textlink="">
      <xdr:nvSpPr>
        <xdr:cNvPr id="406" name="楕円 405"/>
        <xdr:cNvSpPr/>
      </xdr:nvSpPr>
      <xdr:spPr>
        <a:xfrm>
          <a:off x="1270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198</xdr:rowOff>
    </xdr:from>
    <xdr:ext cx="762000" cy="259045"/>
    <xdr:sp macro="" textlink="">
      <xdr:nvSpPr>
        <xdr:cNvPr id="407" name="テキスト ボックス 406"/>
        <xdr:cNvSpPr txBox="1"/>
      </xdr:nvSpPr>
      <xdr:spPr>
        <a:xfrm>
          <a:off x="939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公債費以外の経費は、上昇傾向にあります。割合の高い扶助費と、同様の傾向になっています。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年度は、子ども・子育て新制度開始に伴う市費負担減により低下しましたが、平成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年度は、子育て施策に対する経費、障害者施設等自立給付費の増などにより上昇しました。平成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年度は、県費負担教職員の本市移管の影響で人件費が増加したことにより、上昇しました。平成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年度は、施設型給付費の増などによる扶助費の増や物件費の増などにより、上昇しました。</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7" name="直線コネクタ 436"/>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8"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9" name="直線コネクタ 438"/>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40"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41" name="直線コネクタ 440"/>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67129</xdr:rowOff>
    </xdr:from>
    <xdr:to>
      <xdr:col>82</xdr:col>
      <xdr:colOff>107950</xdr:colOff>
      <xdr:row>80</xdr:row>
      <xdr:rowOff>88900</xdr:rowOff>
    </xdr:to>
    <xdr:cxnSp macro="">
      <xdr:nvCxnSpPr>
        <xdr:cNvPr id="442" name="直線コネクタ 441"/>
        <xdr:cNvCxnSpPr/>
      </xdr:nvCxnSpPr>
      <xdr:spPr>
        <a:xfrm>
          <a:off x="15671800" y="13783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43"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4" name="フローチャート: 判断 443"/>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97064</xdr:rowOff>
    </xdr:from>
    <xdr:to>
      <xdr:col>78</xdr:col>
      <xdr:colOff>69850</xdr:colOff>
      <xdr:row>80</xdr:row>
      <xdr:rowOff>67129</xdr:rowOff>
    </xdr:to>
    <xdr:cxnSp macro="">
      <xdr:nvCxnSpPr>
        <xdr:cNvPr id="445" name="直線コネクタ 444"/>
        <xdr:cNvCxnSpPr/>
      </xdr:nvCxnSpPr>
      <xdr:spPr>
        <a:xfrm>
          <a:off x="14782800" y="136416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6" name="フローチャート: 判断 445"/>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7" name="テキスト ボックス 446"/>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48079</xdr:rowOff>
    </xdr:from>
    <xdr:to>
      <xdr:col>73</xdr:col>
      <xdr:colOff>180975</xdr:colOff>
      <xdr:row>79</xdr:row>
      <xdr:rowOff>97064</xdr:rowOff>
    </xdr:to>
    <xdr:cxnSp macro="">
      <xdr:nvCxnSpPr>
        <xdr:cNvPr id="448" name="直線コネクタ 447"/>
        <xdr:cNvCxnSpPr/>
      </xdr:nvCxnSpPr>
      <xdr:spPr>
        <a:xfrm>
          <a:off x="13893800" y="13249729"/>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9" name="フローチャート: 判断 448"/>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50" name="テキスト ボックス 449"/>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48079</xdr:rowOff>
    </xdr:from>
    <xdr:to>
      <xdr:col>69</xdr:col>
      <xdr:colOff>92075</xdr:colOff>
      <xdr:row>77</xdr:row>
      <xdr:rowOff>135164</xdr:rowOff>
    </xdr:to>
    <xdr:cxnSp macro="">
      <xdr:nvCxnSpPr>
        <xdr:cNvPr id="451" name="直線コネクタ 450"/>
        <xdr:cNvCxnSpPr/>
      </xdr:nvCxnSpPr>
      <xdr:spPr>
        <a:xfrm flipV="1">
          <a:off x="13004800" y="13249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52" name="フローチャート: 判断 451"/>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53" name="テキスト ボックス 452"/>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4" name="フローチャート: 判断 453"/>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55" name="テキスト ボックス 454"/>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38100</xdr:rowOff>
    </xdr:from>
    <xdr:to>
      <xdr:col>82</xdr:col>
      <xdr:colOff>158750</xdr:colOff>
      <xdr:row>80</xdr:row>
      <xdr:rowOff>139700</xdr:rowOff>
    </xdr:to>
    <xdr:sp macro="" textlink="">
      <xdr:nvSpPr>
        <xdr:cNvPr id="461" name="楕円 460"/>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10177</xdr:rowOff>
    </xdr:from>
    <xdr:ext cx="762000" cy="259045"/>
    <xdr:sp macro="" textlink="">
      <xdr:nvSpPr>
        <xdr:cNvPr id="462" name="公債費以外該当値テキスト"/>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16329</xdr:rowOff>
    </xdr:from>
    <xdr:to>
      <xdr:col>78</xdr:col>
      <xdr:colOff>120650</xdr:colOff>
      <xdr:row>80</xdr:row>
      <xdr:rowOff>117929</xdr:rowOff>
    </xdr:to>
    <xdr:sp macro="" textlink="">
      <xdr:nvSpPr>
        <xdr:cNvPr id="463" name="楕円 462"/>
        <xdr:cNvSpPr/>
      </xdr:nvSpPr>
      <xdr:spPr>
        <a:xfrm>
          <a:off x="15621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102706</xdr:rowOff>
    </xdr:from>
    <xdr:ext cx="736600" cy="259045"/>
    <xdr:sp macro="" textlink="">
      <xdr:nvSpPr>
        <xdr:cNvPr id="464" name="テキスト ボックス 463"/>
        <xdr:cNvSpPr txBox="1"/>
      </xdr:nvSpPr>
      <xdr:spPr>
        <a:xfrm>
          <a:off x="15290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macro="" textlink="">
      <xdr:nvSpPr>
        <xdr:cNvPr id="465" name="楕円 464"/>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66" name="テキスト ボックス 465"/>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168729</xdr:rowOff>
    </xdr:from>
    <xdr:to>
      <xdr:col>69</xdr:col>
      <xdr:colOff>142875</xdr:colOff>
      <xdr:row>77</xdr:row>
      <xdr:rowOff>98879</xdr:rowOff>
    </xdr:to>
    <xdr:sp macro="" textlink="">
      <xdr:nvSpPr>
        <xdr:cNvPr id="467" name="楕円 466"/>
        <xdr:cNvSpPr/>
      </xdr:nvSpPr>
      <xdr:spPr>
        <a:xfrm>
          <a:off x="13843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83656</xdr:rowOff>
    </xdr:from>
    <xdr:ext cx="762000" cy="259045"/>
    <xdr:sp macro="" textlink="">
      <xdr:nvSpPr>
        <xdr:cNvPr id="468" name="テキスト ボックス 467"/>
        <xdr:cNvSpPr txBox="1"/>
      </xdr:nvSpPr>
      <xdr:spPr>
        <a:xfrm>
          <a:off x="13512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69" name="楕円 468"/>
        <xdr:cNvSpPr/>
      </xdr:nvSpPr>
      <xdr:spPr>
        <a:xfrm>
          <a:off x="12954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70" name="テキスト ボックス 469"/>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145193</xdr:rowOff>
    </xdr:from>
    <xdr:to>
      <xdr:col>29</xdr:col>
      <xdr:colOff>127000</xdr:colOff>
      <xdr:row>15</xdr:row>
      <xdr:rowOff>127667</xdr:rowOff>
    </xdr:to>
    <xdr:cxnSp macro="">
      <xdr:nvCxnSpPr>
        <xdr:cNvPr id="45" name="直線コネクタ 44"/>
        <xdr:cNvCxnSpPr/>
      </xdr:nvCxnSpPr>
      <xdr:spPr bwMode="auto">
        <a:xfrm flipV="1">
          <a:off x="5651500" y="2078768"/>
          <a:ext cx="0" cy="6682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99744</xdr:rowOff>
    </xdr:from>
    <xdr:ext cx="762000" cy="259045"/>
    <xdr:sp macro="" textlink="">
      <xdr:nvSpPr>
        <xdr:cNvPr id="46" name="人口1人当たり決算額の推移最小値テキスト130"/>
        <xdr:cNvSpPr txBox="1"/>
      </xdr:nvSpPr>
      <xdr:spPr>
        <a:xfrm>
          <a:off x="5740400" y="2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127667</xdr:rowOff>
    </xdr:from>
    <xdr:to>
      <xdr:col>30</xdr:col>
      <xdr:colOff>25400</xdr:colOff>
      <xdr:row>15</xdr:row>
      <xdr:rowOff>127667</xdr:rowOff>
    </xdr:to>
    <xdr:cxnSp macro="">
      <xdr:nvCxnSpPr>
        <xdr:cNvPr id="47" name="直線コネクタ 46"/>
        <xdr:cNvCxnSpPr/>
      </xdr:nvCxnSpPr>
      <xdr:spPr bwMode="auto">
        <a:xfrm>
          <a:off x="5562600" y="2747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60120</xdr:rowOff>
    </xdr:from>
    <xdr:ext cx="762000" cy="259045"/>
    <xdr:sp macro="" textlink="">
      <xdr:nvSpPr>
        <xdr:cNvPr id="48" name="人口1人当たり決算額の推移最大値テキスト130"/>
        <xdr:cNvSpPr txBox="1"/>
      </xdr:nvSpPr>
      <xdr:spPr>
        <a:xfrm>
          <a:off x="5740400" y="182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145193</xdr:rowOff>
    </xdr:from>
    <xdr:to>
      <xdr:col>30</xdr:col>
      <xdr:colOff>25400</xdr:colOff>
      <xdr:row>11</xdr:row>
      <xdr:rowOff>145193</xdr:rowOff>
    </xdr:to>
    <xdr:cxnSp macro="">
      <xdr:nvCxnSpPr>
        <xdr:cNvPr id="49" name="直線コネクタ 48"/>
        <xdr:cNvCxnSpPr/>
      </xdr:nvCxnSpPr>
      <xdr:spPr bwMode="auto">
        <a:xfrm>
          <a:off x="5562600" y="207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123076</xdr:rowOff>
    </xdr:from>
    <xdr:to>
      <xdr:col>29</xdr:col>
      <xdr:colOff>127000</xdr:colOff>
      <xdr:row>14</xdr:row>
      <xdr:rowOff>123533</xdr:rowOff>
    </xdr:to>
    <xdr:cxnSp macro="">
      <xdr:nvCxnSpPr>
        <xdr:cNvPr id="50" name="直線コネクタ 49"/>
        <xdr:cNvCxnSpPr/>
      </xdr:nvCxnSpPr>
      <xdr:spPr bwMode="auto">
        <a:xfrm>
          <a:off x="5003800" y="2571001"/>
          <a:ext cx="6477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79182</xdr:rowOff>
    </xdr:from>
    <xdr:ext cx="762000" cy="259045"/>
    <xdr:sp macro="" textlink="">
      <xdr:nvSpPr>
        <xdr:cNvPr id="51" name="人口1人当たり決算額の推移平均値テキスト130"/>
        <xdr:cNvSpPr txBox="1"/>
      </xdr:nvSpPr>
      <xdr:spPr>
        <a:xfrm>
          <a:off x="5740400" y="218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62655</xdr:rowOff>
    </xdr:from>
    <xdr:to>
      <xdr:col>29</xdr:col>
      <xdr:colOff>177800</xdr:colOff>
      <xdr:row>13</xdr:row>
      <xdr:rowOff>164255</xdr:rowOff>
    </xdr:to>
    <xdr:sp macro="" textlink="">
      <xdr:nvSpPr>
        <xdr:cNvPr id="52" name="フローチャート: 判断 51"/>
        <xdr:cNvSpPr/>
      </xdr:nvSpPr>
      <xdr:spPr bwMode="auto">
        <a:xfrm>
          <a:off x="56007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123076</xdr:rowOff>
    </xdr:from>
    <xdr:to>
      <xdr:col>26</xdr:col>
      <xdr:colOff>50800</xdr:colOff>
      <xdr:row>18</xdr:row>
      <xdr:rowOff>137668</xdr:rowOff>
    </xdr:to>
    <xdr:cxnSp macro="">
      <xdr:nvCxnSpPr>
        <xdr:cNvPr id="53" name="直線コネクタ 52"/>
        <xdr:cNvCxnSpPr/>
      </xdr:nvCxnSpPr>
      <xdr:spPr bwMode="auto">
        <a:xfrm flipV="1">
          <a:off x="4305300" y="2571001"/>
          <a:ext cx="698500" cy="700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66637</xdr:rowOff>
    </xdr:from>
    <xdr:to>
      <xdr:col>26</xdr:col>
      <xdr:colOff>101600</xdr:colOff>
      <xdr:row>13</xdr:row>
      <xdr:rowOff>168237</xdr:rowOff>
    </xdr:to>
    <xdr:sp macro="" textlink="">
      <xdr:nvSpPr>
        <xdr:cNvPr id="54" name="フローチャート: 判断 53"/>
        <xdr:cNvSpPr/>
      </xdr:nvSpPr>
      <xdr:spPr bwMode="auto">
        <a:xfrm>
          <a:off x="4953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6964</xdr:rowOff>
    </xdr:from>
    <xdr:ext cx="736600" cy="259045"/>
    <xdr:sp macro="" textlink="">
      <xdr:nvSpPr>
        <xdr:cNvPr id="55" name="テキスト ボックス 54"/>
        <xdr:cNvSpPr txBox="1"/>
      </xdr:nvSpPr>
      <xdr:spPr>
        <a:xfrm>
          <a:off x="4622800" y="211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136087</xdr:rowOff>
    </xdr:from>
    <xdr:to>
      <xdr:col>22</xdr:col>
      <xdr:colOff>114300</xdr:colOff>
      <xdr:row>18</xdr:row>
      <xdr:rowOff>137668</xdr:rowOff>
    </xdr:to>
    <xdr:cxnSp macro="">
      <xdr:nvCxnSpPr>
        <xdr:cNvPr id="56" name="直線コネクタ 55"/>
        <xdr:cNvCxnSpPr/>
      </xdr:nvCxnSpPr>
      <xdr:spPr bwMode="auto">
        <a:xfrm>
          <a:off x="3606800" y="3269812"/>
          <a:ext cx="698500" cy="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94374</xdr:rowOff>
    </xdr:from>
    <xdr:to>
      <xdr:col>22</xdr:col>
      <xdr:colOff>165100</xdr:colOff>
      <xdr:row>18</xdr:row>
      <xdr:rowOff>24524</xdr:rowOff>
    </xdr:to>
    <xdr:sp macro="" textlink="">
      <xdr:nvSpPr>
        <xdr:cNvPr id="57" name="フローチャート: 判断 56"/>
        <xdr:cNvSpPr/>
      </xdr:nvSpPr>
      <xdr:spPr bwMode="auto">
        <a:xfrm>
          <a:off x="4254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34701</xdr:rowOff>
    </xdr:from>
    <xdr:ext cx="762000" cy="259045"/>
    <xdr:sp macro="" textlink="">
      <xdr:nvSpPr>
        <xdr:cNvPr id="58" name="テキスト ボックス 57"/>
        <xdr:cNvSpPr txBox="1"/>
      </xdr:nvSpPr>
      <xdr:spPr>
        <a:xfrm>
          <a:off x="3924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136087</xdr:rowOff>
    </xdr:from>
    <xdr:to>
      <xdr:col>18</xdr:col>
      <xdr:colOff>177800</xdr:colOff>
      <xdr:row>18</xdr:row>
      <xdr:rowOff>159195</xdr:rowOff>
    </xdr:to>
    <xdr:cxnSp macro="">
      <xdr:nvCxnSpPr>
        <xdr:cNvPr id="59" name="直線コネクタ 58"/>
        <xdr:cNvCxnSpPr/>
      </xdr:nvCxnSpPr>
      <xdr:spPr bwMode="auto">
        <a:xfrm flipV="1">
          <a:off x="2908300" y="3269812"/>
          <a:ext cx="6985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87801</xdr:rowOff>
    </xdr:from>
    <xdr:to>
      <xdr:col>19</xdr:col>
      <xdr:colOff>38100</xdr:colOff>
      <xdr:row>18</xdr:row>
      <xdr:rowOff>17951</xdr:rowOff>
    </xdr:to>
    <xdr:sp macro="" textlink="">
      <xdr:nvSpPr>
        <xdr:cNvPr id="60" name="フローチャート: 判断 59"/>
        <xdr:cNvSpPr/>
      </xdr:nvSpPr>
      <xdr:spPr bwMode="auto">
        <a:xfrm>
          <a:off x="35560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28128</xdr:rowOff>
    </xdr:from>
    <xdr:ext cx="762000" cy="259045"/>
    <xdr:sp macro="" textlink="">
      <xdr:nvSpPr>
        <xdr:cNvPr id="61" name="テキスト ボックス 60"/>
        <xdr:cNvSpPr txBox="1"/>
      </xdr:nvSpPr>
      <xdr:spPr>
        <a:xfrm>
          <a:off x="32258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94240</xdr:rowOff>
    </xdr:from>
    <xdr:to>
      <xdr:col>15</xdr:col>
      <xdr:colOff>101600</xdr:colOff>
      <xdr:row>18</xdr:row>
      <xdr:rowOff>24390</xdr:rowOff>
    </xdr:to>
    <xdr:sp macro="" textlink="">
      <xdr:nvSpPr>
        <xdr:cNvPr id="62" name="フローチャート: 判断 61"/>
        <xdr:cNvSpPr/>
      </xdr:nvSpPr>
      <xdr:spPr bwMode="auto">
        <a:xfrm>
          <a:off x="28575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34567</xdr:rowOff>
    </xdr:from>
    <xdr:ext cx="762000" cy="259045"/>
    <xdr:sp macro="" textlink="">
      <xdr:nvSpPr>
        <xdr:cNvPr id="63" name="テキスト ボックス 62"/>
        <xdr:cNvSpPr txBox="1"/>
      </xdr:nvSpPr>
      <xdr:spPr>
        <a:xfrm>
          <a:off x="25273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72733</xdr:rowOff>
    </xdr:from>
    <xdr:to>
      <xdr:col>29</xdr:col>
      <xdr:colOff>177800</xdr:colOff>
      <xdr:row>15</xdr:row>
      <xdr:rowOff>2883</xdr:rowOff>
    </xdr:to>
    <xdr:sp macro="" textlink="">
      <xdr:nvSpPr>
        <xdr:cNvPr id="69" name="楕円 68"/>
        <xdr:cNvSpPr/>
      </xdr:nvSpPr>
      <xdr:spPr bwMode="auto">
        <a:xfrm>
          <a:off x="5600700" y="252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44810</xdr:rowOff>
    </xdr:from>
    <xdr:ext cx="762000" cy="259045"/>
    <xdr:sp macro="" textlink="">
      <xdr:nvSpPr>
        <xdr:cNvPr id="70" name="人口1人当たり決算額の推移該当値テキスト130"/>
        <xdr:cNvSpPr txBox="1"/>
      </xdr:nvSpPr>
      <xdr:spPr>
        <a:xfrm>
          <a:off x="5740400" y="249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72276</xdr:rowOff>
    </xdr:from>
    <xdr:to>
      <xdr:col>26</xdr:col>
      <xdr:colOff>101600</xdr:colOff>
      <xdr:row>15</xdr:row>
      <xdr:rowOff>2426</xdr:rowOff>
    </xdr:to>
    <xdr:sp macro="" textlink="">
      <xdr:nvSpPr>
        <xdr:cNvPr id="71" name="楕円 70"/>
        <xdr:cNvSpPr/>
      </xdr:nvSpPr>
      <xdr:spPr bwMode="auto">
        <a:xfrm>
          <a:off x="4953000" y="2520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158653</xdr:rowOff>
    </xdr:from>
    <xdr:ext cx="736600" cy="259045"/>
    <xdr:sp macro="" textlink="">
      <xdr:nvSpPr>
        <xdr:cNvPr id="72" name="テキスト ボックス 71"/>
        <xdr:cNvSpPr txBox="1"/>
      </xdr:nvSpPr>
      <xdr:spPr>
        <a:xfrm>
          <a:off x="4622800" y="26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86868</xdr:rowOff>
    </xdr:from>
    <xdr:to>
      <xdr:col>22</xdr:col>
      <xdr:colOff>165100</xdr:colOff>
      <xdr:row>19</xdr:row>
      <xdr:rowOff>17018</xdr:rowOff>
    </xdr:to>
    <xdr:sp macro="" textlink="">
      <xdr:nvSpPr>
        <xdr:cNvPr id="73" name="楕円 72"/>
        <xdr:cNvSpPr/>
      </xdr:nvSpPr>
      <xdr:spPr bwMode="auto">
        <a:xfrm>
          <a:off x="4254500" y="322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1795</xdr:rowOff>
    </xdr:from>
    <xdr:ext cx="762000" cy="259045"/>
    <xdr:sp macro="" textlink="">
      <xdr:nvSpPr>
        <xdr:cNvPr id="74" name="テキスト ボックス 73"/>
        <xdr:cNvSpPr txBox="1"/>
      </xdr:nvSpPr>
      <xdr:spPr>
        <a:xfrm>
          <a:off x="3924300" y="330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85287</xdr:rowOff>
    </xdr:from>
    <xdr:to>
      <xdr:col>19</xdr:col>
      <xdr:colOff>38100</xdr:colOff>
      <xdr:row>19</xdr:row>
      <xdr:rowOff>15437</xdr:rowOff>
    </xdr:to>
    <xdr:sp macro="" textlink="">
      <xdr:nvSpPr>
        <xdr:cNvPr id="75" name="楕円 74"/>
        <xdr:cNvSpPr/>
      </xdr:nvSpPr>
      <xdr:spPr bwMode="auto">
        <a:xfrm>
          <a:off x="3556000" y="321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214</xdr:rowOff>
    </xdr:from>
    <xdr:ext cx="762000" cy="259045"/>
    <xdr:sp macro="" textlink="">
      <xdr:nvSpPr>
        <xdr:cNvPr id="76" name="テキスト ボックス 75"/>
        <xdr:cNvSpPr txBox="1"/>
      </xdr:nvSpPr>
      <xdr:spPr>
        <a:xfrm>
          <a:off x="3225800" y="330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108395</xdr:rowOff>
    </xdr:from>
    <xdr:to>
      <xdr:col>15</xdr:col>
      <xdr:colOff>101600</xdr:colOff>
      <xdr:row>19</xdr:row>
      <xdr:rowOff>38545</xdr:rowOff>
    </xdr:to>
    <xdr:sp macro="" textlink="">
      <xdr:nvSpPr>
        <xdr:cNvPr id="77" name="楕円 76"/>
        <xdr:cNvSpPr/>
      </xdr:nvSpPr>
      <xdr:spPr bwMode="auto">
        <a:xfrm>
          <a:off x="2857500" y="324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23322</xdr:rowOff>
    </xdr:from>
    <xdr:ext cx="762000" cy="259045"/>
    <xdr:sp macro="" textlink="">
      <xdr:nvSpPr>
        <xdr:cNvPr id="78" name="テキスト ボックス 77"/>
        <xdr:cNvSpPr txBox="1"/>
      </xdr:nvSpPr>
      <xdr:spPr>
        <a:xfrm>
          <a:off x="2527300" y="33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164757</xdr:rowOff>
    </xdr:from>
    <xdr:to>
      <xdr:col>29</xdr:col>
      <xdr:colOff>127000</xdr:colOff>
      <xdr:row>37</xdr:row>
      <xdr:rowOff>231051</xdr:rowOff>
    </xdr:to>
    <xdr:cxnSp macro="">
      <xdr:nvCxnSpPr>
        <xdr:cNvPr id="107" name="直線コネクタ 106"/>
        <xdr:cNvCxnSpPr/>
      </xdr:nvCxnSpPr>
      <xdr:spPr bwMode="auto">
        <a:xfrm flipV="1">
          <a:off x="5651500" y="6432207"/>
          <a:ext cx="0" cy="923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203128</xdr:rowOff>
    </xdr:from>
    <xdr:ext cx="762000" cy="259045"/>
    <xdr:sp macro="" textlink="">
      <xdr:nvSpPr>
        <xdr:cNvPr id="108" name="人口1人当たり決算額の推移最小値テキスト445"/>
        <xdr:cNvSpPr txBox="1"/>
      </xdr:nvSpPr>
      <xdr:spPr>
        <a:xfrm>
          <a:off x="5740400" y="73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231051</xdr:rowOff>
    </xdr:from>
    <xdr:to>
      <xdr:col>30</xdr:col>
      <xdr:colOff>25400</xdr:colOff>
      <xdr:row>37</xdr:row>
      <xdr:rowOff>231051</xdr:rowOff>
    </xdr:to>
    <xdr:cxnSp macro="">
      <xdr:nvCxnSpPr>
        <xdr:cNvPr id="109" name="直線コネクタ 108"/>
        <xdr:cNvCxnSpPr/>
      </xdr:nvCxnSpPr>
      <xdr:spPr bwMode="auto">
        <a:xfrm>
          <a:off x="5562600" y="735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251134</xdr:rowOff>
    </xdr:from>
    <xdr:ext cx="762000" cy="259045"/>
    <xdr:sp macro="" textlink="">
      <xdr:nvSpPr>
        <xdr:cNvPr id="110" name="人口1人当たり決算額の推移最大値テキスト445"/>
        <xdr:cNvSpPr txBox="1"/>
      </xdr:nvSpPr>
      <xdr:spPr>
        <a:xfrm>
          <a:off x="5740400" y="617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164757</xdr:rowOff>
    </xdr:from>
    <xdr:to>
      <xdr:col>30</xdr:col>
      <xdr:colOff>25400</xdr:colOff>
      <xdr:row>34</xdr:row>
      <xdr:rowOff>164757</xdr:rowOff>
    </xdr:to>
    <xdr:cxnSp macro="">
      <xdr:nvCxnSpPr>
        <xdr:cNvPr id="111" name="直線コネクタ 110"/>
        <xdr:cNvCxnSpPr/>
      </xdr:nvCxnSpPr>
      <xdr:spPr bwMode="auto">
        <a:xfrm>
          <a:off x="5562600" y="6432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118084</xdr:rowOff>
    </xdr:from>
    <xdr:to>
      <xdr:col>29</xdr:col>
      <xdr:colOff>127000</xdr:colOff>
      <xdr:row>35</xdr:row>
      <xdr:rowOff>133401</xdr:rowOff>
    </xdr:to>
    <xdr:cxnSp macro="">
      <xdr:nvCxnSpPr>
        <xdr:cNvPr id="112" name="直線コネクタ 111"/>
        <xdr:cNvCxnSpPr/>
      </xdr:nvCxnSpPr>
      <xdr:spPr bwMode="auto">
        <a:xfrm flipV="1">
          <a:off x="5003800" y="6728434"/>
          <a:ext cx="647700" cy="15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198734</xdr:rowOff>
    </xdr:from>
    <xdr:ext cx="762000" cy="259045"/>
    <xdr:sp macro="" textlink="">
      <xdr:nvSpPr>
        <xdr:cNvPr id="113" name="人口1人当たり決算額の推移平均値テキスト445"/>
        <xdr:cNvSpPr txBox="1"/>
      </xdr:nvSpPr>
      <xdr:spPr>
        <a:xfrm>
          <a:off x="5740400" y="6809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226657</xdr:rowOff>
    </xdr:from>
    <xdr:to>
      <xdr:col>29</xdr:col>
      <xdr:colOff>177800</xdr:colOff>
      <xdr:row>35</xdr:row>
      <xdr:rowOff>328257</xdr:rowOff>
    </xdr:to>
    <xdr:sp macro="" textlink="">
      <xdr:nvSpPr>
        <xdr:cNvPr id="114" name="フローチャート: 判断 113"/>
        <xdr:cNvSpPr/>
      </xdr:nvSpPr>
      <xdr:spPr bwMode="auto">
        <a:xfrm>
          <a:off x="5600700" y="6837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251054</xdr:rowOff>
    </xdr:from>
    <xdr:to>
      <xdr:col>26</xdr:col>
      <xdr:colOff>50800</xdr:colOff>
      <xdr:row>35</xdr:row>
      <xdr:rowOff>133401</xdr:rowOff>
    </xdr:to>
    <xdr:cxnSp macro="">
      <xdr:nvCxnSpPr>
        <xdr:cNvPr id="115" name="直線コネクタ 114"/>
        <xdr:cNvCxnSpPr/>
      </xdr:nvCxnSpPr>
      <xdr:spPr bwMode="auto">
        <a:xfrm>
          <a:off x="4305300" y="6518504"/>
          <a:ext cx="698500" cy="225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252794</xdr:rowOff>
    </xdr:from>
    <xdr:to>
      <xdr:col>26</xdr:col>
      <xdr:colOff>101600</xdr:colOff>
      <xdr:row>36</xdr:row>
      <xdr:rowOff>11494</xdr:rowOff>
    </xdr:to>
    <xdr:sp macro="" textlink="">
      <xdr:nvSpPr>
        <xdr:cNvPr id="116" name="フローチャート: 判断 115"/>
        <xdr:cNvSpPr/>
      </xdr:nvSpPr>
      <xdr:spPr bwMode="auto">
        <a:xfrm>
          <a:off x="4953000" y="686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339171</xdr:rowOff>
    </xdr:from>
    <xdr:ext cx="736600" cy="259045"/>
    <xdr:sp macro="" textlink="">
      <xdr:nvSpPr>
        <xdr:cNvPr id="117" name="テキスト ボックス 116"/>
        <xdr:cNvSpPr txBox="1"/>
      </xdr:nvSpPr>
      <xdr:spPr>
        <a:xfrm>
          <a:off x="4622800" y="694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138278</xdr:rowOff>
    </xdr:from>
    <xdr:to>
      <xdr:col>22</xdr:col>
      <xdr:colOff>114300</xdr:colOff>
      <xdr:row>34</xdr:row>
      <xdr:rowOff>251054</xdr:rowOff>
    </xdr:to>
    <xdr:cxnSp macro="">
      <xdr:nvCxnSpPr>
        <xdr:cNvPr id="118" name="直線コネクタ 117"/>
        <xdr:cNvCxnSpPr/>
      </xdr:nvCxnSpPr>
      <xdr:spPr bwMode="auto">
        <a:xfrm>
          <a:off x="3606800" y="6405728"/>
          <a:ext cx="698500" cy="11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170574</xdr:rowOff>
    </xdr:from>
    <xdr:to>
      <xdr:col>22</xdr:col>
      <xdr:colOff>165100</xdr:colOff>
      <xdr:row>35</xdr:row>
      <xdr:rowOff>272174</xdr:rowOff>
    </xdr:to>
    <xdr:sp macro="" textlink="">
      <xdr:nvSpPr>
        <xdr:cNvPr id="119" name="フローチャート: 判断 118"/>
        <xdr:cNvSpPr/>
      </xdr:nvSpPr>
      <xdr:spPr bwMode="auto">
        <a:xfrm>
          <a:off x="4254500" y="6780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256951</xdr:rowOff>
    </xdr:from>
    <xdr:ext cx="762000" cy="259045"/>
    <xdr:sp macro="" textlink="">
      <xdr:nvSpPr>
        <xdr:cNvPr id="120" name="テキスト ボックス 119"/>
        <xdr:cNvSpPr txBox="1"/>
      </xdr:nvSpPr>
      <xdr:spPr>
        <a:xfrm>
          <a:off x="3924300" y="68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250444</xdr:rowOff>
    </xdr:from>
    <xdr:to>
      <xdr:col>18</xdr:col>
      <xdr:colOff>177800</xdr:colOff>
      <xdr:row>34</xdr:row>
      <xdr:rowOff>138278</xdr:rowOff>
    </xdr:to>
    <xdr:cxnSp macro="">
      <xdr:nvCxnSpPr>
        <xdr:cNvPr id="121" name="直線コネクタ 120"/>
        <xdr:cNvCxnSpPr/>
      </xdr:nvCxnSpPr>
      <xdr:spPr bwMode="auto">
        <a:xfrm>
          <a:off x="2908300" y="6174994"/>
          <a:ext cx="698500" cy="23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106032</xdr:rowOff>
    </xdr:from>
    <xdr:to>
      <xdr:col>19</xdr:col>
      <xdr:colOff>38100</xdr:colOff>
      <xdr:row>35</xdr:row>
      <xdr:rowOff>207632</xdr:rowOff>
    </xdr:to>
    <xdr:sp macro="" textlink="">
      <xdr:nvSpPr>
        <xdr:cNvPr id="122" name="フローチャート: 判断 121"/>
        <xdr:cNvSpPr/>
      </xdr:nvSpPr>
      <xdr:spPr bwMode="auto">
        <a:xfrm>
          <a:off x="35560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192409</xdr:rowOff>
    </xdr:from>
    <xdr:ext cx="762000" cy="259045"/>
    <xdr:sp macro="" textlink="">
      <xdr:nvSpPr>
        <xdr:cNvPr id="123" name="テキスト ボックス 122"/>
        <xdr:cNvSpPr txBox="1"/>
      </xdr:nvSpPr>
      <xdr:spPr>
        <a:xfrm>
          <a:off x="3225800" y="680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40501</xdr:rowOff>
    </xdr:from>
    <xdr:to>
      <xdr:col>15</xdr:col>
      <xdr:colOff>101600</xdr:colOff>
      <xdr:row>35</xdr:row>
      <xdr:rowOff>142101</xdr:rowOff>
    </xdr:to>
    <xdr:sp macro="" textlink="">
      <xdr:nvSpPr>
        <xdr:cNvPr id="124" name="フローチャート: 判断 123"/>
        <xdr:cNvSpPr/>
      </xdr:nvSpPr>
      <xdr:spPr bwMode="auto">
        <a:xfrm>
          <a:off x="28575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126878</xdr:rowOff>
    </xdr:from>
    <xdr:ext cx="762000" cy="259045"/>
    <xdr:sp macro="" textlink="">
      <xdr:nvSpPr>
        <xdr:cNvPr id="125" name="テキスト ボックス 124"/>
        <xdr:cNvSpPr txBox="1"/>
      </xdr:nvSpPr>
      <xdr:spPr>
        <a:xfrm>
          <a:off x="25273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67284</xdr:rowOff>
    </xdr:from>
    <xdr:to>
      <xdr:col>29</xdr:col>
      <xdr:colOff>177800</xdr:colOff>
      <xdr:row>35</xdr:row>
      <xdr:rowOff>168884</xdr:rowOff>
    </xdr:to>
    <xdr:sp macro="" textlink="">
      <xdr:nvSpPr>
        <xdr:cNvPr id="131" name="楕円 130"/>
        <xdr:cNvSpPr/>
      </xdr:nvSpPr>
      <xdr:spPr bwMode="auto">
        <a:xfrm>
          <a:off x="5600700" y="66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255261</xdr:rowOff>
    </xdr:from>
    <xdr:ext cx="762000" cy="259045"/>
    <xdr:sp macro="" textlink="">
      <xdr:nvSpPr>
        <xdr:cNvPr id="132" name="人口1人当たり決算額の推移該当値テキスト445"/>
        <xdr:cNvSpPr txBox="1"/>
      </xdr:nvSpPr>
      <xdr:spPr>
        <a:xfrm>
          <a:off x="5740400" y="65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82601</xdr:rowOff>
    </xdr:from>
    <xdr:to>
      <xdr:col>26</xdr:col>
      <xdr:colOff>101600</xdr:colOff>
      <xdr:row>35</xdr:row>
      <xdr:rowOff>184201</xdr:rowOff>
    </xdr:to>
    <xdr:sp macro="" textlink="">
      <xdr:nvSpPr>
        <xdr:cNvPr id="133" name="楕円 132"/>
        <xdr:cNvSpPr/>
      </xdr:nvSpPr>
      <xdr:spPr bwMode="auto">
        <a:xfrm>
          <a:off x="4953000" y="669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194378</xdr:rowOff>
    </xdr:from>
    <xdr:ext cx="736600" cy="259045"/>
    <xdr:sp macro="" textlink="">
      <xdr:nvSpPr>
        <xdr:cNvPr id="134" name="テキスト ボックス 133"/>
        <xdr:cNvSpPr txBox="1"/>
      </xdr:nvSpPr>
      <xdr:spPr>
        <a:xfrm>
          <a:off x="4622800" y="646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200254</xdr:rowOff>
    </xdr:from>
    <xdr:to>
      <xdr:col>22</xdr:col>
      <xdr:colOff>165100</xdr:colOff>
      <xdr:row>34</xdr:row>
      <xdr:rowOff>301854</xdr:rowOff>
    </xdr:to>
    <xdr:sp macro="" textlink="">
      <xdr:nvSpPr>
        <xdr:cNvPr id="135" name="楕円 134"/>
        <xdr:cNvSpPr/>
      </xdr:nvSpPr>
      <xdr:spPr bwMode="auto">
        <a:xfrm>
          <a:off x="4254500" y="646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312031</xdr:rowOff>
    </xdr:from>
    <xdr:ext cx="762000" cy="259045"/>
    <xdr:sp macro="" textlink="">
      <xdr:nvSpPr>
        <xdr:cNvPr id="136" name="テキスト ボックス 135"/>
        <xdr:cNvSpPr txBox="1"/>
      </xdr:nvSpPr>
      <xdr:spPr>
        <a:xfrm>
          <a:off x="3924300" y="623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87478</xdr:rowOff>
    </xdr:from>
    <xdr:to>
      <xdr:col>19</xdr:col>
      <xdr:colOff>38100</xdr:colOff>
      <xdr:row>34</xdr:row>
      <xdr:rowOff>189078</xdr:rowOff>
    </xdr:to>
    <xdr:sp macro="" textlink="">
      <xdr:nvSpPr>
        <xdr:cNvPr id="137" name="楕円 136"/>
        <xdr:cNvSpPr/>
      </xdr:nvSpPr>
      <xdr:spPr bwMode="auto">
        <a:xfrm>
          <a:off x="3556000" y="63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199255</xdr:rowOff>
    </xdr:from>
    <xdr:ext cx="762000" cy="259045"/>
    <xdr:sp macro="" textlink="">
      <xdr:nvSpPr>
        <xdr:cNvPr id="138" name="テキスト ボックス 137"/>
        <xdr:cNvSpPr txBox="1"/>
      </xdr:nvSpPr>
      <xdr:spPr>
        <a:xfrm>
          <a:off x="3225800" y="61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199644</xdr:rowOff>
    </xdr:from>
    <xdr:to>
      <xdr:col>15</xdr:col>
      <xdr:colOff>101600</xdr:colOff>
      <xdr:row>33</xdr:row>
      <xdr:rowOff>301244</xdr:rowOff>
    </xdr:to>
    <xdr:sp macro="" textlink="">
      <xdr:nvSpPr>
        <xdr:cNvPr id="139" name="楕円 138"/>
        <xdr:cNvSpPr/>
      </xdr:nvSpPr>
      <xdr:spPr bwMode="auto">
        <a:xfrm>
          <a:off x="2857500" y="612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139971</xdr:rowOff>
    </xdr:from>
    <xdr:ext cx="762000" cy="259045"/>
    <xdr:sp macro="" textlink="">
      <xdr:nvSpPr>
        <xdr:cNvPr id="140" name="テキスト ボックス 139"/>
        <xdr:cNvSpPr txBox="1"/>
      </xdr:nvSpPr>
      <xdr:spPr>
        <a:xfrm>
          <a:off x="2527300" y="589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61385</xdr:rowOff>
    </xdr:from>
    <xdr:to>
      <xdr:col>24</xdr:col>
      <xdr:colOff>62865</xdr:colOff>
      <xdr:row>34</xdr:row>
      <xdr:rowOff>71082</xdr:rowOff>
    </xdr:to>
    <xdr:cxnSp macro="">
      <xdr:nvCxnSpPr>
        <xdr:cNvPr id="56" name="直線コネクタ 55"/>
        <xdr:cNvCxnSpPr/>
      </xdr:nvCxnSpPr>
      <xdr:spPr>
        <a:xfrm flipV="1">
          <a:off x="4633595" y="5204885"/>
          <a:ext cx="1270" cy="69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74909</xdr:rowOff>
    </xdr:from>
    <xdr:ext cx="534377" cy="259045"/>
    <xdr:sp macro="" textlink="">
      <xdr:nvSpPr>
        <xdr:cNvPr id="57" name="人件費最小値テキスト"/>
        <xdr:cNvSpPr txBox="1"/>
      </xdr:nvSpPr>
      <xdr:spPr>
        <a:xfrm>
          <a:off x="4686300" y="59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71082</xdr:rowOff>
    </xdr:from>
    <xdr:to>
      <xdr:col>24</xdr:col>
      <xdr:colOff>152400</xdr:colOff>
      <xdr:row>34</xdr:row>
      <xdr:rowOff>71082</xdr:rowOff>
    </xdr:to>
    <xdr:cxnSp macro="">
      <xdr:nvCxnSpPr>
        <xdr:cNvPr id="58" name="直線コネクタ 57"/>
        <xdr:cNvCxnSpPr/>
      </xdr:nvCxnSpPr>
      <xdr:spPr>
        <a:xfrm>
          <a:off x="4546600" y="590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8062</xdr:rowOff>
    </xdr:from>
    <xdr:ext cx="599010" cy="259045"/>
    <xdr:sp macro="" textlink="">
      <xdr:nvSpPr>
        <xdr:cNvPr id="59" name="人件費最大値テキスト"/>
        <xdr:cNvSpPr txBox="1"/>
      </xdr:nvSpPr>
      <xdr:spPr>
        <a:xfrm>
          <a:off x="4686300" y="498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61385</xdr:rowOff>
    </xdr:from>
    <xdr:to>
      <xdr:col>24</xdr:col>
      <xdr:colOff>152400</xdr:colOff>
      <xdr:row>30</xdr:row>
      <xdr:rowOff>61385</xdr:rowOff>
    </xdr:to>
    <xdr:cxnSp macro="">
      <xdr:nvCxnSpPr>
        <xdr:cNvPr id="60" name="直線コネクタ 59"/>
        <xdr:cNvCxnSpPr/>
      </xdr:nvCxnSpPr>
      <xdr:spPr>
        <a:xfrm>
          <a:off x="4546600" y="520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57842</xdr:rowOff>
    </xdr:from>
    <xdr:to>
      <xdr:col>24</xdr:col>
      <xdr:colOff>63500</xdr:colOff>
      <xdr:row>33</xdr:row>
      <xdr:rowOff>59918</xdr:rowOff>
    </xdr:to>
    <xdr:cxnSp macro="">
      <xdr:nvCxnSpPr>
        <xdr:cNvPr id="61" name="直線コネクタ 60"/>
        <xdr:cNvCxnSpPr/>
      </xdr:nvCxnSpPr>
      <xdr:spPr>
        <a:xfrm flipV="1">
          <a:off x="3797300" y="5715692"/>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14184</xdr:rowOff>
    </xdr:from>
    <xdr:ext cx="599010" cy="259045"/>
    <xdr:sp macro="" textlink="">
      <xdr:nvSpPr>
        <xdr:cNvPr id="62" name="人件費平均値テキスト"/>
        <xdr:cNvSpPr txBox="1"/>
      </xdr:nvSpPr>
      <xdr:spPr>
        <a:xfrm>
          <a:off x="4686300" y="532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162757</xdr:rowOff>
    </xdr:from>
    <xdr:to>
      <xdr:col>24</xdr:col>
      <xdr:colOff>114300</xdr:colOff>
      <xdr:row>32</xdr:row>
      <xdr:rowOff>92907</xdr:rowOff>
    </xdr:to>
    <xdr:sp macro="" textlink="">
      <xdr:nvSpPr>
        <xdr:cNvPr id="63" name="フローチャート: 判断 62"/>
        <xdr:cNvSpPr/>
      </xdr:nvSpPr>
      <xdr:spPr>
        <a:xfrm>
          <a:off x="45847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59918</xdr:rowOff>
    </xdr:from>
    <xdr:to>
      <xdr:col>19</xdr:col>
      <xdr:colOff>177800</xdr:colOff>
      <xdr:row>37</xdr:row>
      <xdr:rowOff>133509</xdr:rowOff>
    </xdr:to>
    <xdr:cxnSp macro="">
      <xdr:nvCxnSpPr>
        <xdr:cNvPr id="64" name="直線コネクタ 63"/>
        <xdr:cNvCxnSpPr/>
      </xdr:nvCxnSpPr>
      <xdr:spPr>
        <a:xfrm flipV="1">
          <a:off x="2908300" y="5717768"/>
          <a:ext cx="889000" cy="7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160547</xdr:rowOff>
    </xdr:from>
    <xdr:to>
      <xdr:col>20</xdr:col>
      <xdr:colOff>38100</xdr:colOff>
      <xdr:row>32</xdr:row>
      <xdr:rowOff>90697</xdr:rowOff>
    </xdr:to>
    <xdr:sp macro="" textlink="">
      <xdr:nvSpPr>
        <xdr:cNvPr id="65" name="フローチャート: 判断 64"/>
        <xdr:cNvSpPr/>
      </xdr:nvSpPr>
      <xdr:spPr>
        <a:xfrm>
          <a:off x="3746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107224</xdr:rowOff>
    </xdr:from>
    <xdr:ext cx="599010" cy="259045"/>
    <xdr:sp macro="" textlink="">
      <xdr:nvSpPr>
        <xdr:cNvPr id="66" name="テキスト ボックス 65"/>
        <xdr:cNvSpPr txBox="1"/>
      </xdr:nvSpPr>
      <xdr:spPr>
        <a:xfrm>
          <a:off x="3497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123527</xdr:rowOff>
    </xdr:from>
    <xdr:to>
      <xdr:col>15</xdr:col>
      <xdr:colOff>50800</xdr:colOff>
      <xdr:row>37</xdr:row>
      <xdr:rowOff>133509</xdr:rowOff>
    </xdr:to>
    <xdr:cxnSp macro="">
      <xdr:nvCxnSpPr>
        <xdr:cNvPr id="67" name="直線コネクタ 66"/>
        <xdr:cNvCxnSpPr/>
      </xdr:nvCxnSpPr>
      <xdr:spPr>
        <a:xfrm>
          <a:off x="2019300" y="6467177"/>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80289</xdr:rowOff>
    </xdr:from>
    <xdr:to>
      <xdr:col>15</xdr:col>
      <xdr:colOff>101600</xdr:colOff>
      <xdr:row>37</xdr:row>
      <xdr:rowOff>10439</xdr:rowOff>
    </xdr:to>
    <xdr:sp macro="" textlink="">
      <xdr:nvSpPr>
        <xdr:cNvPr id="68" name="フローチャート: 判断 67"/>
        <xdr:cNvSpPr/>
      </xdr:nvSpPr>
      <xdr:spPr>
        <a:xfrm>
          <a:off x="2857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26966</xdr:rowOff>
    </xdr:from>
    <xdr:ext cx="534377" cy="259045"/>
    <xdr:sp macro="" textlink="">
      <xdr:nvSpPr>
        <xdr:cNvPr id="69" name="テキスト ボックス 68"/>
        <xdr:cNvSpPr txBox="1"/>
      </xdr:nvSpPr>
      <xdr:spPr>
        <a:xfrm>
          <a:off x="2641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123527</xdr:rowOff>
    </xdr:from>
    <xdr:to>
      <xdr:col>10</xdr:col>
      <xdr:colOff>114300</xdr:colOff>
      <xdr:row>37</xdr:row>
      <xdr:rowOff>140805</xdr:rowOff>
    </xdr:to>
    <xdr:cxnSp macro="">
      <xdr:nvCxnSpPr>
        <xdr:cNvPr id="70" name="直線コネクタ 69"/>
        <xdr:cNvCxnSpPr/>
      </xdr:nvCxnSpPr>
      <xdr:spPr>
        <a:xfrm flipV="1">
          <a:off x="1130300" y="6467177"/>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65050</xdr:rowOff>
    </xdr:from>
    <xdr:to>
      <xdr:col>10</xdr:col>
      <xdr:colOff>165100</xdr:colOff>
      <xdr:row>36</xdr:row>
      <xdr:rowOff>166650</xdr:rowOff>
    </xdr:to>
    <xdr:sp macro="" textlink="">
      <xdr:nvSpPr>
        <xdr:cNvPr id="71" name="フローチャート: 判断 70"/>
        <xdr:cNvSpPr/>
      </xdr:nvSpPr>
      <xdr:spPr>
        <a:xfrm>
          <a:off x="1968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11727</xdr:rowOff>
    </xdr:from>
    <xdr:ext cx="534377" cy="259045"/>
    <xdr:sp macro="" textlink="">
      <xdr:nvSpPr>
        <xdr:cNvPr id="72" name="テキスト ボックス 71"/>
        <xdr:cNvSpPr txBox="1"/>
      </xdr:nvSpPr>
      <xdr:spPr>
        <a:xfrm>
          <a:off x="1752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67812</xdr:rowOff>
    </xdr:from>
    <xdr:to>
      <xdr:col>6</xdr:col>
      <xdr:colOff>38100</xdr:colOff>
      <xdr:row>36</xdr:row>
      <xdr:rowOff>169412</xdr:rowOff>
    </xdr:to>
    <xdr:sp macro="" textlink="">
      <xdr:nvSpPr>
        <xdr:cNvPr id="73" name="フローチャート: 判断 72"/>
        <xdr:cNvSpPr/>
      </xdr:nvSpPr>
      <xdr:spPr>
        <a:xfrm>
          <a:off x="1079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14489</xdr:rowOff>
    </xdr:from>
    <xdr:ext cx="534377" cy="259045"/>
    <xdr:sp macro="" textlink="">
      <xdr:nvSpPr>
        <xdr:cNvPr id="74" name="テキスト ボックス 73"/>
        <xdr:cNvSpPr txBox="1"/>
      </xdr:nvSpPr>
      <xdr:spPr>
        <a:xfrm>
          <a:off x="863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7042</xdr:rowOff>
    </xdr:from>
    <xdr:to>
      <xdr:col>24</xdr:col>
      <xdr:colOff>114300</xdr:colOff>
      <xdr:row>33</xdr:row>
      <xdr:rowOff>108642</xdr:rowOff>
    </xdr:to>
    <xdr:sp macro="" textlink="">
      <xdr:nvSpPr>
        <xdr:cNvPr id="80" name="楕円 79"/>
        <xdr:cNvSpPr/>
      </xdr:nvSpPr>
      <xdr:spPr>
        <a:xfrm>
          <a:off x="4584700" y="56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156919</xdr:rowOff>
    </xdr:from>
    <xdr:ext cx="534377" cy="259045"/>
    <xdr:sp macro="" textlink="">
      <xdr:nvSpPr>
        <xdr:cNvPr id="81" name="人件費該当値テキスト"/>
        <xdr:cNvSpPr txBox="1"/>
      </xdr:nvSpPr>
      <xdr:spPr>
        <a:xfrm>
          <a:off x="4686300" y="56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9118</xdr:rowOff>
    </xdr:from>
    <xdr:to>
      <xdr:col>20</xdr:col>
      <xdr:colOff>38100</xdr:colOff>
      <xdr:row>33</xdr:row>
      <xdr:rowOff>110718</xdr:rowOff>
    </xdr:to>
    <xdr:sp macro="" textlink="">
      <xdr:nvSpPr>
        <xdr:cNvPr id="82" name="楕円 81"/>
        <xdr:cNvSpPr/>
      </xdr:nvSpPr>
      <xdr:spPr>
        <a:xfrm>
          <a:off x="3746500" y="56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101845</xdr:rowOff>
    </xdr:from>
    <xdr:ext cx="534377" cy="259045"/>
    <xdr:sp macro="" textlink="">
      <xdr:nvSpPr>
        <xdr:cNvPr id="83" name="テキスト ボックス 82"/>
        <xdr:cNvSpPr txBox="1"/>
      </xdr:nvSpPr>
      <xdr:spPr>
        <a:xfrm>
          <a:off x="3530111" y="57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82709</xdr:rowOff>
    </xdr:from>
    <xdr:to>
      <xdr:col>15</xdr:col>
      <xdr:colOff>101600</xdr:colOff>
      <xdr:row>38</xdr:row>
      <xdr:rowOff>12859</xdr:rowOff>
    </xdr:to>
    <xdr:sp macro="" textlink="">
      <xdr:nvSpPr>
        <xdr:cNvPr id="84" name="楕円 83"/>
        <xdr:cNvSpPr/>
      </xdr:nvSpPr>
      <xdr:spPr>
        <a:xfrm>
          <a:off x="2857500" y="64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3986</xdr:rowOff>
    </xdr:from>
    <xdr:ext cx="534377" cy="259045"/>
    <xdr:sp macro="" textlink="">
      <xdr:nvSpPr>
        <xdr:cNvPr id="85" name="テキスト ボックス 84"/>
        <xdr:cNvSpPr txBox="1"/>
      </xdr:nvSpPr>
      <xdr:spPr>
        <a:xfrm>
          <a:off x="2641111" y="65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72727</xdr:rowOff>
    </xdr:from>
    <xdr:to>
      <xdr:col>10</xdr:col>
      <xdr:colOff>165100</xdr:colOff>
      <xdr:row>38</xdr:row>
      <xdr:rowOff>2877</xdr:rowOff>
    </xdr:to>
    <xdr:sp macro="" textlink="">
      <xdr:nvSpPr>
        <xdr:cNvPr id="86" name="楕円 85"/>
        <xdr:cNvSpPr/>
      </xdr:nvSpPr>
      <xdr:spPr>
        <a:xfrm>
          <a:off x="1968500" y="64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165454</xdr:rowOff>
    </xdr:from>
    <xdr:ext cx="534377" cy="259045"/>
    <xdr:sp macro="" textlink="">
      <xdr:nvSpPr>
        <xdr:cNvPr id="87" name="テキスト ボックス 86"/>
        <xdr:cNvSpPr txBox="1"/>
      </xdr:nvSpPr>
      <xdr:spPr>
        <a:xfrm>
          <a:off x="1752111" y="6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90005</xdr:rowOff>
    </xdr:from>
    <xdr:to>
      <xdr:col>6</xdr:col>
      <xdr:colOff>38100</xdr:colOff>
      <xdr:row>38</xdr:row>
      <xdr:rowOff>20155</xdr:rowOff>
    </xdr:to>
    <xdr:sp macro="" textlink="">
      <xdr:nvSpPr>
        <xdr:cNvPr id="88" name="楕円 87"/>
        <xdr:cNvSpPr/>
      </xdr:nvSpPr>
      <xdr:spPr>
        <a:xfrm>
          <a:off x="1079500" y="64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11282</xdr:rowOff>
    </xdr:from>
    <xdr:ext cx="534377" cy="259045"/>
    <xdr:sp macro="" textlink="">
      <xdr:nvSpPr>
        <xdr:cNvPr id="89" name="テキスト ボックス 88"/>
        <xdr:cNvSpPr txBox="1"/>
      </xdr:nvSpPr>
      <xdr:spPr>
        <a:xfrm>
          <a:off x="863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2" name="直線コネクタ 111"/>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3"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4" name="直線コネクタ 113"/>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5"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6" name="直線コネクタ 115"/>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66319</xdr:rowOff>
    </xdr:from>
    <xdr:to>
      <xdr:col>24</xdr:col>
      <xdr:colOff>63500</xdr:colOff>
      <xdr:row>55</xdr:row>
      <xdr:rowOff>97226</xdr:rowOff>
    </xdr:to>
    <xdr:cxnSp macro="">
      <xdr:nvCxnSpPr>
        <xdr:cNvPr id="117" name="直線コネクタ 116"/>
        <xdr:cNvCxnSpPr/>
      </xdr:nvCxnSpPr>
      <xdr:spPr>
        <a:xfrm flipV="1">
          <a:off x="3797300" y="9496069"/>
          <a:ext cx="8382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14302</xdr:rowOff>
    </xdr:from>
    <xdr:ext cx="534377" cy="259045"/>
    <xdr:sp macro="" textlink="">
      <xdr:nvSpPr>
        <xdr:cNvPr id="118" name="物件費平均値テキスト"/>
        <xdr:cNvSpPr txBox="1"/>
      </xdr:nvSpPr>
      <xdr:spPr>
        <a:xfrm>
          <a:off x="4686300" y="910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9" name="フローチャート: 判断 118"/>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96038</xdr:rowOff>
    </xdr:from>
    <xdr:to>
      <xdr:col>19</xdr:col>
      <xdr:colOff>177800</xdr:colOff>
      <xdr:row>55</xdr:row>
      <xdr:rowOff>97226</xdr:rowOff>
    </xdr:to>
    <xdr:cxnSp macro="">
      <xdr:nvCxnSpPr>
        <xdr:cNvPr id="120" name="直線コネクタ 119"/>
        <xdr:cNvCxnSpPr/>
      </xdr:nvCxnSpPr>
      <xdr:spPr>
        <a:xfrm>
          <a:off x="2908300" y="9525788"/>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21" name="フローチャート: 判断 120"/>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81937</xdr:rowOff>
    </xdr:from>
    <xdr:ext cx="534377" cy="259045"/>
    <xdr:sp macro="" textlink="">
      <xdr:nvSpPr>
        <xdr:cNvPr id="122" name="テキスト ボックス 121"/>
        <xdr:cNvSpPr txBox="1"/>
      </xdr:nvSpPr>
      <xdr:spPr>
        <a:xfrm>
          <a:off x="3530111" y="89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96038</xdr:rowOff>
    </xdr:from>
    <xdr:to>
      <xdr:col>15</xdr:col>
      <xdr:colOff>50800</xdr:colOff>
      <xdr:row>55</xdr:row>
      <xdr:rowOff>129047</xdr:rowOff>
    </xdr:to>
    <xdr:cxnSp macro="">
      <xdr:nvCxnSpPr>
        <xdr:cNvPr id="123" name="直線コネクタ 122"/>
        <xdr:cNvCxnSpPr/>
      </xdr:nvCxnSpPr>
      <xdr:spPr>
        <a:xfrm flipV="1">
          <a:off x="2019300" y="9525788"/>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4" name="フローチャート: 判断 123"/>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5" name="テキスト ボックス 124"/>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129047</xdr:rowOff>
    </xdr:from>
    <xdr:to>
      <xdr:col>10</xdr:col>
      <xdr:colOff>114300</xdr:colOff>
      <xdr:row>55</xdr:row>
      <xdr:rowOff>132659</xdr:rowOff>
    </xdr:to>
    <xdr:cxnSp macro="">
      <xdr:nvCxnSpPr>
        <xdr:cNvPr id="126" name="直線コネクタ 125"/>
        <xdr:cNvCxnSpPr/>
      </xdr:nvCxnSpPr>
      <xdr:spPr>
        <a:xfrm flipV="1">
          <a:off x="1130300" y="9558797"/>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7" name="フローチャート: 判断 126"/>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170131</xdr:rowOff>
    </xdr:from>
    <xdr:ext cx="534377" cy="259045"/>
    <xdr:sp macro="" textlink="">
      <xdr:nvSpPr>
        <xdr:cNvPr id="128" name="テキスト ボックス 127"/>
        <xdr:cNvSpPr txBox="1"/>
      </xdr:nvSpPr>
      <xdr:spPr>
        <a:xfrm>
          <a:off x="1752111" y="9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9" name="フローチャート: 判断 128"/>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21952</xdr:rowOff>
    </xdr:from>
    <xdr:ext cx="534377" cy="259045"/>
    <xdr:sp macro="" textlink="">
      <xdr:nvSpPr>
        <xdr:cNvPr id="130" name="テキスト ボックス 129"/>
        <xdr:cNvSpPr txBox="1"/>
      </xdr:nvSpPr>
      <xdr:spPr>
        <a:xfrm>
          <a:off x="863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15519</xdr:rowOff>
    </xdr:from>
    <xdr:to>
      <xdr:col>24</xdr:col>
      <xdr:colOff>114300</xdr:colOff>
      <xdr:row>55</xdr:row>
      <xdr:rowOff>117119</xdr:rowOff>
    </xdr:to>
    <xdr:sp macro="" textlink="">
      <xdr:nvSpPr>
        <xdr:cNvPr id="136" name="楕円 135"/>
        <xdr:cNvSpPr/>
      </xdr:nvSpPr>
      <xdr:spPr>
        <a:xfrm>
          <a:off x="4584700" y="94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165396</xdr:rowOff>
    </xdr:from>
    <xdr:ext cx="534377" cy="259045"/>
    <xdr:sp macro="" textlink="">
      <xdr:nvSpPr>
        <xdr:cNvPr id="137" name="物件費該当値テキスト"/>
        <xdr:cNvSpPr txBox="1"/>
      </xdr:nvSpPr>
      <xdr:spPr>
        <a:xfrm>
          <a:off x="4686300" y="94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46426</xdr:rowOff>
    </xdr:from>
    <xdr:to>
      <xdr:col>20</xdr:col>
      <xdr:colOff>38100</xdr:colOff>
      <xdr:row>55</xdr:row>
      <xdr:rowOff>148026</xdr:rowOff>
    </xdr:to>
    <xdr:sp macro="" textlink="">
      <xdr:nvSpPr>
        <xdr:cNvPr id="138" name="楕円 137"/>
        <xdr:cNvSpPr/>
      </xdr:nvSpPr>
      <xdr:spPr>
        <a:xfrm>
          <a:off x="3746500" y="94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139153</xdr:rowOff>
    </xdr:from>
    <xdr:ext cx="534377" cy="259045"/>
    <xdr:sp macro="" textlink="">
      <xdr:nvSpPr>
        <xdr:cNvPr id="139" name="テキスト ボックス 138"/>
        <xdr:cNvSpPr txBox="1"/>
      </xdr:nvSpPr>
      <xdr:spPr>
        <a:xfrm>
          <a:off x="3530111" y="95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45238</xdr:rowOff>
    </xdr:from>
    <xdr:to>
      <xdr:col>15</xdr:col>
      <xdr:colOff>101600</xdr:colOff>
      <xdr:row>55</xdr:row>
      <xdr:rowOff>146838</xdr:rowOff>
    </xdr:to>
    <xdr:sp macro="" textlink="">
      <xdr:nvSpPr>
        <xdr:cNvPr id="140" name="楕円 139"/>
        <xdr:cNvSpPr/>
      </xdr:nvSpPr>
      <xdr:spPr>
        <a:xfrm>
          <a:off x="2857500" y="9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137965</xdr:rowOff>
    </xdr:from>
    <xdr:ext cx="534377" cy="259045"/>
    <xdr:sp macro="" textlink="">
      <xdr:nvSpPr>
        <xdr:cNvPr id="141" name="テキスト ボックス 140"/>
        <xdr:cNvSpPr txBox="1"/>
      </xdr:nvSpPr>
      <xdr:spPr>
        <a:xfrm>
          <a:off x="2641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78247</xdr:rowOff>
    </xdr:from>
    <xdr:to>
      <xdr:col>10</xdr:col>
      <xdr:colOff>165100</xdr:colOff>
      <xdr:row>56</xdr:row>
      <xdr:rowOff>8397</xdr:rowOff>
    </xdr:to>
    <xdr:sp macro="" textlink="">
      <xdr:nvSpPr>
        <xdr:cNvPr id="142" name="楕円 141"/>
        <xdr:cNvSpPr/>
      </xdr:nvSpPr>
      <xdr:spPr>
        <a:xfrm>
          <a:off x="1968500" y="95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170974</xdr:rowOff>
    </xdr:from>
    <xdr:ext cx="534377" cy="259045"/>
    <xdr:sp macro="" textlink="">
      <xdr:nvSpPr>
        <xdr:cNvPr id="143" name="テキスト ボックス 142"/>
        <xdr:cNvSpPr txBox="1"/>
      </xdr:nvSpPr>
      <xdr:spPr>
        <a:xfrm>
          <a:off x="1752111" y="96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81859</xdr:rowOff>
    </xdr:from>
    <xdr:to>
      <xdr:col>6</xdr:col>
      <xdr:colOff>38100</xdr:colOff>
      <xdr:row>56</xdr:row>
      <xdr:rowOff>12009</xdr:rowOff>
    </xdr:to>
    <xdr:sp macro="" textlink="">
      <xdr:nvSpPr>
        <xdr:cNvPr id="144" name="楕円 143"/>
        <xdr:cNvSpPr/>
      </xdr:nvSpPr>
      <xdr:spPr>
        <a:xfrm>
          <a:off x="1079500" y="95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3136</xdr:rowOff>
    </xdr:from>
    <xdr:ext cx="534377" cy="259045"/>
    <xdr:sp macro="" textlink="">
      <xdr:nvSpPr>
        <xdr:cNvPr id="145" name="テキスト ボックス 144"/>
        <xdr:cNvSpPr txBox="1"/>
      </xdr:nvSpPr>
      <xdr:spPr>
        <a:xfrm>
          <a:off x="863111" y="96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2" name="直線コネクタ 171"/>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3"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4" name="直線コネクタ 173"/>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5"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6" name="直線コネクタ 175"/>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69814</xdr:rowOff>
    </xdr:from>
    <xdr:to>
      <xdr:col>24</xdr:col>
      <xdr:colOff>63500</xdr:colOff>
      <xdr:row>79</xdr:row>
      <xdr:rowOff>102907</xdr:rowOff>
    </xdr:to>
    <xdr:cxnSp macro="">
      <xdr:nvCxnSpPr>
        <xdr:cNvPr id="177" name="直線コネクタ 176"/>
        <xdr:cNvCxnSpPr/>
      </xdr:nvCxnSpPr>
      <xdr:spPr>
        <a:xfrm flipV="1">
          <a:off x="3797300" y="13614364"/>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8"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9" name="フローチャート: 判断 178"/>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97137</xdr:rowOff>
    </xdr:from>
    <xdr:to>
      <xdr:col>19</xdr:col>
      <xdr:colOff>177800</xdr:colOff>
      <xdr:row>79</xdr:row>
      <xdr:rowOff>102907</xdr:rowOff>
    </xdr:to>
    <xdr:cxnSp macro="">
      <xdr:nvCxnSpPr>
        <xdr:cNvPr id="180" name="直線コネクタ 179"/>
        <xdr:cNvCxnSpPr/>
      </xdr:nvCxnSpPr>
      <xdr:spPr>
        <a:xfrm>
          <a:off x="2908300" y="13641687"/>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81" name="フローチャート: 判断 180"/>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2" name="テキスト ボックス 181"/>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80590</xdr:rowOff>
    </xdr:from>
    <xdr:to>
      <xdr:col>15</xdr:col>
      <xdr:colOff>50800</xdr:colOff>
      <xdr:row>79</xdr:row>
      <xdr:rowOff>97137</xdr:rowOff>
    </xdr:to>
    <xdr:cxnSp macro="">
      <xdr:nvCxnSpPr>
        <xdr:cNvPr id="183" name="直線コネクタ 182"/>
        <xdr:cNvCxnSpPr/>
      </xdr:nvCxnSpPr>
      <xdr:spPr>
        <a:xfrm>
          <a:off x="2019300" y="13625140"/>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4" name="フローチャート: 判断 183"/>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5" name="テキスト ボックス 184"/>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36939</xdr:rowOff>
    </xdr:from>
    <xdr:to>
      <xdr:col>10</xdr:col>
      <xdr:colOff>114300</xdr:colOff>
      <xdr:row>79</xdr:row>
      <xdr:rowOff>80590</xdr:rowOff>
    </xdr:to>
    <xdr:cxnSp macro="">
      <xdr:nvCxnSpPr>
        <xdr:cNvPr id="186" name="直線コネクタ 185"/>
        <xdr:cNvCxnSpPr/>
      </xdr:nvCxnSpPr>
      <xdr:spPr>
        <a:xfrm>
          <a:off x="1130300" y="13581489"/>
          <a:ext cx="889000" cy="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7" name="フローチャート: 判断 186"/>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8" name="テキスト ボックス 187"/>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9" name="フローチャート: 判断 188"/>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90" name="テキスト ボックス 189"/>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19014</xdr:rowOff>
    </xdr:from>
    <xdr:to>
      <xdr:col>24</xdr:col>
      <xdr:colOff>114300</xdr:colOff>
      <xdr:row>79</xdr:row>
      <xdr:rowOff>120614</xdr:rowOff>
    </xdr:to>
    <xdr:sp macro="" textlink="">
      <xdr:nvSpPr>
        <xdr:cNvPr id="196" name="楕円 195"/>
        <xdr:cNvSpPr/>
      </xdr:nvSpPr>
      <xdr:spPr>
        <a:xfrm>
          <a:off x="45847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105391</xdr:rowOff>
    </xdr:from>
    <xdr:ext cx="469744" cy="259045"/>
    <xdr:sp macro="" textlink="">
      <xdr:nvSpPr>
        <xdr:cNvPr id="197" name="維持補修費該当値テキスト"/>
        <xdr:cNvSpPr txBox="1"/>
      </xdr:nvSpPr>
      <xdr:spPr>
        <a:xfrm>
          <a:off x="4686300" y="134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52107</xdr:rowOff>
    </xdr:from>
    <xdr:to>
      <xdr:col>20</xdr:col>
      <xdr:colOff>38100</xdr:colOff>
      <xdr:row>79</xdr:row>
      <xdr:rowOff>153707</xdr:rowOff>
    </xdr:to>
    <xdr:sp macro="" textlink="">
      <xdr:nvSpPr>
        <xdr:cNvPr id="198" name="楕円 197"/>
        <xdr:cNvSpPr/>
      </xdr:nvSpPr>
      <xdr:spPr>
        <a:xfrm>
          <a:off x="3746500" y="135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144834</xdr:rowOff>
    </xdr:from>
    <xdr:ext cx="469744" cy="259045"/>
    <xdr:sp macro="" textlink="">
      <xdr:nvSpPr>
        <xdr:cNvPr id="199" name="テキスト ボックス 198"/>
        <xdr:cNvSpPr txBox="1"/>
      </xdr:nvSpPr>
      <xdr:spPr>
        <a:xfrm>
          <a:off x="3562428" y="1368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46337</xdr:rowOff>
    </xdr:from>
    <xdr:to>
      <xdr:col>15</xdr:col>
      <xdr:colOff>101600</xdr:colOff>
      <xdr:row>79</xdr:row>
      <xdr:rowOff>147937</xdr:rowOff>
    </xdr:to>
    <xdr:sp macro="" textlink="">
      <xdr:nvSpPr>
        <xdr:cNvPr id="200" name="楕円 199"/>
        <xdr:cNvSpPr/>
      </xdr:nvSpPr>
      <xdr:spPr>
        <a:xfrm>
          <a:off x="2857500" y="13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139064</xdr:rowOff>
    </xdr:from>
    <xdr:ext cx="469744" cy="259045"/>
    <xdr:sp macro="" textlink="">
      <xdr:nvSpPr>
        <xdr:cNvPr id="201" name="テキスト ボックス 200"/>
        <xdr:cNvSpPr txBox="1"/>
      </xdr:nvSpPr>
      <xdr:spPr>
        <a:xfrm>
          <a:off x="2673428" y="1368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29790</xdr:rowOff>
    </xdr:from>
    <xdr:to>
      <xdr:col>10</xdr:col>
      <xdr:colOff>165100</xdr:colOff>
      <xdr:row>79</xdr:row>
      <xdr:rowOff>131390</xdr:rowOff>
    </xdr:to>
    <xdr:sp macro="" textlink="">
      <xdr:nvSpPr>
        <xdr:cNvPr id="202" name="楕円 201"/>
        <xdr:cNvSpPr/>
      </xdr:nvSpPr>
      <xdr:spPr>
        <a:xfrm>
          <a:off x="1968500" y="135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122517</xdr:rowOff>
    </xdr:from>
    <xdr:ext cx="469744" cy="259045"/>
    <xdr:sp macro="" textlink="">
      <xdr:nvSpPr>
        <xdr:cNvPr id="203" name="テキスト ボックス 202"/>
        <xdr:cNvSpPr txBox="1"/>
      </xdr:nvSpPr>
      <xdr:spPr>
        <a:xfrm>
          <a:off x="1784428" y="1366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157589</xdr:rowOff>
    </xdr:from>
    <xdr:to>
      <xdr:col>6</xdr:col>
      <xdr:colOff>38100</xdr:colOff>
      <xdr:row>79</xdr:row>
      <xdr:rowOff>87739</xdr:rowOff>
    </xdr:to>
    <xdr:sp macro="" textlink="">
      <xdr:nvSpPr>
        <xdr:cNvPr id="204" name="楕円 203"/>
        <xdr:cNvSpPr/>
      </xdr:nvSpPr>
      <xdr:spPr>
        <a:xfrm>
          <a:off x="1079500" y="135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78866</xdr:rowOff>
    </xdr:from>
    <xdr:ext cx="469744" cy="259045"/>
    <xdr:sp macro="" textlink="">
      <xdr:nvSpPr>
        <xdr:cNvPr id="205" name="テキスト ボックス 204"/>
        <xdr:cNvSpPr txBox="1"/>
      </xdr:nvSpPr>
      <xdr:spPr>
        <a:xfrm>
          <a:off x="895428" y="1362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30" name="直線コネクタ 229"/>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31"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2" name="直線コネクタ 231"/>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3"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4" name="直線コネクタ 233"/>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161582</xdr:rowOff>
    </xdr:from>
    <xdr:to>
      <xdr:col>24</xdr:col>
      <xdr:colOff>63500</xdr:colOff>
      <xdr:row>97</xdr:row>
      <xdr:rowOff>18681</xdr:rowOff>
    </xdr:to>
    <xdr:cxnSp macro="">
      <xdr:nvCxnSpPr>
        <xdr:cNvPr id="235" name="直線コネクタ 234"/>
        <xdr:cNvCxnSpPr/>
      </xdr:nvCxnSpPr>
      <xdr:spPr>
        <a:xfrm flipV="1">
          <a:off x="3797300" y="16620782"/>
          <a:ext cx="8382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6"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7" name="フローチャート: 判断 236"/>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18681</xdr:rowOff>
    </xdr:from>
    <xdr:to>
      <xdr:col>19</xdr:col>
      <xdr:colOff>177800</xdr:colOff>
      <xdr:row>97</xdr:row>
      <xdr:rowOff>51181</xdr:rowOff>
    </xdr:to>
    <xdr:cxnSp macro="">
      <xdr:nvCxnSpPr>
        <xdr:cNvPr id="238" name="直線コネクタ 237"/>
        <xdr:cNvCxnSpPr/>
      </xdr:nvCxnSpPr>
      <xdr:spPr>
        <a:xfrm flipV="1">
          <a:off x="2908300" y="16649331"/>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9" name="フローチャート: 判断 238"/>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40" name="テキスト ボックス 239"/>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51181</xdr:rowOff>
    </xdr:from>
    <xdr:to>
      <xdr:col>15</xdr:col>
      <xdr:colOff>50800</xdr:colOff>
      <xdr:row>97</xdr:row>
      <xdr:rowOff>134201</xdr:rowOff>
    </xdr:to>
    <xdr:cxnSp macro="">
      <xdr:nvCxnSpPr>
        <xdr:cNvPr id="241" name="直線コネクタ 240"/>
        <xdr:cNvCxnSpPr/>
      </xdr:nvCxnSpPr>
      <xdr:spPr>
        <a:xfrm flipV="1">
          <a:off x="2019300" y="16681831"/>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2" name="フローチャート: 判断 241"/>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3" name="テキスト ボックス 242"/>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134201</xdr:rowOff>
    </xdr:from>
    <xdr:to>
      <xdr:col>10</xdr:col>
      <xdr:colOff>114300</xdr:colOff>
      <xdr:row>98</xdr:row>
      <xdr:rowOff>30544</xdr:rowOff>
    </xdr:to>
    <xdr:cxnSp macro="">
      <xdr:nvCxnSpPr>
        <xdr:cNvPr id="244" name="直線コネクタ 243"/>
        <xdr:cNvCxnSpPr/>
      </xdr:nvCxnSpPr>
      <xdr:spPr>
        <a:xfrm flipV="1">
          <a:off x="1130300" y="16764851"/>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5" name="フローチャート: 判断 244"/>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6" name="テキスト ボックス 245"/>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7" name="フローチャート: 判断 246"/>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8" name="テキスト ボックス 247"/>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110782</xdr:rowOff>
    </xdr:from>
    <xdr:to>
      <xdr:col>24</xdr:col>
      <xdr:colOff>114300</xdr:colOff>
      <xdr:row>97</xdr:row>
      <xdr:rowOff>40932</xdr:rowOff>
    </xdr:to>
    <xdr:sp macro="" textlink="">
      <xdr:nvSpPr>
        <xdr:cNvPr id="254" name="楕円 253"/>
        <xdr:cNvSpPr/>
      </xdr:nvSpPr>
      <xdr:spPr>
        <a:xfrm>
          <a:off x="45847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89209</xdr:rowOff>
    </xdr:from>
    <xdr:ext cx="599010" cy="259045"/>
    <xdr:sp macro="" textlink="">
      <xdr:nvSpPr>
        <xdr:cNvPr id="255" name="扶助費該当値テキスト"/>
        <xdr:cNvSpPr txBox="1"/>
      </xdr:nvSpPr>
      <xdr:spPr>
        <a:xfrm>
          <a:off x="4686300" y="165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139331</xdr:rowOff>
    </xdr:from>
    <xdr:to>
      <xdr:col>20</xdr:col>
      <xdr:colOff>38100</xdr:colOff>
      <xdr:row>97</xdr:row>
      <xdr:rowOff>69481</xdr:rowOff>
    </xdr:to>
    <xdr:sp macro="" textlink="">
      <xdr:nvSpPr>
        <xdr:cNvPr id="256" name="楕円 255"/>
        <xdr:cNvSpPr/>
      </xdr:nvSpPr>
      <xdr:spPr>
        <a:xfrm>
          <a:off x="3746500" y="16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60608</xdr:rowOff>
    </xdr:from>
    <xdr:ext cx="599010" cy="259045"/>
    <xdr:sp macro="" textlink="">
      <xdr:nvSpPr>
        <xdr:cNvPr id="257" name="テキスト ボックス 256"/>
        <xdr:cNvSpPr txBox="1"/>
      </xdr:nvSpPr>
      <xdr:spPr>
        <a:xfrm>
          <a:off x="3497795" y="166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381</xdr:rowOff>
    </xdr:from>
    <xdr:to>
      <xdr:col>15</xdr:col>
      <xdr:colOff>101600</xdr:colOff>
      <xdr:row>97</xdr:row>
      <xdr:rowOff>101981</xdr:rowOff>
    </xdr:to>
    <xdr:sp macro="" textlink="">
      <xdr:nvSpPr>
        <xdr:cNvPr id="258" name="楕円 257"/>
        <xdr:cNvSpPr/>
      </xdr:nvSpPr>
      <xdr:spPr>
        <a:xfrm>
          <a:off x="2857500" y="166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93108</xdr:rowOff>
    </xdr:from>
    <xdr:ext cx="599010" cy="259045"/>
    <xdr:sp macro="" textlink="">
      <xdr:nvSpPr>
        <xdr:cNvPr id="259" name="テキスト ボックス 258"/>
        <xdr:cNvSpPr txBox="1"/>
      </xdr:nvSpPr>
      <xdr:spPr>
        <a:xfrm>
          <a:off x="2608795" y="1672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83401</xdr:rowOff>
    </xdr:from>
    <xdr:to>
      <xdr:col>10</xdr:col>
      <xdr:colOff>165100</xdr:colOff>
      <xdr:row>98</xdr:row>
      <xdr:rowOff>13551</xdr:rowOff>
    </xdr:to>
    <xdr:sp macro="" textlink="">
      <xdr:nvSpPr>
        <xdr:cNvPr id="260" name="楕円 259"/>
        <xdr:cNvSpPr/>
      </xdr:nvSpPr>
      <xdr:spPr>
        <a:xfrm>
          <a:off x="1968500" y="167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4678</xdr:rowOff>
    </xdr:from>
    <xdr:ext cx="599010" cy="259045"/>
    <xdr:sp macro="" textlink="">
      <xdr:nvSpPr>
        <xdr:cNvPr id="261" name="テキスト ボックス 260"/>
        <xdr:cNvSpPr txBox="1"/>
      </xdr:nvSpPr>
      <xdr:spPr>
        <a:xfrm>
          <a:off x="1719795" y="1680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151194</xdr:rowOff>
    </xdr:from>
    <xdr:to>
      <xdr:col>6</xdr:col>
      <xdr:colOff>38100</xdr:colOff>
      <xdr:row>98</xdr:row>
      <xdr:rowOff>81344</xdr:rowOff>
    </xdr:to>
    <xdr:sp macro="" textlink="">
      <xdr:nvSpPr>
        <xdr:cNvPr id="262" name="楕円 261"/>
        <xdr:cNvSpPr/>
      </xdr:nvSpPr>
      <xdr:spPr>
        <a:xfrm>
          <a:off x="1079500" y="167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72471</xdr:rowOff>
    </xdr:from>
    <xdr:ext cx="599010" cy="259045"/>
    <xdr:sp macro="" textlink="">
      <xdr:nvSpPr>
        <xdr:cNvPr id="263" name="テキスト ボックス 262"/>
        <xdr:cNvSpPr txBox="1"/>
      </xdr:nvSpPr>
      <xdr:spPr>
        <a:xfrm>
          <a:off x="830795" y="1687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8" name="直線コネクタ 287"/>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9"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90" name="直線コネクタ 289"/>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1"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2" name="直線コネクタ 291"/>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12865</xdr:rowOff>
    </xdr:from>
    <xdr:to>
      <xdr:col>55</xdr:col>
      <xdr:colOff>0</xdr:colOff>
      <xdr:row>33</xdr:row>
      <xdr:rowOff>17932</xdr:rowOff>
    </xdr:to>
    <xdr:cxnSp macro="">
      <xdr:nvCxnSpPr>
        <xdr:cNvPr id="293" name="直線コネクタ 292"/>
        <xdr:cNvCxnSpPr/>
      </xdr:nvCxnSpPr>
      <xdr:spPr>
        <a:xfrm flipV="1">
          <a:off x="9639300" y="5670715"/>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34523</xdr:rowOff>
    </xdr:from>
    <xdr:ext cx="534377" cy="259045"/>
    <xdr:sp macro="" textlink="">
      <xdr:nvSpPr>
        <xdr:cNvPr id="294" name="補助費等平均値テキスト"/>
        <xdr:cNvSpPr txBox="1"/>
      </xdr:nvSpPr>
      <xdr:spPr>
        <a:xfrm>
          <a:off x="10528300" y="569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5" name="フローチャート: 判断 294"/>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10465</xdr:rowOff>
    </xdr:from>
    <xdr:to>
      <xdr:col>50</xdr:col>
      <xdr:colOff>114300</xdr:colOff>
      <xdr:row>33</xdr:row>
      <xdr:rowOff>17932</xdr:rowOff>
    </xdr:to>
    <xdr:cxnSp macro="">
      <xdr:nvCxnSpPr>
        <xdr:cNvPr id="296" name="直線コネクタ 295"/>
        <xdr:cNvCxnSpPr/>
      </xdr:nvCxnSpPr>
      <xdr:spPr>
        <a:xfrm>
          <a:off x="8750300" y="5668315"/>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7" name="フローチャート: 判断 296"/>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8" name="テキスト ボックス 297"/>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10465</xdr:rowOff>
    </xdr:from>
    <xdr:to>
      <xdr:col>45</xdr:col>
      <xdr:colOff>177800</xdr:colOff>
      <xdr:row>33</xdr:row>
      <xdr:rowOff>34849</xdr:rowOff>
    </xdr:to>
    <xdr:cxnSp macro="">
      <xdr:nvCxnSpPr>
        <xdr:cNvPr id="299" name="直線コネクタ 298"/>
        <xdr:cNvCxnSpPr/>
      </xdr:nvCxnSpPr>
      <xdr:spPr>
        <a:xfrm flipV="1">
          <a:off x="7861300" y="5668315"/>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300" name="フローチャート: 判断 299"/>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151795</xdr:rowOff>
    </xdr:from>
    <xdr:ext cx="534377" cy="259045"/>
    <xdr:sp macro="" textlink="">
      <xdr:nvSpPr>
        <xdr:cNvPr id="301" name="テキスト ボックス 300"/>
        <xdr:cNvSpPr txBox="1"/>
      </xdr:nvSpPr>
      <xdr:spPr>
        <a:xfrm>
          <a:off x="848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30506</xdr:rowOff>
    </xdr:from>
    <xdr:to>
      <xdr:col>41</xdr:col>
      <xdr:colOff>50800</xdr:colOff>
      <xdr:row>33</xdr:row>
      <xdr:rowOff>34849</xdr:rowOff>
    </xdr:to>
    <xdr:cxnSp macro="">
      <xdr:nvCxnSpPr>
        <xdr:cNvPr id="302" name="直線コネクタ 301"/>
        <xdr:cNvCxnSpPr/>
      </xdr:nvCxnSpPr>
      <xdr:spPr>
        <a:xfrm>
          <a:off x="6972300" y="568835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3" name="フローチャート: 判断 302"/>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4" name="テキスト ボックス 303"/>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5" name="フローチャート: 判断 304"/>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156062</xdr:rowOff>
    </xdr:from>
    <xdr:ext cx="534377" cy="259045"/>
    <xdr:sp macro="" textlink="">
      <xdr:nvSpPr>
        <xdr:cNvPr id="306" name="テキスト ボックス 305"/>
        <xdr:cNvSpPr txBox="1"/>
      </xdr:nvSpPr>
      <xdr:spPr>
        <a:xfrm>
          <a:off x="6705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133515</xdr:rowOff>
    </xdr:from>
    <xdr:to>
      <xdr:col>55</xdr:col>
      <xdr:colOff>50800</xdr:colOff>
      <xdr:row>33</xdr:row>
      <xdr:rowOff>63665</xdr:rowOff>
    </xdr:to>
    <xdr:sp macro="" textlink="">
      <xdr:nvSpPr>
        <xdr:cNvPr id="312" name="楕円 311"/>
        <xdr:cNvSpPr/>
      </xdr:nvSpPr>
      <xdr:spPr>
        <a:xfrm>
          <a:off x="10426700" y="56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156392</xdr:rowOff>
    </xdr:from>
    <xdr:ext cx="534377" cy="259045"/>
    <xdr:sp macro="" textlink="">
      <xdr:nvSpPr>
        <xdr:cNvPr id="313" name="補助費等該当値テキスト"/>
        <xdr:cNvSpPr txBox="1"/>
      </xdr:nvSpPr>
      <xdr:spPr>
        <a:xfrm>
          <a:off x="10528300" y="54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138582</xdr:rowOff>
    </xdr:from>
    <xdr:to>
      <xdr:col>50</xdr:col>
      <xdr:colOff>165100</xdr:colOff>
      <xdr:row>33</xdr:row>
      <xdr:rowOff>68732</xdr:rowOff>
    </xdr:to>
    <xdr:sp macro="" textlink="">
      <xdr:nvSpPr>
        <xdr:cNvPr id="314" name="楕円 313"/>
        <xdr:cNvSpPr/>
      </xdr:nvSpPr>
      <xdr:spPr>
        <a:xfrm>
          <a:off x="9588500" y="56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85259</xdr:rowOff>
    </xdr:from>
    <xdr:ext cx="534377" cy="259045"/>
    <xdr:sp macro="" textlink="">
      <xdr:nvSpPr>
        <xdr:cNvPr id="315" name="テキスト ボックス 314"/>
        <xdr:cNvSpPr txBox="1"/>
      </xdr:nvSpPr>
      <xdr:spPr>
        <a:xfrm>
          <a:off x="9372111" y="54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131115</xdr:rowOff>
    </xdr:from>
    <xdr:to>
      <xdr:col>46</xdr:col>
      <xdr:colOff>38100</xdr:colOff>
      <xdr:row>33</xdr:row>
      <xdr:rowOff>61265</xdr:rowOff>
    </xdr:to>
    <xdr:sp macro="" textlink="">
      <xdr:nvSpPr>
        <xdr:cNvPr id="316" name="楕円 315"/>
        <xdr:cNvSpPr/>
      </xdr:nvSpPr>
      <xdr:spPr>
        <a:xfrm>
          <a:off x="8699500" y="56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77792</xdr:rowOff>
    </xdr:from>
    <xdr:ext cx="534377" cy="259045"/>
    <xdr:sp macro="" textlink="">
      <xdr:nvSpPr>
        <xdr:cNvPr id="317" name="テキスト ボックス 316"/>
        <xdr:cNvSpPr txBox="1"/>
      </xdr:nvSpPr>
      <xdr:spPr>
        <a:xfrm>
          <a:off x="8483111" y="539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155499</xdr:rowOff>
    </xdr:from>
    <xdr:to>
      <xdr:col>41</xdr:col>
      <xdr:colOff>101600</xdr:colOff>
      <xdr:row>33</xdr:row>
      <xdr:rowOff>85649</xdr:rowOff>
    </xdr:to>
    <xdr:sp macro="" textlink="">
      <xdr:nvSpPr>
        <xdr:cNvPr id="318" name="楕円 317"/>
        <xdr:cNvSpPr/>
      </xdr:nvSpPr>
      <xdr:spPr>
        <a:xfrm>
          <a:off x="7810500" y="56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102176</xdr:rowOff>
    </xdr:from>
    <xdr:ext cx="534377" cy="259045"/>
    <xdr:sp macro="" textlink="">
      <xdr:nvSpPr>
        <xdr:cNvPr id="319" name="テキスト ボックス 318"/>
        <xdr:cNvSpPr txBox="1"/>
      </xdr:nvSpPr>
      <xdr:spPr>
        <a:xfrm>
          <a:off x="7594111" y="54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151156</xdr:rowOff>
    </xdr:from>
    <xdr:to>
      <xdr:col>36</xdr:col>
      <xdr:colOff>165100</xdr:colOff>
      <xdr:row>33</xdr:row>
      <xdr:rowOff>81306</xdr:rowOff>
    </xdr:to>
    <xdr:sp macro="" textlink="">
      <xdr:nvSpPr>
        <xdr:cNvPr id="320" name="楕円 319"/>
        <xdr:cNvSpPr/>
      </xdr:nvSpPr>
      <xdr:spPr>
        <a:xfrm>
          <a:off x="6921500" y="56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97833</xdr:rowOff>
    </xdr:from>
    <xdr:ext cx="534377" cy="259045"/>
    <xdr:sp macro="" textlink="">
      <xdr:nvSpPr>
        <xdr:cNvPr id="321" name="テキスト ボックス 320"/>
        <xdr:cNvSpPr txBox="1"/>
      </xdr:nvSpPr>
      <xdr:spPr>
        <a:xfrm>
          <a:off x="6705111" y="54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8" name="直線コネクタ 347"/>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9"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50" name="直線コネクタ 349"/>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1"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2" name="直線コネクタ 351"/>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56424</xdr:rowOff>
    </xdr:from>
    <xdr:to>
      <xdr:col>55</xdr:col>
      <xdr:colOff>0</xdr:colOff>
      <xdr:row>54</xdr:row>
      <xdr:rowOff>166904</xdr:rowOff>
    </xdr:to>
    <xdr:cxnSp macro="">
      <xdr:nvCxnSpPr>
        <xdr:cNvPr id="353" name="直線コネクタ 352"/>
        <xdr:cNvCxnSpPr/>
      </xdr:nvCxnSpPr>
      <xdr:spPr>
        <a:xfrm flipV="1">
          <a:off x="9639300" y="9143274"/>
          <a:ext cx="838200" cy="2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4" name="普通建設事業費平均値テキスト"/>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5" name="フローチャート: 判断 354"/>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35916</xdr:rowOff>
    </xdr:from>
    <xdr:to>
      <xdr:col>50</xdr:col>
      <xdr:colOff>114300</xdr:colOff>
      <xdr:row>54</xdr:row>
      <xdr:rowOff>166904</xdr:rowOff>
    </xdr:to>
    <xdr:cxnSp macro="">
      <xdr:nvCxnSpPr>
        <xdr:cNvPr id="356" name="直線コネクタ 355"/>
        <xdr:cNvCxnSpPr/>
      </xdr:nvCxnSpPr>
      <xdr:spPr>
        <a:xfrm>
          <a:off x="8750300" y="9294216"/>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7" name="フローチャート: 判断 356"/>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8" name="テキスト ボックス 357"/>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26380</xdr:rowOff>
    </xdr:from>
    <xdr:to>
      <xdr:col>45</xdr:col>
      <xdr:colOff>177800</xdr:colOff>
      <xdr:row>54</xdr:row>
      <xdr:rowOff>35916</xdr:rowOff>
    </xdr:to>
    <xdr:cxnSp macro="">
      <xdr:nvCxnSpPr>
        <xdr:cNvPr id="359" name="直線コネクタ 358"/>
        <xdr:cNvCxnSpPr/>
      </xdr:nvCxnSpPr>
      <xdr:spPr>
        <a:xfrm>
          <a:off x="7861300" y="9284680"/>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60" name="フローチャート: 判断 359"/>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1" name="テキスト ボックス 360"/>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26380</xdr:rowOff>
    </xdr:from>
    <xdr:to>
      <xdr:col>41</xdr:col>
      <xdr:colOff>50800</xdr:colOff>
      <xdr:row>56</xdr:row>
      <xdr:rowOff>40161</xdr:rowOff>
    </xdr:to>
    <xdr:cxnSp macro="">
      <xdr:nvCxnSpPr>
        <xdr:cNvPr id="362" name="直線コネクタ 361"/>
        <xdr:cNvCxnSpPr/>
      </xdr:nvCxnSpPr>
      <xdr:spPr>
        <a:xfrm flipV="1">
          <a:off x="6972300" y="9284680"/>
          <a:ext cx="889000" cy="35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3" name="フローチャート: 判断 362"/>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4" name="テキスト ボックス 363"/>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5" name="フローチャート: 判断 364"/>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82211</xdr:rowOff>
    </xdr:from>
    <xdr:ext cx="534377" cy="259045"/>
    <xdr:sp macro="" textlink="">
      <xdr:nvSpPr>
        <xdr:cNvPr id="366" name="テキスト ボックス 365"/>
        <xdr:cNvSpPr txBox="1"/>
      </xdr:nvSpPr>
      <xdr:spPr>
        <a:xfrm>
          <a:off x="6705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5624</xdr:rowOff>
    </xdr:from>
    <xdr:to>
      <xdr:col>55</xdr:col>
      <xdr:colOff>50800</xdr:colOff>
      <xdr:row>53</xdr:row>
      <xdr:rowOff>107224</xdr:rowOff>
    </xdr:to>
    <xdr:sp macro="" textlink="">
      <xdr:nvSpPr>
        <xdr:cNvPr id="372" name="楕円 371"/>
        <xdr:cNvSpPr/>
      </xdr:nvSpPr>
      <xdr:spPr>
        <a:xfrm>
          <a:off x="10426700" y="90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28501</xdr:rowOff>
    </xdr:from>
    <xdr:ext cx="534377" cy="259045"/>
    <xdr:sp macro="" textlink="">
      <xdr:nvSpPr>
        <xdr:cNvPr id="373" name="普通建設事業費該当値テキスト"/>
        <xdr:cNvSpPr txBox="1"/>
      </xdr:nvSpPr>
      <xdr:spPr>
        <a:xfrm>
          <a:off x="10528300" y="89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116104</xdr:rowOff>
    </xdr:from>
    <xdr:to>
      <xdr:col>50</xdr:col>
      <xdr:colOff>165100</xdr:colOff>
      <xdr:row>55</xdr:row>
      <xdr:rowOff>46254</xdr:rowOff>
    </xdr:to>
    <xdr:sp macro="" textlink="">
      <xdr:nvSpPr>
        <xdr:cNvPr id="374" name="楕円 373"/>
        <xdr:cNvSpPr/>
      </xdr:nvSpPr>
      <xdr:spPr>
        <a:xfrm>
          <a:off x="9588500" y="93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62781</xdr:rowOff>
    </xdr:from>
    <xdr:ext cx="534377" cy="259045"/>
    <xdr:sp macro="" textlink="">
      <xdr:nvSpPr>
        <xdr:cNvPr id="375" name="テキスト ボックス 374"/>
        <xdr:cNvSpPr txBox="1"/>
      </xdr:nvSpPr>
      <xdr:spPr>
        <a:xfrm>
          <a:off x="9372111" y="91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156566</xdr:rowOff>
    </xdr:from>
    <xdr:to>
      <xdr:col>46</xdr:col>
      <xdr:colOff>38100</xdr:colOff>
      <xdr:row>54</xdr:row>
      <xdr:rowOff>86716</xdr:rowOff>
    </xdr:to>
    <xdr:sp macro="" textlink="">
      <xdr:nvSpPr>
        <xdr:cNvPr id="376" name="楕円 375"/>
        <xdr:cNvSpPr/>
      </xdr:nvSpPr>
      <xdr:spPr>
        <a:xfrm>
          <a:off x="8699500" y="92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103243</xdr:rowOff>
    </xdr:from>
    <xdr:ext cx="534377" cy="259045"/>
    <xdr:sp macro="" textlink="">
      <xdr:nvSpPr>
        <xdr:cNvPr id="377" name="テキスト ボックス 376"/>
        <xdr:cNvSpPr txBox="1"/>
      </xdr:nvSpPr>
      <xdr:spPr>
        <a:xfrm>
          <a:off x="8483111" y="90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147030</xdr:rowOff>
    </xdr:from>
    <xdr:to>
      <xdr:col>41</xdr:col>
      <xdr:colOff>101600</xdr:colOff>
      <xdr:row>54</xdr:row>
      <xdr:rowOff>77180</xdr:rowOff>
    </xdr:to>
    <xdr:sp macro="" textlink="">
      <xdr:nvSpPr>
        <xdr:cNvPr id="378" name="楕円 377"/>
        <xdr:cNvSpPr/>
      </xdr:nvSpPr>
      <xdr:spPr>
        <a:xfrm>
          <a:off x="7810500" y="92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93707</xdr:rowOff>
    </xdr:from>
    <xdr:ext cx="534377" cy="259045"/>
    <xdr:sp macro="" textlink="">
      <xdr:nvSpPr>
        <xdr:cNvPr id="379" name="テキスト ボックス 378"/>
        <xdr:cNvSpPr txBox="1"/>
      </xdr:nvSpPr>
      <xdr:spPr>
        <a:xfrm>
          <a:off x="7594111" y="900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160811</xdr:rowOff>
    </xdr:from>
    <xdr:to>
      <xdr:col>36</xdr:col>
      <xdr:colOff>165100</xdr:colOff>
      <xdr:row>56</xdr:row>
      <xdr:rowOff>90961</xdr:rowOff>
    </xdr:to>
    <xdr:sp macro="" textlink="">
      <xdr:nvSpPr>
        <xdr:cNvPr id="380" name="楕円 379"/>
        <xdr:cNvSpPr/>
      </xdr:nvSpPr>
      <xdr:spPr>
        <a:xfrm>
          <a:off x="6921500" y="95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82088</xdr:rowOff>
    </xdr:from>
    <xdr:ext cx="534377" cy="259045"/>
    <xdr:sp macro="" textlink="">
      <xdr:nvSpPr>
        <xdr:cNvPr id="381" name="テキスト ボックス 380"/>
        <xdr:cNvSpPr txBox="1"/>
      </xdr:nvSpPr>
      <xdr:spPr>
        <a:xfrm>
          <a:off x="6705111" y="96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5" name="直線コネクタ 404"/>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6"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7" name="直線コネクタ 406"/>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8"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9" name="直線コネクタ 408"/>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132652</xdr:rowOff>
    </xdr:from>
    <xdr:to>
      <xdr:col>55</xdr:col>
      <xdr:colOff>0</xdr:colOff>
      <xdr:row>73</xdr:row>
      <xdr:rowOff>155626</xdr:rowOff>
    </xdr:to>
    <xdr:cxnSp macro="">
      <xdr:nvCxnSpPr>
        <xdr:cNvPr id="410" name="直線コネクタ 409"/>
        <xdr:cNvCxnSpPr/>
      </xdr:nvCxnSpPr>
      <xdr:spPr>
        <a:xfrm flipV="1">
          <a:off x="9639300" y="12477052"/>
          <a:ext cx="838200" cy="1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11" name="普通建設事業費 （ うち新規整備　）平均値テキスト"/>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2" name="フローチャート: 判断 411"/>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77788</xdr:rowOff>
    </xdr:from>
    <xdr:to>
      <xdr:col>50</xdr:col>
      <xdr:colOff>114300</xdr:colOff>
      <xdr:row>73</xdr:row>
      <xdr:rowOff>155626</xdr:rowOff>
    </xdr:to>
    <xdr:cxnSp macro="">
      <xdr:nvCxnSpPr>
        <xdr:cNvPr id="413" name="直線コネクタ 412"/>
        <xdr:cNvCxnSpPr/>
      </xdr:nvCxnSpPr>
      <xdr:spPr>
        <a:xfrm>
          <a:off x="8750300" y="12593638"/>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4" name="フローチャート: 判断 413"/>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5" name="テキスト ボックス 414"/>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35039</xdr:rowOff>
    </xdr:from>
    <xdr:to>
      <xdr:col>45</xdr:col>
      <xdr:colOff>177800</xdr:colOff>
      <xdr:row>73</xdr:row>
      <xdr:rowOff>77788</xdr:rowOff>
    </xdr:to>
    <xdr:cxnSp macro="">
      <xdr:nvCxnSpPr>
        <xdr:cNvPr id="416" name="直線コネクタ 415"/>
        <xdr:cNvCxnSpPr/>
      </xdr:nvCxnSpPr>
      <xdr:spPr>
        <a:xfrm>
          <a:off x="7861300" y="12550889"/>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7" name="フローチャート: 判断 416"/>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6138</xdr:rowOff>
    </xdr:from>
    <xdr:ext cx="534377" cy="259045"/>
    <xdr:sp macro="" textlink="">
      <xdr:nvSpPr>
        <xdr:cNvPr id="418" name="テキスト ボックス 417"/>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35039</xdr:rowOff>
    </xdr:from>
    <xdr:to>
      <xdr:col>41</xdr:col>
      <xdr:colOff>50800</xdr:colOff>
      <xdr:row>74</xdr:row>
      <xdr:rowOff>25400</xdr:rowOff>
    </xdr:to>
    <xdr:cxnSp macro="">
      <xdr:nvCxnSpPr>
        <xdr:cNvPr id="419" name="直線コネクタ 418"/>
        <xdr:cNvCxnSpPr/>
      </xdr:nvCxnSpPr>
      <xdr:spPr>
        <a:xfrm flipV="1">
          <a:off x="6972300" y="12550889"/>
          <a:ext cx="889000" cy="16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20" name="フローチャート: 判断 419"/>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21" name="テキスト ボックス 420"/>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2" name="フローチャート: 判断 421"/>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3" name="テキスト ボックス 422"/>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81852</xdr:rowOff>
    </xdr:from>
    <xdr:to>
      <xdr:col>55</xdr:col>
      <xdr:colOff>50800</xdr:colOff>
      <xdr:row>73</xdr:row>
      <xdr:rowOff>12002</xdr:rowOff>
    </xdr:to>
    <xdr:sp macro="" textlink="">
      <xdr:nvSpPr>
        <xdr:cNvPr id="429" name="楕円 428"/>
        <xdr:cNvSpPr/>
      </xdr:nvSpPr>
      <xdr:spPr>
        <a:xfrm>
          <a:off x="10426700" y="124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104729</xdr:rowOff>
    </xdr:from>
    <xdr:ext cx="534377" cy="259045"/>
    <xdr:sp macro="" textlink="">
      <xdr:nvSpPr>
        <xdr:cNvPr id="430" name="普通建設事業費 （ うち新規整備　）該当値テキスト"/>
        <xdr:cNvSpPr txBox="1"/>
      </xdr:nvSpPr>
      <xdr:spPr>
        <a:xfrm>
          <a:off x="10528300" y="12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104826</xdr:rowOff>
    </xdr:from>
    <xdr:to>
      <xdr:col>50</xdr:col>
      <xdr:colOff>165100</xdr:colOff>
      <xdr:row>74</xdr:row>
      <xdr:rowOff>34976</xdr:rowOff>
    </xdr:to>
    <xdr:sp macro="" textlink="">
      <xdr:nvSpPr>
        <xdr:cNvPr id="431" name="楕円 430"/>
        <xdr:cNvSpPr/>
      </xdr:nvSpPr>
      <xdr:spPr>
        <a:xfrm>
          <a:off x="9588500" y="1262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51503</xdr:rowOff>
    </xdr:from>
    <xdr:ext cx="534377" cy="259045"/>
    <xdr:sp macro="" textlink="">
      <xdr:nvSpPr>
        <xdr:cNvPr id="432" name="テキスト ボックス 431"/>
        <xdr:cNvSpPr txBox="1"/>
      </xdr:nvSpPr>
      <xdr:spPr>
        <a:xfrm>
          <a:off x="9372111" y="123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26988</xdr:rowOff>
    </xdr:from>
    <xdr:to>
      <xdr:col>46</xdr:col>
      <xdr:colOff>38100</xdr:colOff>
      <xdr:row>73</xdr:row>
      <xdr:rowOff>128588</xdr:rowOff>
    </xdr:to>
    <xdr:sp macro="" textlink="">
      <xdr:nvSpPr>
        <xdr:cNvPr id="433" name="楕円 432"/>
        <xdr:cNvSpPr/>
      </xdr:nvSpPr>
      <xdr:spPr>
        <a:xfrm>
          <a:off x="8699500" y="125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145115</xdr:rowOff>
    </xdr:from>
    <xdr:ext cx="534377" cy="259045"/>
    <xdr:sp macro="" textlink="">
      <xdr:nvSpPr>
        <xdr:cNvPr id="434" name="テキスト ボックス 433"/>
        <xdr:cNvSpPr txBox="1"/>
      </xdr:nvSpPr>
      <xdr:spPr>
        <a:xfrm>
          <a:off x="8483111" y="1231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155689</xdr:rowOff>
    </xdr:from>
    <xdr:to>
      <xdr:col>41</xdr:col>
      <xdr:colOff>101600</xdr:colOff>
      <xdr:row>73</xdr:row>
      <xdr:rowOff>85839</xdr:rowOff>
    </xdr:to>
    <xdr:sp macro="" textlink="">
      <xdr:nvSpPr>
        <xdr:cNvPr id="435" name="楕円 434"/>
        <xdr:cNvSpPr/>
      </xdr:nvSpPr>
      <xdr:spPr>
        <a:xfrm>
          <a:off x="7810500" y="12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102366</xdr:rowOff>
    </xdr:from>
    <xdr:ext cx="534377" cy="259045"/>
    <xdr:sp macro="" textlink="">
      <xdr:nvSpPr>
        <xdr:cNvPr id="436" name="テキスト ボックス 435"/>
        <xdr:cNvSpPr txBox="1"/>
      </xdr:nvSpPr>
      <xdr:spPr>
        <a:xfrm>
          <a:off x="7594111" y="122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146050</xdr:rowOff>
    </xdr:from>
    <xdr:to>
      <xdr:col>36</xdr:col>
      <xdr:colOff>165100</xdr:colOff>
      <xdr:row>74</xdr:row>
      <xdr:rowOff>76200</xdr:rowOff>
    </xdr:to>
    <xdr:sp macro="" textlink="">
      <xdr:nvSpPr>
        <xdr:cNvPr id="437" name="楕円 436"/>
        <xdr:cNvSpPr/>
      </xdr:nvSpPr>
      <xdr:spPr>
        <a:xfrm>
          <a:off x="69215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92727</xdr:rowOff>
    </xdr:from>
    <xdr:ext cx="534377" cy="259045"/>
    <xdr:sp macro="" textlink="">
      <xdr:nvSpPr>
        <xdr:cNvPr id="438" name="テキスト ボックス 437"/>
        <xdr:cNvSpPr txBox="1"/>
      </xdr:nvSpPr>
      <xdr:spPr>
        <a:xfrm>
          <a:off x="6705111" y="124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1" name="直線コネクタ 460"/>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2"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3" name="直線コネクタ 462"/>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4"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5" name="直線コネクタ 464"/>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45242</xdr:rowOff>
    </xdr:from>
    <xdr:to>
      <xdr:col>55</xdr:col>
      <xdr:colOff>0</xdr:colOff>
      <xdr:row>97</xdr:row>
      <xdr:rowOff>72949</xdr:rowOff>
    </xdr:to>
    <xdr:cxnSp macro="">
      <xdr:nvCxnSpPr>
        <xdr:cNvPr id="466" name="直線コネクタ 465"/>
        <xdr:cNvCxnSpPr/>
      </xdr:nvCxnSpPr>
      <xdr:spPr>
        <a:xfrm flipV="1">
          <a:off x="9639300" y="16675892"/>
          <a:ext cx="8382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7"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8" name="フローチャート: 判断 467"/>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72949</xdr:rowOff>
    </xdr:from>
    <xdr:to>
      <xdr:col>50</xdr:col>
      <xdr:colOff>114300</xdr:colOff>
      <xdr:row>97</xdr:row>
      <xdr:rowOff>81224</xdr:rowOff>
    </xdr:to>
    <xdr:cxnSp macro="">
      <xdr:nvCxnSpPr>
        <xdr:cNvPr id="469" name="直線コネクタ 468"/>
        <xdr:cNvCxnSpPr/>
      </xdr:nvCxnSpPr>
      <xdr:spPr>
        <a:xfrm flipV="1">
          <a:off x="8750300" y="16703599"/>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70" name="フローチャート: 判断 469"/>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71" name="テキスト ボックス 470"/>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81224</xdr:rowOff>
    </xdr:from>
    <xdr:to>
      <xdr:col>45</xdr:col>
      <xdr:colOff>177800</xdr:colOff>
      <xdr:row>98</xdr:row>
      <xdr:rowOff>6883</xdr:rowOff>
    </xdr:to>
    <xdr:cxnSp macro="">
      <xdr:nvCxnSpPr>
        <xdr:cNvPr id="472" name="直線コネクタ 471"/>
        <xdr:cNvCxnSpPr/>
      </xdr:nvCxnSpPr>
      <xdr:spPr>
        <a:xfrm flipV="1">
          <a:off x="7861300" y="16711874"/>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3" name="フローチャート: 判断 472"/>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4" name="テキスト ボックス 473"/>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6883</xdr:rowOff>
    </xdr:from>
    <xdr:to>
      <xdr:col>41</xdr:col>
      <xdr:colOff>50800</xdr:colOff>
      <xdr:row>98</xdr:row>
      <xdr:rowOff>114371</xdr:rowOff>
    </xdr:to>
    <xdr:cxnSp macro="">
      <xdr:nvCxnSpPr>
        <xdr:cNvPr id="475" name="直線コネクタ 474"/>
        <xdr:cNvCxnSpPr/>
      </xdr:nvCxnSpPr>
      <xdr:spPr>
        <a:xfrm flipV="1">
          <a:off x="6972300" y="16808983"/>
          <a:ext cx="889000" cy="10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6" name="フローチャート: 判断 475"/>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7" name="テキスト ボックス 476"/>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8" name="フローチャート: 判断 477"/>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79" name="テキスト ボックス 478"/>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165892</xdr:rowOff>
    </xdr:from>
    <xdr:to>
      <xdr:col>55</xdr:col>
      <xdr:colOff>50800</xdr:colOff>
      <xdr:row>97</xdr:row>
      <xdr:rowOff>96042</xdr:rowOff>
    </xdr:to>
    <xdr:sp macro="" textlink="">
      <xdr:nvSpPr>
        <xdr:cNvPr id="485" name="楕円 484"/>
        <xdr:cNvSpPr/>
      </xdr:nvSpPr>
      <xdr:spPr>
        <a:xfrm>
          <a:off x="10426700" y="166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80819</xdr:rowOff>
    </xdr:from>
    <xdr:ext cx="534377" cy="259045"/>
    <xdr:sp macro="" textlink="">
      <xdr:nvSpPr>
        <xdr:cNvPr id="486" name="普通建設事業費 （ うち更新整備　）該当値テキスト"/>
        <xdr:cNvSpPr txBox="1"/>
      </xdr:nvSpPr>
      <xdr:spPr>
        <a:xfrm>
          <a:off x="10528300" y="165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22149</xdr:rowOff>
    </xdr:from>
    <xdr:to>
      <xdr:col>50</xdr:col>
      <xdr:colOff>165100</xdr:colOff>
      <xdr:row>97</xdr:row>
      <xdr:rowOff>123749</xdr:rowOff>
    </xdr:to>
    <xdr:sp macro="" textlink="">
      <xdr:nvSpPr>
        <xdr:cNvPr id="487" name="楕円 486"/>
        <xdr:cNvSpPr/>
      </xdr:nvSpPr>
      <xdr:spPr>
        <a:xfrm>
          <a:off x="9588500" y="166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114876</xdr:rowOff>
    </xdr:from>
    <xdr:ext cx="534377" cy="259045"/>
    <xdr:sp macro="" textlink="">
      <xdr:nvSpPr>
        <xdr:cNvPr id="488" name="テキスト ボックス 487"/>
        <xdr:cNvSpPr txBox="1"/>
      </xdr:nvSpPr>
      <xdr:spPr>
        <a:xfrm>
          <a:off x="9372111" y="167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30424</xdr:rowOff>
    </xdr:from>
    <xdr:to>
      <xdr:col>46</xdr:col>
      <xdr:colOff>38100</xdr:colOff>
      <xdr:row>97</xdr:row>
      <xdr:rowOff>132024</xdr:rowOff>
    </xdr:to>
    <xdr:sp macro="" textlink="">
      <xdr:nvSpPr>
        <xdr:cNvPr id="489" name="楕円 488"/>
        <xdr:cNvSpPr/>
      </xdr:nvSpPr>
      <xdr:spPr>
        <a:xfrm>
          <a:off x="8699500" y="166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123151</xdr:rowOff>
    </xdr:from>
    <xdr:ext cx="534377" cy="259045"/>
    <xdr:sp macro="" textlink="">
      <xdr:nvSpPr>
        <xdr:cNvPr id="490" name="テキスト ボックス 489"/>
        <xdr:cNvSpPr txBox="1"/>
      </xdr:nvSpPr>
      <xdr:spPr>
        <a:xfrm>
          <a:off x="8483111" y="167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127533</xdr:rowOff>
    </xdr:from>
    <xdr:to>
      <xdr:col>41</xdr:col>
      <xdr:colOff>101600</xdr:colOff>
      <xdr:row>98</xdr:row>
      <xdr:rowOff>57683</xdr:rowOff>
    </xdr:to>
    <xdr:sp macro="" textlink="">
      <xdr:nvSpPr>
        <xdr:cNvPr id="491" name="楕円 490"/>
        <xdr:cNvSpPr/>
      </xdr:nvSpPr>
      <xdr:spPr>
        <a:xfrm>
          <a:off x="7810500" y="167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48810</xdr:rowOff>
    </xdr:from>
    <xdr:ext cx="534377" cy="259045"/>
    <xdr:sp macro="" textlink="">
      <xdr:nvSpPr>
        <xdr:cNvPr id="492" name="テキスト ボックス 491"/>
        <xdr:cNvSpPr txBox="1"/>
      </xdr:nvSpPr>
      <xdr:spPr>
        <a:xfrm>
          <a:off x="7594111" y="168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63571</xdr:rowOff>
    </xdr:from>
    <xdr:to>
      <xdr:col>36</xdr:col>
      <xdr:colOff>165100</xdr:colOff>
      <xdr:row>98</xdr:row>
      <xdr:rowOff>165171</xdr:rowOff>
    </xdr:to>
    <xdr:sp macro="" textlink="">
      <xdr:nvSpPr>
        <xdr:cNvPr id="493" name="楕円 492"/>
        <xdr:cNvSpPr/>
      </xdr:nvSpPr>
      <xdr:spPr>
        <a:xfrm>
          <a:off x="6921500" y="168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156298</xdr:rowOff>
    </xdr:from>
    <xdr:ext cx="534377" cy="259045"/>
    <xdr:sp macro="" textlink="">
      <xdr:nvSpPr>
        <xdr:cNvPr id="494" name="テキスト ボックス 493"/>
        <xdr:cNvSpPr txBox="1"/>
      </xdr:nvSpPr>
      <xdr:spPr>
        <a:xfrm>
          <a:off x="6705111" y="169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8" name="直線コネクタ 517"/>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1"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2" name="直線コネクタ 521"/>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4"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5" name="フローチャート: 判断 524"/>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7" name="フローチャート: 判断 526"/>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8" name="テキスト ボックス 527"/>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30" name="フローチャート: 判断 529"/>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31" name="テキスト ボックス 530"/>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3" name="フローチャート: 判断 532"/>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4" name="テキスト ボックス 533"/>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5" name="フローチャート: 判断 534"/>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6" name="テキスト ボックス 535"/>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5" name="直線コネクタ 624"/>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6"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7" name="直線コネクタ 626"/>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8"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9" name="直線コネクタ 628"/>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2160</xdr:rowOff>
    </xdr:from>
    <xdr:to>
      <xdr:col>85</xdr:col>
      <xdr:colOff>127000</xdr:colOff>
      <xdr:row>78</xdr:row>
      <xdr:rowOff>42698</xdr:rowOff>
    </xdr:to>
    <xdr:cxnSp macro="">
      <xdr:nvCxnSpPr>
        <xdr:cNvPr id="630" name="直線コネクタ 629"/>
        <xdr:cNvCxnSpPr/>
      </xdr:nvCxnSpPr>
      <xdr:spPr>
        <a:xfrm flipV="1">
          <a:off x="15481300" y="13375260"/>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31"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2" name="フローチャート: 判断 631"/>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152082</xdr:rowOff>
    </xdr:from>
    <xdr:to>
      <xdr:col>81</xdr:col>
      <xdr:colOff>50800</xdr:colOff>
      <xdr:row>78</xdr:row>
      <xdr:rowOff>42698</xdr:rowOff>
    </xdr:to>
    <xdr:cxnSp macro="">
      <xdr:nvCxnSpPr>
        <xdr:cNvPr id="633" name="直線コネクタ 632"/>
        <xdr:cNvCxnSpPr/>
      </xdr:nvCxnSpPr>
      <xdr:spPr>
        <a:xfrm>
          <a:off x="14592300" y="13353732"/>
          <a:ext cx="889000" cy="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4" name="フローチャート: 判断 633"/>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5" name="テキスト ボックス 634"/>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152082</xdr:rowOff>
    </xdr:from>
    <xdr:to>
      <xdr:col>76</xdr:col>
      <xdr:colOff>114300</xdr:colOff>
      <xdr:row>78</xdr:row>
      <xdr:rowOff>23058</xdr:rowOff>
    </xdr:to>
    <xdr:cxnSp macro="">
      <xdr:nvCxnSpPr>
        <xdr:cNvPr id="636" name="直線コネクタ 635"/>
        <xdr:cNvCxnSpPr/>
      </xdr:nvCxnSpPr>
      <xdr:spPr>
        <a:xfrm flipV="1">
          <a:off x="13703300" y="13353732"/>
          <a:ext cx="889000" cy="4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7" name="フローチャート: 判断 636"/>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8" name="テキスト ボックス 637"/>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165703</xdr:rowOff>
    </xdr:from>
    <xdr:to>
      <xdr:col>71</xdr:col>
      <xdr:colOff>177800</xdr:colOff>
      <xdr:row>78</xdr:row>
      <xdr:rowOff>23058</xdr:rowOff>
    </xdr:to>
    <xdr:cxnSp macro="">
      <xdr:nvCxnSpPr>
        <xdr:cNvPr id="639" name="直線コネクタ 638"/>
        <xdr:cNvCxnSpPr/>
      </xdr:nvCxnSpPr>
      <xdr:spPr>
        <a:xfrm>
          <a:off x="12814300" y="13367353"/>
          <a:ext cx="8890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40" name="フローチャート: 判断 639"/>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41" name="テキスト ボックス 640"/>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2" name="フローチャート: 判断 641"/>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3" name="テキスト ボックス 642"/>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122810</xdr:rowOff>
    </xdr:from>
    <xdr:to>
      <xdr:col>85</xdr:col>
      <xdr:colOff>177800</xdr:colOff>
      <xdr:row>78</xdr:row>
      <xdr:rowOff>52960</xdr:rowOff>
    </xdr:to>
    <xdr:sp macro="" textlink="">
      <xdr:nvSpPr>
        <xdr:cNvPr id="649" name="楕円 648"/>
        <xdr:cNvSpPr/>
      </xdr:nvSpPr>
      <xdr:spPr>
        <a:xfrm>
          <a:off x="16268700" y="13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101237</xdr:rowOff>
    </xdr:from>
    <xdr:ext cx="534377" cy="259045"/>
    <xdr:sp macro="" textlink="">
      <xdr:nvSpPr>
        <xdr:cNvPr id="650" name="公債費該当値テキスト"/>
        <xdr:cNvSpPr txBox="1"/>
      </xdr:nvSpPr>
      <xdr:spPr>
        <a:xfrm>
          <a:off x="16370300" y="133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163348</xdr:rowOff>
    </xdr:from>
    <xdr:to>
      <xdr:col>81</xdr:col>
      <xdr:colOff>101600</xdr:colOff>
      <xdr:row>78</xdr:row>
      <xdr:rowOff>93498</xdr:rowOff>
    </xdr:to>
    <xdr:sp macro="" textlink="">
      <xdr:nvSpPr>
        <xdr:cNvPr id="651" name="楕円 650"/>
        <xdr:cNvSpPr/>
      </xdr:nvSpPr>
      <xdr:spPr>
        <a:xfrm>
          <a:off x="15430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84625</xdr:rowOff>
    </xdr:from>
    <xdr:ext cx="534377" cy="259045"/>
    <xdr:sp macro="" textlink="">
      <xdr:nvSpPr>
        <xdr:cNvPr id="652" name="テキスト ボックス 651"/>
        <xdr:cNvSpPr txBox="1"/>
      </xdr:nvSpPr>
      <xdr:spPr>
        <a:xfrm>
          <a:off x="15214111" y="134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101282</xdr:rowOff>
    </xdr:from>
    <xdr:to>
      <xdr:col>76</xdr:col>
      <xdr:colOff>165100</xdr:colOff>
      <xdr:row>78</xdr:row>
      <xdr:rowOff>31432</xdr:rowOff>
    </xdr:to>
    <xdr:sp macro="" textlink="">
      <xdr:nvSpPr>
        <xdr:cNvPr id="653" name="楕円 652"/>
        <xdr:cNvSpPr/>
      </xdr:nvSpPr>
      <xdr:spPr>
        <a:xfrm>
          <a:off x="14541500" y="13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22559</xdr:rowOff>
    </xdr:from>
    <xdr:ext cx="534377" cy="259045"/>
    <xdr:sp macro="" textlink="">
      <xdr:nvSpPr>
        <xdr:cNvPr id="654" name="テキスト ボックス 653"/>
        <xdr:cNvSpPr txBox="1"/>
      </xdr:nvSpPr>
      <xdr:spPr>
        <a:xfrm>
          <a:off x="14325111" y="1339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143708</xdr:rowOff>
    </xdr:from>
    <xdr:to>
      <xdr:col>72</xdr:col>
      <xdr:colOff>38100</xdr:colOff>
      <xdr:row>78</xdr:row>
      <xdr:rowOff>73858</xdr:rowOff>
    </xdr:to>
    <xdr:sp macro="" textlink="">
      <xdr:nvSpPr>
        <xdr:cNvPr id="655" name="楕円 654"/>
        <xdr:cNvSpPr/>
      </xdr:nvSpPr>
      <xdr:spPr>
        <a:xfrm>
          <a:off x="13652500" y="133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64985</xdr:rowOff>
    </xdr:from>
    <xdr:ext cx="534377" cy="259045"/>
    <xdr:sp macro="" textlink="">
      <xdr:nvSpPr>
        <xdr:cNvPr id="656" name="テキスト ボックス 655"/>
        <xdr:cNvSpPr txBox="1"/>
      </xdr:nvSpPr>
      <xdr:spPr>
        <a:xfrm>
          <a:off x="13436111" y="134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114903</xdr:rowOff>
    </xdr:from>
    <xdr:to>
      <xdr:col>67</xdr:col>
      <xdr:colOff>101600</xdr:colOff>
      <xdr:row>78</xdr:row>
      <xdr:rowOff>45053</xdr:rowOff>
    </xdr:to>
    <xdr:sp macro="" textlink="">
      <xdr:nvSpPr>
        <xdr:cNvPr id="657" name="楕円 656"/>
        <xdr:cNvSpPr/>
      </xdr:nvSpPr>
      <xdr:spPr>
        <a:xfrm>
          <a:off x="12763500" y="133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36180</xdr:rowOff>
    </xdr:from>
    <xdr:ext cx="534377" cy="259045"/>
    <xdr:sp macro="" textlink="">
      <xdr:nvSpPr>
        <xdr:cNvPr id="658" name="テキスト ボックス 657"/>
        <xdr:cNvSpPr txBox="1"/>
      </xdr:nvSpPr>
      <xdr:spPr>
        <a:xfrm>
          <a:off x="12547111" y="134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4" name="テキスト ボックス 67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6" name="テキスト ボックス 67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2" name="直線コネクタ 681"/>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3"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4" name="直線コネクタ 683"/>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5"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6" name="直線コネクタ 685"/>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23113</xdr:rowOff>
    </xdr:from>
    <xdr:to>
      <xdr:col>85</xdr:col>
      <xdr:colOff>127000</xdr:colOff>
      <xdr:row>95</xdr:row>
      <xdr:rowOff>122428</xdr:rowOff>
    </xdr:to>
    <xdr:cxnSp macro="">
      <xdr:nvCxnSpPr>
        <xdr:cNvPr id="687" name="直線コネクタ 686"/>
        <xdr:cNvCxnSpPr/>
      </xdr:nvCxnSpPr>
      <xdr:spPr>
        <a:xfrm>
          <a:off x="15481300" y="16310863"/>
          <a:ext cx="838200" cy="9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8"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9" name="フローチャート: 判断 688"/>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23113</xdr:rowOff>
    </xdr:from>
    <xdr:to>
      <xdr:col>81</xdr:col>
      <xdr:colOff>50800</xdr:colOff>
      <xdr:row>97</xdr:row>
      <xdr:rowOff>74549</xdr:rowOff>
    </xdr:to>
    <xdr:cxnSp macro="">
      <xdr:nvCxnSpPr>
        <xdr:cNvPr id="690" name="直線コネクタ 689"/>
        <xdr:cNvCxnSpPr/>
      </xdr:nvCxnSpPr>
      <xdr:spPr>
        <a:xfrm flipV="1">
          <a:off x="14592300" y="16310863"/>
          <a:ext cx="88900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1" name="フローチャート: 判断 690"/>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2" name="テキスト ボックス 691"/>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51563</xdr:rowOff>
    </xdr:from>
    <xdr:to>
      <xdr:col>76</xdr:col>
      <xdr:colOff>114300</xdr:colOff>
      <xdr:row>97</xdr:row>
      <xdr:rowOff>74549</xdr:rowOff>
    </xdr:to>
    <xdr:cxnSp macro="">
      <xdr:nvCxnSpPr>
        <xdr:cNvPr id="693" name="直線コネクタ 692"/>
        <xdr:cNvCxnSpPr/>
      </xdr:nvCxnSpPr>
      <xdr:spPr>
        <a:xfrm>
          <a:off x="13703300" y="16510763"/>
          <a:ext cx="889000" cy="19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4" name="フローチャート: 判断 693"/>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5" name="テキスト ボックス 694"/>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51563</xdr:rowOff>
    </xdr:from>
    <xdr:to>
      <xdr:col>71</xdr:col>
      <xdr:colOff>177800</xdr:colOff>
      <xdr:row>97</xdr:row>
      <xdr:rowOff>72389</xdr:rowOff>
    </xdr:to>
    <xdr:cxnSp macro="">
      <xdr:nvCxnSpPr>
        <xdr:cNvPr id="696" name="直線コネクタ 695"/>
        <xdr:cNvCxnSpPr/>
      </xdr:nvCxnSpPr>
      <xdr:spPr>
        <a:xfrm flipV="1">
          <a:off x="12814300" y="16510763"/>
          <a:ext cx="889000" cy="19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7" name="フローチャート: 判断 696"/>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8" name="テキスト ボックス 697"/>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9" name="フローチャート: 判断 698"/>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700" name="テキスト ボックス 699"/>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71628</xdr:rowOff>
    </xdr:from>
    <xdr:to>
      <xdr:col>85</xdr:col>
      <xdr:colOff>177800</xdr:colOff>
      <xdr:row>96</xdr:row>
      <xdr:rowOff>1778</xdr:rowOff>
    </xdr:to>
    <xdr:sp macro="" textlink="">
      <xdr:nvSpPr>
        <xdr:cNvPr id="706" name="楕円 705"/>
        <xdr:cNvSpPr/>
      </xdr:nvSpPr>
      <xdr:spPr>
        <a:xfrm>
          <a:off x="16268700" y="163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94505</xdr:rowOff>
    </xdr:from>
    <xdr:ext cx="469744" cy="259045"/>
    <xdr:sp macro="" textlink="">
      <xdr:nvSpPr>
        <xdr:cNvPr id="707" name="積立金該当値テキスト"/>
        <xdr:cNvSpPr txBox="1"/>
      </xdr:nvSpPr>
      <xdr:spPr>
        <a:xfrm>
          <a:off x="16370300" y="1621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143763</xdr:rowOff>
    </xdr:from>
    <xdr:to>
      <xdr:col>81</xdr:col>
      <xdr:colOff>101600</xdr:colOff>
      <xdr:row>95</xdr:row>
      <xdr:rowOff>73913</xdr:rowOff>
    </xdr:to>
    <xdr:sp macro="" textlink="">
      <xdr:nvSpPr>
        <xdr:cNvPr id="708" name="楕円 707"/>
        <xdr:cNvSpPr/>
      </xdr:nvSpPr>
      <xdr:spPr>
        <a:xfrm>
          <a:off x="15430500" y="162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65040</xdr:rowOff>
    </xdr:from>
    <xdr:ext cx="469744" cy="259045"/>
    <xdr:sp macro="" textlink="">
      <xdr:nvSpPr>
        <xdr:cNvPr id="709" name="テキスト ボックス 708"/>
        <xdr:cNvSpPr txBox="1"/>
      </xdr:nvSpPr>
      <xdr:spPr>
        <a:xfrm>
          <a:off x="15246428" y="1635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23749</xdr:rowOff>
    </xdr:from>
    <xdr:to>
      <xdr:col>76</xdr:col>
      <xdr:colOff>165100</xdr:colOff>
      <xdr:row>97</xdr:row>
      <xdr:rowOff>125349</xdr:rowOff>
    </xdr:to>
    <xdr:sp macro="" textlink="">
      <xdr:nvSpPr>
        <xdr:cNvPr id="710" name="楕円 709"/>
        <xdr:cNvSpPr/>
      </xdr:nvSpPr>
      <xdr:spPr>
        <a:xfrm>
          <a:off x="14541500" y="166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116476</xdr:rowOff>
    </xdr:from>
    <xdr:ext cx="469744" cy="259045"/>
    <xdr:sp macro="" textlink="">
      <xdr:nvSpPr>
        <xdr:cNvPr id="711" name="テキスト ボックス 710"/>
        <xdr:cNvSpPr txBox="1"/>
      </xdr:nvSpPr>
      <xdr:spPr>
        <a:xfrm>
          <a:off x="14357428" y="167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763</xdr:rowOff>
    </xdr:from>
    <xdr:to>
      <xdr:col>72</xdr:col>
      <xdr:colOff>38100</xdr:colOff>
      <xdr:row>96</xdr:row>
      <xdr:rowOff>102363</xdr:rowOff>
    </xdr:to>
    <xdr:sp macro="" textlink="">
      <xdr:nvSpPr>
        <xdr:cNvPr id="712" name="楕円 711"/>
        <xdr:cNvSpPr/>
      </xdr:nvSpPr>
      <xdr:spPr>
        <a:xfrm>
          <a:off x="13652500" y="164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93490</xdr:rowOff>
    </xdr:from>
    <xdr:ext cx="469744" cy="259045"/>
    <xdr:sp macro="" textlink="">
      <xdr:nvSpPr>
        <xdr:cNvPr id="713" name="テキスト ボックス 712"/>
        <xdr:cNvSpPr txBox="1"/>
      </xdr:nvSpPr>
      <xdr:spPr>
        <a:xfrm>
          <a:off x="13468428" y="1655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21589</xdr:rowOff>
    </xdr:from>
    <xdr:to>
      <xdr:col>67</xdr:col>
      <xdr:colOff>101600</xdr:colOff>
      <xdr:row>97</xdr:row>
      <xdr:rowOff>123189</xdr:rowOff>
    </xdr:to>
    <xdr:sp macro="" textlink="">
      <xdr:nvSpPr>
        <xdr:cNvPr id="714" name="楕円 713"/>
        <xdr:cNvSpPr/>
      </xdr:nvSpPr>
      <xdr:spPr>
        <a:xfrm>
          <a:off x="12763500" y="166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114316</xdr:rowOff>
    </xdr:from>
    <xdr:ext cx="469744" cy="259045"/>
    <xdr:sp macro="" textlink="">
      <xdr:nvSpPr>
        <xdr:cNvPr id="715" name="テキスト ボックス 714"/>
        <xdr:cNvSpPr txBox="1"/>
      </xdr:nvSpPr>
      <xdr:spPr>
        <a:xfrm>
          <a:off x="12579428" y="1674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1" name="直線コネクタ 740"/>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4"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5" name="直線コネクタ 744"/>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22461</xdr:rowOff>
    </xdr:from>
    <xdr:to>
      <xdr:col>116</xdr:col>
      <xdr:colOff>63500</xdr:colOff>
      <xdr:row>35</xdr:row>
      <xdr:rowOff>71120</xdr:rowOff>
    </xdr:to>
    <xdr:cxnSp macro="">
      <xdr:nvCxnSpPr>
        <xdr:cNvPr id="746" name="直線コネクタ 745"/>
        <xdr:cNvCxnSpPr/>
      </xdr:nvCxnSpPr>
      <xdr:spPr>
        <a:xfrm>
          <a:off x="21323300" y="6023211"/>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51978</xdr:rowOff>
    </xdr:from>
    <xdr:ext cx="469744" cy="259045"/>
    <xdr:sp macro="" textlink="">
      <xdr:nvSpPr>
        <xdr:cNvPr id="747" name="投資及び出資金平均値テキスト"/>
        <xdr:cNvSpPr txBox="1"/>
      </xdr:nvSpPr>
      <xdr:spPr>
        <a:xfrm>
          <a:off x="22212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8" name="フローチャート: 判断 747"/>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120759</xdr:rowOff>
    </xdr:from>
    <xdr:to>
      <xdr:col>111</xdr:col>
      <xdr:colOff>177800</xdr:colOff>
      <xdr:row>35</xdr:row>
      <xdr:rowOff>22461</xdr:rowOff>
    </xdr:to>
    <xdr:cxnSp macro="">
      <xdr:nvCxnSpPr>
        <xdr:cNvPr id="749" name="直線コネクタ 748"/>
        <xdr:cNvCxnSpPr/>
      </xdr:nvCxnSpPr>
      <xdr:spPr>
        <a:xfrm>
          <a:off x="20434300" y="5607159"/>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50" name="フローチャート: 判断 749"/>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98678</xdr:rowOff>
    </xdr:from>
    <xdr:ext cx="469744" cy="259045"/>
    <xdr:sp macro="" textlink="">
      <xdr:nvSpPr>
        <xdr:cNvPr id="751" name="テキスト ボックス 750"/>
        <xdr:cNvSpPr txBox="1"/>
      </xdr:nvSpPr>
      <xdr:spPr>
        <a:xfrm>
          <a:off x="21088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120759</xdr:rowOff>
    </xdr:from>
    <xdr:to>
      <xdr:col>107</xdr:col>
      <xdr:colOff>50800</xdr:colOff>
      <xdr:row>34</xdr:row>
      <xdr:rowOff>23114</xdr:rowOff>
    </xdr:to>
    <xdr:cxnSp macro="">
      <xdr:nvCxnSpPr>
        <xdr:cNvPr id="752" name="直線コネクタ 751"/>
        <xdr:cNvCxnSpPr/>
      </xdr:nvCxnSpPr>
      <xdr:spPr>
        <a:xfrm flipV="1">
          <a:off x="19545300" y="5607159"/>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3" name="フローチャート: 判断 752"/>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40222</xdr:rowOff>
    </xdr:from>
    <xdr:ext cx="469744" cy="259045"/>
    <xdr:sp macro="" textlink="">
      <xdr:nvSpPr>
        <xdr:cNvPr id="754" name="テキスト ボックス 753"/>
        <xdr:cNvSpPr txBox="1"/>
      </xdr:nvSpPr>
      <xdr:spPr>
        <a:xfrm>
          <a:off x="20199428" y="604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23114</xdr:rowOff>
    </xdr:from>
    <xdr:to>
      <xdr:col>102</xdr:col>
      <xdr:colOff>114300</xdr:colOff>
      <xdr:row>35</xdr:row>
      <xdr:rowOff>40749</xdr:rowOff>
    </xdr:to>
    <xdr:cxnSp macro="">
      <xdr:nvCxnSpPr>
        <xdr:cNvPr id="755" name="直線コネクタ 754"/>
        <xdr:cNvCxnSpPr/>
      </xdr:nvCxnSpPr>
      <xdr:spPr>
        <a:xfrm flipV="1">
          <a:off x="18656300" y="5852414"/>
          <a:ext cx="889000" cy="18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6" name="フローチャート: 判断 755"/>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72552</xdr:rowOff>
    </xdr:from>
    <xdr:ext cx="469744" cy="259045"/>
    <xdr:sp macro="" textlink="">
      <xdr:nvSpPr>
        <xdr:cNvPr id="757" name="テキスト ボックス 756"/>
        <xdr:cNvSpPr txBox="1"/>
      </xdr:nvSpPr>
      <xdr:spPr>
        <a:xfrm>
          <a:off x="19310428" y="59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8" name="フローチャート: 判断 757"/>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9" name="テキスト ボックス 758"/>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20320</xdr:rowOff>
    </xdr:from>
    <xdr:to>
      <xdr:col>116</xdr:col>
      <xdr:colOff>114300</xdr:colOff>
      <xdr:row>35</xdr:row>
      <xdr:rowOff>121920</xdr:rowOff>
    </xdr:to>
    <xdr:sp macro="" textlink="">
      <xdr:nvSpPr>
        <xdr:cNvPr id="765" name="楕円 764"/>
        <xdr:cNvSpPr/>
      </xdr:nvSpPr>
      <xdr:spPr>
        <a:xfrm>
          <a:off x="221107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43197</xdr:rowOff>
    </xdr:from>
    <xdr:ext cx="469744" cy="259045"/>
    <xdr:sp macro="" textlink="">
      <xdr:nvSpPr>
        <xdr:cNvPr id="766" name="投資及び出資金該当値テキスト"/>
        <xdr:cNvSpPr txBox="1"/>
      </xdr:nvSpPr>
      <xdr:spPr>
        <a:xfrm>
          <a:off x="22212300" y="587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143111</xdr:rowOff>
    </xdr:from>
    <xdr:to>
      <xdr:col>112</xdr:col>
      <xdr:colOff>38100</xdr:colOff>
      <xdr:row>35</xdr:row>
      <xdr:rowOff>73261</xdr:rowOff>
    </xdr:to>
    <xdr:sp macro="" textlink="">
      <xdr:nvSpPr>
        <xdr:cNvPr id="767" name="楕円 766"/>
        <xdr:cNvSpPr/>
      </xdr:nvSpPr>
      <xdr:spPr>
        <a:xfrm>
          <a:off x="21272500" y="59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89788</xdr:rowOff>
    </xdr:from>
    <xdr:ext cx="469744" cy="259045"/>
    <xdr:sp macro="" textlink="">
      <xdr:nvSpPr>
        <xdr:cNvPr id="768" name="テキスト ボックス 767"/>
        <xdr:cNvSpPr txBox="1"/>
      </xdr:nvSpPr>
      <xdr:spPr>
        <a:xfrm>
          <a:off x="21088428" y="574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69959</xdr:rowOff>
    </xdr:from>
    <xdr:to>
      <xdr:col>107</xdr:col>
      <xdr:colOff>101600</xdr:colOff>
      <xdr:row>33</xdr:row>
      <xdr:rowOff>109</xdr:rowOff>
    </xdr:to>
    <xdr:sp macro="" textlink="">
      <xdr:nvSpPr>
        <xdr:cNvPr id="769" name="楕円 768"/>
        <xdr:cNvSpPr/>
      </xdr:nvSpPr>
      <xdr:spPr>
        <a:xfrm>
          <a:off x="20383500" y="55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16636</xdr:rowOff>
    </xdr:from>
    <xdr:ext cx="469744" cy="259045"/>
    <xdr:sp macro="" textlink="">
      <xdr:nvSpPr>
        <xdr:cNvPr id="770" name="テキスト ボックス 769"/>
        <xdr:cNvSpPr txBox="1"/>
      </xdr:nvSpPr>
      <xdr:spPr>
        <a:xfrm>
          <a:off x="20199428" y="53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143764</xdr:rowOff>
    </xdr:from>
    <xdr:to>
      <xdr:col>102</xdr:col>
      <xdr:colOff>165100</xdr:colOff>
      <xdr:row>34</xdr:row>
      <xdr:rowOff>73914</xdr:rowOff>
    </xdr:to>
    <xdr:sp macro="" textlink="">
      <xdr:nvSpPr>
        <xdr:cNvPr id="771" name="楕円 770"/>
        <xdr:cNvSpPr/>
      </xdr:nvSpPr>
      <xdr:spPr>
        <a:xfrm>
          <a:off x="19494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90441</xdr:rowOff>
    </xdr:from>
    <xdr:ext cx="469744" cy="259045"/>
    <xdr:sp macro="" textlink="">
      <xdr:nvSpPr>
        <xdr:cNvPr id="772" name="テキスト ボックス 771"/>
        <xdr:cNvSpPr txBox="1"/>
      </xdr:nvSpPr>
      <xdr:spPr>
        <a:xfrm>
          <a:off x="19310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161399</xdr:rowOff>
    </xdr:from>
    <xdr:to>
      <xdr:col>98</xdr:col>
      <xdr:colOff>38100</xdr:colOff>
      <xdr:row>35</xdr:row>
      <xdr:rowOff>91549</xdr:rowOff>
    </xdr:to>
    <xdr:sp macro="" textlink="">
      <xdr:nvSpPr>
        <xdr:cNvPr id="773" name="楕円 772"/>
        <xdr:cNvSpPr/>
      </xdr:nvSpPr>
      <xdr:spPr>
        <a:xfrm>
          <a:off x="18605500" y="59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82676</xdr:rowOff>
    </xdr:from>
    <xdr:ext cx="469744" cy="259045"/>
    <xdr:sp macro="" textlink="">
      <xdr:nvSpPr>
        <xdr:cNvPr id="774" name="テキスト ボックス 773"/>
        <xdr:cNvSpPr txBox="1"/>
      </xdr:nvSpPr>
      <xdr:spPr>
        <a:xfrm>
          <a:off x="18421428" y="60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6" name="直線コネクタ 795"/>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7"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8" name="直線コネクタ 797"/>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9"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800" name="直線コネクタ 799"/>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40442</xdr:rowOff>
    </xdr:from>
    <xdr:to>
      <xdr:col>116</xdr:col>
      <xdr:colOff>63500</xdr:colOff>
      <xdr:row>57</xdr:row>
      <xdr:rowOff>64148</xdr:rowOff>
    </xdr:to>
    <xdr:cxnSp macro="">
      <xdr:nvCxnSpPr>
        <xdr:cNvPr id="801" name="直線コネクタ 800"/>
        <xdr:cNvCxnSpPr/>
      </xdr:nvCxnSpPr>
      <xdr:spPr>
        <a:xfrm>
          <a:off x="21323300" y="9813092"/>
          <a:ext cx="8382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2"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3" name="フローチャート: 判断 802"/>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40442</xdr:rowOff>
    </xdr:from>
    <xdr:to>
      <xdr:col>111</xdr:col>
      <xdr:colOff>177800</xdr:colOff>
      <xdr:row>57</xdr:row>
      <xdr:rowOff>46271</xdr:rowOff>
    </xdr:to>
    <xdr:cxnSp macro="">
      <xdr:nvCxnSpPr>
        <xdr:cNvPr id="804" name="直線コネクタ 803"/>
        <xdr:cNvCxnSpPr/>
      </xdr:nvCxnSpPr>
      <xdr:spPr>
        <a:xfrm flipV="1">
          <a:off x="20434300" y="981309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5" name="フローチャート: 判断 804"/>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6" name="テキスト ボックス 805"/>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46271</xdr:rowOff>
    </xdr:from>
    <xdr:to>
      <xdr:col>107</xdr:col>
      <xdr:colOff>50800</xdr:colOff>
      <xdr:row>57</xdr:row>
      <xdr:rowOff>49129</xdr:rowOff>
    </xdr:to>
    <xdr:cxnSp macro="">
      <xdr:nvCxnSpPr>
        <xdr:cNvPr id="807" name="直線コネクタ 806"/>
        <xdr:cNvCxnSpPr/>
      </xdr:nvCxnSpPr>
      <xdr:spPr>
        <a:xfrm flipV="1">
          <a:off x="19545300" y="981892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8" name="フローチャート: 判断 807"/>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9" name="テキスト ボックス 808"/>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140</xdr:rowOff>
    </xdr:from>
    <xdr:to>
      <xdr:col>102</xdr:col>
      <xdr:colOff>114300</xdr:colOff>
      <xdr:row>57</xdr:row>
      <xdr:rowOff>49129</xdr:rowOff>
    </xdr:to>
    <xdr:cxnSp macro="">
      <xdr:nvCxnSpPr>
        <xdr:cNvPr id="810" name="直線コネクタ 809"/>
        <xdr:cNvCxnSpPr/>
      </xdr:nvCxnSpPr>
      <xdr:spPr>
        <a:xfrm>
          <a:off x="18656300" y="9772790"/>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11" name="フローチャート: 判断 810"/>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2" name="テキスト ボックス 811"/>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3" name="フローチャート: 判断 812"/>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4" name="テキスト ボックス 813"/>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13348</xdr:rowOff>
    </xdr:from>
    <xdr:to>
      <xdr:col>116</xdr:col>
      <xdr:colOff>114300</xdr:colOff>
      <xdr:row>57</xdr:row>
      <xdr:rowOff>114948</xdr:rowOff>
    </xdr:to>
    <xdr:sp macro="" textlink="">
      <xdr:nvSpPr>
        <xdr:cNvPr id="820" name="楕円 819"/>
        <xdr:cNvSpPr/>
      </xdr:nvSpPr>
      <xdr:spPr>
        <a:xfrm>
          <a:off x="22110700" y="97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163225</xdr:rowOff>
    </xdr:from>
    <xdr:ext cx="534377" cy="259045"/>
    <xdr:sp macro="" textlink="">
      <xdr:nvSpPr>
        <xdr:cNvPr id="821" name="貸付金該当値テキスト"/>
        <xdr:cNvSpPr txBox="1"/>
      </xdr:nvSpPr>
      <xdr:spPr>
        <a:xfrm>
          <a:off x="22212300" y="97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161092</xdr:rowOff>
    </xdr:from>
    <xdr:to>
      <xdr:col>112</xdr:col>
      <xdr:colOff>38100</xdr:colOff>
      <xdr:row>57</xdr:row>
      <xdr:rowOff>91242</xdr:rowOff>
    </xdr:to>
    <xdr:sp macro="" textlink="">
      <xdr:nvSpPr>
        <xdr:cNvPr id="822" name="楕円 821"/>
        <xdr:cNvSpPr/>
      </xdr:nvSpPr>
      <xdr:spPr>
        <a:xfrm>
          <a:off x="21272500" y="97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82369</xdr:rowOff>
    </xdr:from>
    <xdr:ext cx="534377" cy="259045"/>
    <xdr:sp macro="" textlink="">
      <xdr:nvSpPr>
        <xdr:cNvPr id="823" name="テキスト ボックス 822"/>
        <xdr:cNvSpPr txBox="1"/>
      </xdr:nvSpPr>
      <xdr:spPr>
        <a:xfrm>
          <a:off x="21056111" y="98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166921</xdr:rowOff>
    </xdr:from>
    <xdr:to>
      <xdr:col>107</xdr:col>
      <xdr:colOff>101600</xdr:colOff>
      <xdr:row>57</xdr:row>
      <xdr:rowOff>97071</xdr:rowOff>
    </xdr:to>
    <xdr:sp macro="" textlink="">
      <xdr:nvSpPr>
        <xdr:cNvPr id="824" name="楕円 823"/>
        <xdr:cNvSpPr/>
      </xdr:nvSpPr>
      <xdr:spPr>
        <a:xfrm>
          <a:off x="20383500" y="97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88198</xdr:rowOff>
    </xdr:from>
    <xdr:ext cx="534377" cy="259045"/>
    <xdr:sp macro="" textlink="">
      <xdr:nvSpPr>
        <xdr:cNvPr id="825" name="テキスト ボックス 824"/>
        <xdr:cNvSpPr txBox="1"/>
      </xdr:nvSpPr>
      <xdr:spPr>
        <a:xfrm>
          <a:off x="20167111" y="986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169779</xdr:rowOff>
    </xdr:from>
    <xdr:to>
      <xdr:col>102</xdr:col>
      <xdr:colOff>165100</xdr:colOff>
      <xdr:row>57</xdr:row>
      <xdr:rowOff>99929</xdr:rowOff>
    </xdr:to>
    <xdr:sp macro="" textlink="">
      <xdr:nvSpPr>
        <xdr:cNvPr id="826" name="楕円 825"/>
        <xdr:cNvSpPr/>
      </xdr:nvSpPr>
      <xdr:spPr>
        <a:xfrm>
          <a:off x="194945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91056</xdr:rowOff>
    </xdr:from>
    <xdr:ext cx="534377" cy="259045"/>
    <xdr:sp macro="" textlink="">
      <xdr:nvSpPr>
        <xdr:cNvPr id="827" name="テキスト ボックス 826"/>
        <xdr:cNvSpPr txBox="1"/>
      </xdr:nvSpPr>
      <xdr:spPr>
        <a:xfrm>
          <a:off x="19278111" y="98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120790</xdr:rowOff>
    </xdr:from>
    <xdr:to>
      <xdr:col>98</xdr:col>
      <xdr:colOff>38100</xdr:colOff>
      <xdr:row>57</xdr:row>
      <xdr:rowOff>50940</xdr:rowOff>
    </xdr:to>
    <xdr:sp macro="" textlink="">
      <xdr:nvSpPr>
        <xdr:cNvPr id="828" name="楕円 827"/>
        <xdr:cNvSpPr/>
      </xdr:nvSpPr>
      <xdr:spPr>
        <a:xfrm>
          <a:off x="18605500" y="9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42067</xdr:rowOff>
    </xdr:from>
    <xdr:ext cx="534377" cy="259045"/>
    <xdr:sp macro="" textlink="">
      <xdr:nvSpPr>
        <xdr:cNvPr id="829" name="テキスト ボックス 828"/>
        <xdr:cNvSpPr txBox="1"/>
      </xdr:nvSpPr>
      <xdr:spPr>
        <a:xfrm>
          <a:off x="18389111" y="98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2" name="直線コネクタ 851"/>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3"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4" name="直線コネクタ 853"/>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5"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6" name="直線コネクタ 855"/>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108107</xdr:rowOff>
    </xdr:from>
    <xdr:to>
      <xdr:col>116</xdr:col>
      <xdr:colOff>63500</xdr:colOff>
      <xdr:row>75</xdr:row>
      <xdr:rowOff>116017</xdr:rowOff>
    </xdr:to>
    <xdr:cxnSp macro="">
      <xdr:nvCxnSpPr>
        <xdr:cNvPr id="857" name="直線コネクタ 856"/>
        <xdr:cNvCxnSpPr/>
      </xdr:nvCxnSpPr>
      <xdr:spPr>
        <a:xfrm>
          <a:off x="21323300" y="12966857"/>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8"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9" name="フローチャート: 判断 858"/>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108107</xdr:rowOff>
    </xdr:from>
    <xdr:to>
      <xdr:col>111</xdr:col>
      <xdr:colOff>177800</xdr:colOff>
      <xdr:row>75</xdr:row>
      <xdr:rowOff>126670</xdr:rowOff>
    </xdr:to>
    <xdr:cxnSp macro="">
      <xdr:nvCxnSpPr>
        <xdr:cNvPr id="860" name="直線コネクタ 859"/>
        <xdr:cNvCxnSpPr/>
      </xdr:nvCxnSpPr>
      <xdr:spPr>
        <a:xfrm flipV="1">
          <a:off x="20434300" y="12966857"/>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1" name="フローチャート: 判断 860"/>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2" name="テキスト ボックス 861"/>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126670</xdr:rowOff>
    </xdr:from>
    <xdr:to>
      <xdr:col>107</xdr:col>
      <xdr:colOff>50800</xdr:colOff>
      <xdr:row>76</xdr:row>
      <xdr:rowOff>26863</xdr:rowOff>
    </xdr:to>
    <xdr:cxnSp macro="">
      <xdr:nvCxnSpPr>
        <xdr:cNvPr id="863" name="直線コネクタ 862"/>
        <xdr:cNvCxnSpPr/>
      </xdr:nvCxnSpPr>
      <xdr:spPr>
        <a:xfrm flipV="1">
          <a:off x="19545300" y="12985420"/>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4" name="フローチャート: 判断 863"/>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5" name="テキスト ボックス 864"/>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10953</xdr:rowOff>
    </xdr:from>
    <xdr:to>
      <xdr:col>102</xdr:col>
      <xdr:colOff>114300</xdr:colOff>
      <xdr:row>76</xdr:row>
      <xdr:rowOff>26863</xdr:rowOff>
    </xdr:to>
    <xdr:cxnSp macro="">
      <xdr:nvCxnSpPr>
        <xdr:cNvPr id="866" name="直線コネクタ 865"/>
        <xdr:cNvCxnSpPr/>
      </xdr:nvCxnSpPr>
      <xdr:spPr>
        <a:xfrm>
          <a:off x="18656300" y="13041153"/>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7" name="フローチャート: 判断 866"/>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8" name="テキスト ボックス 867"/>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9" name="フローチャート: 判断 868"/>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70" name="テキスト ボックス 869"/>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65217</xdr:rowOff>
    </xdr:from>
    <xdr:to>
      <xdr:col>116</xdr:col>
      <xdr:colOff>114300</xdr:colOff>
      <xdr:row>75</xdr:row>
      <xdr:rowOff>166818</xdr:rowOff>
    </xdr:to>
    <xdr:sp macro="" textlink="">
      <xdr:nvSpPr>
        <xdr:cNvPr id="876" name="楕円 875"/>
        <xdr:cNvSpPr/>
      </xdr:nvSpPr>
      <xdr:spPr>
        <a:xfrm>
          <a:off x="22110700" y="12923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43644</xdr:rowOff>
    </xdr:from>
    <xdr:ext cx="534377" cy="259045"/>
    <xdr:sp macro="" textlink="">
      <xdr:nvSpPr>
        <xdr:cNvPr id="877" name="繰出金該当値テキスト"/>
        <xdr:cNvSpPr txBox="1"/>
      </xdr:nvSpPr>
      <xdr:spPr>
        <a:xfrm>
          <a:off x="22212300" y="129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57307</xdr:rowOff>
    </xdr:from>
    <xdr:to>
      <xdr:col>112</xdr:col>
      <xdr:colOff>38100</xdr:colOff>
      <xdr:row>75</xdr:row>
      <xdr:rowOff>158908</xdr:rowOff>
    </xdr:to>
    <xdr:sp macro="" textlink="">
      <xdr:nvSpPr>
        <xdr:cNvPr id="878" name="楕円 877"/>
        <xdr:cNvSpPr/>
      </xdr:nvSpPr>
      <xdr:spPr>
        <a:xfrm>
          <a:off x="21272500" y="12916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150035</xdr:rowOff>
    </xdr:from>
    <xdr:ext cx="534377" cy="259045"/>
    <xdr:sp macro="" textlink="">
      <xdr:nvSpPr>
        <xdr:cNvPr id="879" name="テキスト ボックス 878"/>
        <xdr:cNvSpPr txBox="1"/>
      </xdr:nvSpPr>
      <xdr:spPr>
        <a:xfrm>
          <a:off x="21056111" y="130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75870</xdr:rowOff>
    </xdr:from>
    <xdr:to>
      <xdr:col>107</xdr:col>
      <xdr:colOff>101600</xdr:colOff>
      <xdr:row>76</xdr:row>
      <xdr:rowOff>6020</xdr:rowOff>
    </xdr:to>
    <xdr:sp macro="" textlink="">
      <xdr:nvSpPr>
        <xdr:cNvPr id="880" name="楕円 879"/>
        <xdr:cNvSpPr/>
      </xdr:nvSpPr>
      <xdr:spPr>
        <a:xfrm>
          <a:off x="20383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168597</xdr:rowOff>
    </xdr:from>
    <xdr:ext cx="534377" cy="259045"/>
    <xdr:sp macro="" textlink="">
      <xdr:nvSpPr>
        <xdr:cNvPr id="881" name="テキスト ボックス 880"/>
        <xdr:cNvSpPr txBox="1"/>
      </xdr:nvSpPr>
      <xdr:spPr>
        <a:xfrm>
          <a:off x="20167111" y="130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147513</xdr:rowOff>
    </xdr:from>
    <xdr:to>
      <xdr:col>102</xdr:col>
      <xdr:colOff>165100</xdr:colOff>
      <xdr:row>76</xdr:row>
      <xdr:rowOff>77663</xdr:rowOff>
    </xdr:to>
    <xdr:sp macro="" textlink="">
      <xdr:nvSpPr>
        <xdr:cNvPr id="882" name="楕円 881"/>
        <xdr:cNvSpPr/>
      </xdr:nvSpPr>
      <xdr:spPr>
        <a:xfrm>
          <a:off x="19494500" y="130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68790</xdr:rowOff>
    </xdr:from>
    <xdr:ext cx="534377" cy="259045"/>
    <xdr:sp macro="" textlink="">
      <xdr:nvSpPr>
        <xdr:cNvPr id="883" name="テキスト ボックス 882"/>
        <xdr:cNvSpPr txBox="1"/>
      </xdr:nvSpPr>
      <xdr:spPr>
        <a:xfrm>
          <a:off x="19278111" y="130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131603</xdr:rowOff>
    </xdr:from>
    <xdr:to>
      <xdr:col>98</xdr:col>
      <xdr:colOff>38100</xdr:colOff>
      <xdr:row>76</xdr:row>
      <xdr:rowOff>61753</xdr:rowOff>
    </xdr:to>
    <xdr:sp macro="" textlink="">
      <xdr:nvSpPr>
        <xdr:cNvPr id="884" name="楕円 883"/>
        <xdr:cNvSpPr/>
      </xdr:nvSpPr>
      <xdr:spPr>
        <a:xfrm>
          <a:off x="18605500" y="129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52880</xdr:rowOff>
    </xdr:from>
    <xdr:ext cx="534377" cy="259045"/>
    <xdr:sp macro="" textlink="">
      <xdr:nvSpPr>
        <xdr:cNvPr id="885" name="テキスト ボックス 884"/>
        <xdr:cNvSpPr txBox="1"/>
      </xdr:nvSpPr>
      <xdr:spPr>
        <a:xfrm>
          <a:off x="18389111" y="130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462,088</a:t>
          </a:r>
          <a:r>
            <a:rPr kumimoji="1" lang="ja-JP" altLang="en-US" sz="1000">
              <a:solidFill>
                <a:schemeClr val="tx1"/>
              </a:solidFill>
              <a:latin typeface="ＭＳ Ｐゴシック" panose="020B0600070205080204" pitchFamily="50" charset="-128"/>
              <a:ea typeface="ＭＳ Ｐゴシック" panose="020B0600070205080204" pitchFamily="50" charset="-128"/>
            </a:rPr>
            <a:t>円（歳出総額</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Ｈ</a:t>
          </a:r>
          <a:r>
            <a:rPr kumimoji="1" lang="en-US" altLang="ja-JP" sz="1000">
              <a:solidFill>
                <a:schemeClr val="tx1"/>
              </a:solidFill>
              <a:latin typeface="ＭＳ Ｐゴシック" panose="020B0600070205080204" pitchFamily="50" charset="-128"/>
              <a:ea typeface="ＭＳ Ｐゴシック" panose="020B0600070205080204" pitchFamily="50" charset="-128"/>
            </a:rPr>
            <a:t>31.1.1</a:t>
          </a:r>
          <a:r>
            <a:rPr kumimoji="1" lang="ja-JP" altLang="en-US" sz="1000">
              <a:solidFill>
                <a:schemeClr val="tx1"/>
              </a:solidFill>
              <a:latin typeface="ＭＳ Ｐゴシック" panose="020B0600070205080204" pitchFamily="50" charset="-128"/>
              <a:ea typeface="ＭＳ Ｐゴシック" panose="020B0600070205080204" pitchFamily="50" charset="-128"/>
            </a:rPr>
            <a:t>時点の人口）となっています。各経費の住民一人当たりのコストは、概ね類似団体平均よりも低くなっています。</a:t>
          </a: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主な構成要素である人件費は、住民一人当たり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93,297</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円となっています。　「横浜市中期４か年計画」（</a:t>
          </a:r>
          <a:r>
            <a:rPr kumimoji="1" lang="en-US" altLang="ja-JP" sz="1000">
              <a:solidFill>
                <a:schemeClr val="tx1"/>
              </a:solidFill>
              <a:latin typeface="ＭＳ Ｐゴシック" panose="020B0600070205080204" pitchFamily="50" charset="-128"/>
              <a:ea typeface="ＭＳ Ｐゴシック" panose="020B0600070205080204" pitchFamily="50" charset="-128"/>
            </a:rPr>
            <a:t>2018</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2021</a:t>
          </a:r>
          <a:r>
            <a:rPr kumimoji="1" lang="ja-JP" altLang="en-US" sz="1000">
              <a:solidFill>
                <a:schemeClr val="tx1"/>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おり、類似団体平均を下回っています</a:t>
          </a:r>
          <a:r>
            <a:rPr kumimoji="1" lang="ja-JP" altLang="en-US" sz="1000">
              <a:solidFill>
                <a:srgbClr val="0070C0"/>
              </a:solidFill>
              <a:latin typeface="ＭＳ Ｐゴシック" panose="020B0600070205080204" pitchFamily="50" charset="-128"/>
              <a:ea typeface="ＭＳ Ｐゴシック" panose="020B0600070205080204" pitchFamily="50" charset="-128"/>
            </a:rPr>
            <a:t>。</a:t>
          </a:r>
          <a:endParaRPr kumimoji="1" lang="en-US" altLang="ja-JP" sz="10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扶助費は、住民一人当たり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121,277</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円となっており、類似団体と同様、年々増加しています。待機児童対策などの子育て支援施策の増、障害者支援施設の増や施設利用者数の増などによるものです。</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62,800</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円となっており、前年度と比較して、大きく上昇しました。主な要因は、新市庁舎整備の進捗によるものです。</a:t>
          </a: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積立金は、前年度と比較して減少しました。主な要因は財政調整基金積立金（財源の年度間調整</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）の減によるもので、平成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年度から令和元年度にかけては</a:t>
          </a:r>
          <a:r>
            <a:rPr kumimoji="1" lang="en-US" altLang="ja-JP" sz="1000">
              <a:solidFill>
                <a:schemeClr val="tx1"/>
              </a:solidFill>
              <a:latin typeface="ＭＳ Ｐゴシック" panose="020B0600070205080204" pitchFamily="50" charset="-128"/>
              <a:ea typeface="ＭＳ Ｐゴシック" panose="020B0600070205080204" pitchFamily="50" charset="-128"/>
            </a:rPr>
            <a:t>90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億円行いました。（平成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a:t>
          </a:r>
          <a:r>
            <a:rPr kumimoji="1" lang="en-US" altLang="ja-JP" sz="1000">
              <a:solidFill>
                <a:schemeClr val="tx1"/>
              </a:solidFill>
              <a:latin typeface="ＭＳ Ｐゴシック" panose="020B0600070205080204" pitchFamily="50" charset="-128"/>
              <a:ea typeface="ＭＳ Ｐゴシック" panose="020B0600070205080204" pitchFamily="50" charset="-128"/>
            </a:rPr>
            <a:t>160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本市では、予算の効率的・効果的な執行等により財源を捻出し、財政調整基金に積み立てて翌年度の財源として活用しています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繰出金は、高齢化に伴う後期高齢者医療費会計に対する繰出金の増加はあったものの、被保険者数の減や都道府県単位化等に伴う国民健康保険事業費会計に対する繰出金の減などにより、微減となっています。</a:t>
          </a:r>
        </a:p>
        <a:p>
          <a:endParaRPr kumimoji="1" lang="ja-JP" altLang="en-US" sz="10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90715</xdr:rowOff>
    </xdr:from>
    <xdr:to>
      <xdr:col>24</xdr:col>
      <xdr:colOff>63500</xdr:colOff>
      <xdr:row>39</xdr:row>
      <xdr:rowOff>97246</xdr:rowOff>
    </xdr:to>
    <xdr:cxnSp macro="">
      <xdr:nvCxnSpPr>
        <xdr:cNvPr id="63" name="直線コネクタ 62"/>
        <xdr:cNvCxnSpPr/>
      </xdr:nvCxnSpPr>
      <xdr:spPr>
        <a:xfrm>
          <a:off x="3797300" y="677726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164028</xdr:rowOff>
    </xdr:from>
    <xdr:ext cx="469744" cy="259045"/>
    <xdr:sp macro="" textlink="">
      <xdr:nvSpPr>
        <xdr:cNvPr id="64" name="議会費平均値テキスト"/>
        <xdr:cNvSpPr txBox="1"/>
      </xdr:nvSpPr>
      <xdr:spPr>
        <a:xfrm>
          <a:off x="4686300" y="5993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90715</xdr:rowOff>
    </xdr:from>
    <xdr:to>
      <xdr:col>19</xdr:col>
      <xdr:colOff>177800</xdr:colOff>
      <xdr:row>39</xdr:row>
      <xdr:rowOff>90715</xdr:rowOff>
    </xdr:to>
    <xdr:cxnSp macro="">
      <xdr:nvCxnSpPr>
        <xdr:cNvPr id="66" name="直線コネクタ 65"/>
        <xdr:cNvCxnSpPr/>
      </xdr:nvCxnSpPr>
      <xdr:spPr>
        <a:xfrm>
          <a:off x="2908300" y="6777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74766</xdr:rowOff>
    </xdr:from>
    <xdr:ext cx="469744" cy="259045"/>
    <xdr:sp macro="" textlink="">
      <xdr:nvSpPr>
        <xdr:cNvPr id="68" name="テキスト ボックス 67"/>
        <xdr:cNvSpPr txBox="1"/>
      </xdr:nvSpPr>
      <xdr:spPr>
        <a:xfrm>
          <a:off x="3562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48260</xdr:rowOff>
    </xdr:from>
    <xdr:to>
      <xdr:col>15</xdr:col>
      <xdr:colOff>50800</xdr:colOff>
      <xdr:row>39</xdr:row>
      <xdr:rowOff>90715</xdr:rowOff>
    </xdr:to>
    <xdr:cxnSp macro="">
      <xdr:nvCxnSpPr>
        <xdr:cNvPr id="69" name="直線コネクタ 68"/>
        <xdr:cNvCxnSpPr/>
      </xdr:nvCxnSpPr>
      <xdr:spPr>
        <a:xfrm>
          <a:off x="2019300" y="67348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64969</xdr:rowOff>
    </xdr:from>
    <xdr:ext cx="469744" cy="259045"/>
    <xdr:sp macro="" textlink="">
      <xdr:nvSpPr>
        <xdr:cNvPr id="71" name="テキスト ボックス 70"/>
        <xdr:cNvSpPr txBox="1"/>
      </xdr:nvSpPr>
      <xdr:spPr>
        <a:xfrm>
          <a:off x="2673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48260</xdr:rowOff>
    </xdr:from>
    <xdr:to>
      <xdr:col>10</xdr:col>
      <xdr:colOff>114300</xdr:colOff>
      <xdr:row>39</xdr:row>
      <xdr:rowOff>90715</xdr:rowOff>
    </xdr:to>
    <xdr:cxnSp macro="">
      <xdr:nvCxnSpPr>
        <xdr:cNvPr id="72" name="直線コネクタ 71"/>
        <xdr:cNvCxnSpPr/>
      </xdr:nvCxnSpPr>
      <xdr:spPr>
        <a:xfrm flipV="1">
          <a:off x="1130300" y="67348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158041</xdr:rowOff>
    </xdr:from>
    <xdr:ext cx="469744" cy="259045"/>
    <xdr:sp macro="" textlink="">
      <xdr:nvSpPr>
        <xdr:cNvPr id="74" name="テキスト ボックス 73"/>
        <xdr:cNvSpPr txBox="1"/>
      </xdr:nvSpPr>
      <xdr:spPr>
        <a:xfrm>
          <a:off x="1784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42108</xdr:rowOff>
    </xdr:from>
    <xdr:ext cx="469744" cy="259045"/>
    <xdr:sp macro="" textlink="">
      <xdr:nvSpPr>
        <xdr:cNvPr id="76" name="テキスト ボックス 75"/>
        <xdr:cNvSpPr txBox="1"/>
      </xdr:nvSpPr>
      <xdr:spPr>
        <a:xfrm>
          <a:off x="895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46446</xdr:rowOff>
    </xdr:from>
    <xdr:to>
      <xdr:col>24</xdr:col>
      <xdr:colOff>114300</xdr:colOff>
      <xdr:row>39</xdr:row>
      <xdr:rowOff>148046</xdr:rowOff>
    </xdr:to>
    <xdr:sp macro="" textlink="">
      <xdr:nvSpPr>
        <xdr:cNvPr id="82" name="楕円 81"/>
        <xdr:cNvSpPr/>
      </xdr:nvSpPr>
      <xdr:spPr>
        <a:xfrm>
          <a:off x="45847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132823</xdr:rowOff>
    </xdr:from>
    <xdr:ext cx="378565" cy="259045"/>
    <xdr:sp macro="" textlink="">
      <xdr:nvSpPr>
        <xdr:cNvPr id="83" name="議会費該当値テキスト"/>
        <xdr:cNvSpPr txBox="1"/>
      </xdr:nvSpPr>
      <xdr:spPr>
        <a:xfrm>
          <a:off x="4686300" y="664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39915</xdr:rowOff>
    </xdr:from>
    <xdr:to>
      <xdr:col>20</xdr:col>
      <xdr:colOff>38100</xdr:colOff>
      <xdr:row>39</xdr:row>
      <xdr:rowOff>141515</xdr:rowOff>
    </xdr:to>
    <xdr:sp macro="" textlink="">
      <xdr:nvSpPr>
        <xdr:cNvPr id="84" name="楕円 83"/>
        <xdr:cNvSpPr/>
      </xdr:nvSpPr>
      <xdr:spPr>
        <a:xfrm>
          <a:off x="3746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132642</xdr:rowOff>
    </xdr:from>
    <xdr:ext cx="378565" cy="259045"/>
    <xdr:sp macro="" textlink="">
      <xdr:nvSpPr>
        <xdr:cNvPr id="85" name="テキスト ボックス 84"/>
        <xdr:cNvSpPr txBox="1"/>
      </xdr:nvSpPr>
      <xdr:spPr>
        <a:xfrm>
          <a:off x="3608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39915</xdr:rowOff>
    </xdr:from>
    <xdr:to>
      <xdr:col>15</xdr:col>
      <xdr:colOff>101600</xdr:colOff>
      <xdr:row>39</xdr:row>
      <xdr:rowOff>141515</xdr:rowOff>
    </xdr:to>
    <xdr:sp macro="" textlink="">
      <xdr:nvSpPr>
        <xdr:cNvPr id="86" name="楕円 85"/>
        <xdr:cNvSpPr/>
      </xdr:nvSpPr>
      <xdr:spPr>
        <a:xfrm>
          <a:off x="2857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132642</xdr:rowOff>
    </xdr:from>
    <xdr:ext cx="378565" cy="259045"/>
    <xdr:sp macro="" textlink="">
      <xdr:nvSpPr>
        <xdr:cNvPr id="87" name="テキスト ボックス 86"/>
        <xdr:cNvSpPr txBox="1"/>
      </xdr:nvSpPr>
      <xdr:spPr>
        <a:xfrm>
          <a:off x="2719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168910</xdr:rowOff>
    </xdr:from>
    <xdr:to>
      <xdr:col>10</xdr:col>
      <xdr:colOff>165100</xdr:colOff>
      <xdr:row>39</xdr:row>
      <xdr:rowOff>99060</xdr:rowOff>
    </xdr:to>
    <xdr:sp macro="" textlink="">
      <xdr:nvSpPr>
        <xdr:cNvPr id="88" name="楕円 87"/>
        <xdr:cNvSpPr/>
      </xdr:nvSpPr>
      <xdr:spPr>
        <a:xfrm>
          <a:off x="1968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90187</xdr:rowOff>
    </xdr:from>
    <xdr:ext cx="378565" cy="259045"/>
    <xdr:sp macro="" textlink="">
      <xdr:nvSpPr>
        <xdr:cNvPr id="89" name="テキスト ボックス 88"/>
        <xdr:cNvSpPr txBox="1"/>
      </xdr:nvSpPr>
      <xdr:spPr>
        <a:xfrm>
          <a:off x="1830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39915</xdr:rowOff>
    </xdr:from>
    <xdr:to>
      <xdr:col>6</xdr:col>
      <xdr:colOff>38100</xdr:colOff>
      <xdr:row>39</xdr:row>
      <xdr:rowOff>141515</xdr:rowOff>
    </xdr:to>
    <xdr:sp macro="" textlink="">
      <xdr:nvSpPr>
        <xdr:cNvPr id="90" name="楕円 89"/>
        <xdr:cNvSpPr/>
      </xdr:nvSpPr>
      <xdr:spPr>
        <a:xfrm>
          <a:off x="1079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132642</xdr:rowOff>
    </xdr:from>
    <xdr:ext cx="378565" cy="259045"/>
    <xdr:sp macro="" textlink="">
      <xdr:nvSpPr>
        <xdr:cNvPr id="91" name="テキスト ボックス 90"/>
        <xdr:cNvSpPr txBox="1"/>
      </xdr:nvSpPr>
      <xdr:spPr>
        <a:xfrm>
          <a:off x="941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100426</xdr:rowOff>
    </xdr:from>
    <xdr:to>
      <xdr:col>24</xdr:col>
      <xdr:colOff>63500</xdr:colOff>
      <xdr:row>56</xdr:row>
      <xdr:rowOff>61061</xdr:rowOff>
    </xdr:to>
    <xdr:cxnSp macro="">
      <xdr:nvCxnSpPr>
        <xdr:cNvPr id="119" name="直線コネクタ 118"/>
        <xdr:cNvCxnSpPr/>
      </xdr:nvCxnSpPr>
      <xdr:spPr>
        <a:xfrm flipV="1">
          <a:off x="3797300" y="9358726"/>
          <a:ext cx="838200" cy="30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20" name="総務費平均値テキスト"/>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61061</xdr:rowOff>
    </xdr:from>
    <xdr:to>
      <xdr:col>19</xdr:col>
      <xdr:colOff>177800</xdr:colOff>
      <xdr:row>57</xdr:row>
      <xdr:rowOff>45654</xdr:rowOff>
    </xdr:to>
    <xdr:cxnSp macro="">
      <xdr:nvCxnSpPr>
        <xdr:cNvPr id="122" name="直線コネクタ 121"/>
        <xdr:cNvCxnSpPr/>
      </xdr:nvCxnSpPr>
      <xdr:spPr>
        <a:xfrm flipV="1">
          <a:off x="2908300" y="9662261"/>
          <a:ext cx="889000" cy="15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162743</xdr:rowOff>
    </xdr:from>
    <xdr:to>
      <xdr:col>15</xdr:col>
      <xdr:colOff>50800</xdr:colOff>
      <xdr:row>57</xdr:row>
      <xdr:rowOff>45654</xdr:rowOff>
    </xdr:to>
    <xdr:cxnSp macro="">
      <xdr:nvCxnSpPr>
        <xdr:cNvPr id="125" name="直線コネクタ 124"/>
        <xdr:cNvCxnSpPr/>
      </xdr:nvCxnSpPr>
      <xdr:spPr>
        <a:xfrm>
          <a:off x="2019300" y="9592493"/>
          <a:ext cx="889000" cy="22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162743</xdr:rowOff>
    </xdr:from>
    <xdr:to>
      <xdr:col>10</xdr:col>
      <xdr:colOff>114300</xdr:colOff>
      <xdr:row>57</xdr:row>
      <xdr:rowOff>106599</xdr:rowOff>
    </xdr:to>
    <xdr:cxnSp macro="">
      <xdr:nvCxnSpPr>
        <xdr:cNvPr id="128" name="直線コネクタ 127"/>
        <xdr:cNvCxnSpPr/>
      </xdr:nvCxnSpPr>
      <xdr:spPr>
        <a:xfrm flipV="1">
          <a:off x="1130300" y="9592493"/>
          <a:ext cx="889000" cy="2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49626</xdr:rowOff>
    </xdr:from>
    <xdr:to>
      <xdr:col>24</xdr:col>
      <xdr:colOff>114300</xdr:colOff>
      <xdr:row>54</xdr:row>
      <xdr:rowOff>151226</xdr:rowOff>
    </xdr:to>
    <xdr:sp macro="" textlink="">
      <xdr:nvSpPr>
        <xdr:cNvPr id="138" name="楕円 137"/>
        <xdr:cNvSpPr/>
      </xdr:nvSpPr>
      <xdr:spPr>
        <a:xfrm>
          <a:off x="4584700" y="93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72503</xdr:rowOff>
    </xdr:from>
    <xdr:ext cx="534377" cy="259045"/>
    <xdr:sp macro="" textlink="">
      <xdr:nvSpPr>
        <xdr:cNvPr id="139" name="総務費該当値テキスト"/>
        <xdr:cNvSpPr txBox="1"/>
      </xdr:nvSpPr>
      <xdr:spPr>
        <a:xfrm>
          <a:off x="4686300" y="915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10261</xdr:rowOff>
    </xdr:from>
    <xdr:to>
      <xdr:col>20</xdr:col>
      <xdr:colOff>38100</xdr:colOff>
      <xdr:row>56</xdr:row>
      <xdr:rowOff>111861</xdr:rowOff>
    </xdr:to>
    <xdr:sp macro="" textlink="">
      <xdr:nvSpPr>
        <xdr:cNvPr id="140" name="楕円 139"/>
        <xdr:cNvSpPr/>
      </xdr:nvSpPr>
      <xdr:spPr>
        <a:xfrm>
          <a:off x="3746500" y="96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102988</xdr:rowOff>
    </xdr:from>
    <xdr:ext cx="534377" cy="259045"/>
    <xdr:sp macro="" textlink="">
      <xdr:nvSpPr>
        <xdr:cNvPr id="141" name="テキスト ボックス 140"/>
        <xdr:cNvSpPr txBox="1"/>
      </xdr:nvSpPr>
      <xdr:spPr>
        <a:xfrm>
          <a:off x="3530111" y="97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166304</xdr:rowOff>
    </xdr:from>
    <xdr:to>
      <xdr:col>15</xdr:col>
      <xdr:colOff>101600</xdr:colOff>
      <xdr:row>57</xdr:row>
      <xdr:rowOff>96454</xdr:rowOff>
    </xdr:to>
    <xdr:sp macro="" textlink="">
      <xdr:nvSpPr>
        <xdr:cNvPr id="142" name="楕円 141"/>
        <xdr:cNvSpPr/>
      </xdr:nvSpPr>
      <xdr:spPr>
        <a:xfrm>
          <a:off x="28575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87581</xdr:rowOff>
    </xdr:from>
    <xdr:ext cx="534377" cy="259045"/>
    <xdr:sp macro="" textlink="">
      <xdr:nvSpPr>
        <xdr:cNvPr id="143" name="テキスト ボックス 142"/>
        <xdr:cNvSpPr txBox="1"/>
      </xdr:nvSpPr>
      <xdr:spPr>
        <a:xfrm>
          <a:off x="2641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111943</xdr:rowOff>
    </xdr:from>
    <xdr:to>
      <xdr:col>10</xdr:col>
      <xdr:colOff>165100</xdr:colOff>
      <xdr:row>56</xdr:row>
      <xdr:rowOff>42093</xdr:rowOff>
    </xdr:to>
    <xdr:sp macro="" textlink="">
      <xdr:nvSpPr>
        <xdr:cNvPr id="144" name="楕円 143"/>
        <xdr:cNvSpPr/>
      </xdr:nvSpPr>
      <xdr:spPr>
        <a:xfrm>
          <a:off x="1968500" y="95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33220</xdr:rowOff>
    </xdr:from>
    <xdr:ext cx="534377" cy="259045"/>
    <xdr:sp macro="" textlink="">
      <xdr:nvSpPr>
        <xdr:cNvPr id="145" name="テキスト ボックス 144"/>
        <xdr:cNvSpPr txBox="1"/>
      </xdr:nvSpPr>
      <xdr:spPr>
        <a:xfrm>
          <a:off x="1752111" y="96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55799</xdr:rowOff>
    </xdr:from>
    <xdr:to>
      <xdr:col>6</xdr:col>
      <xdr:colOff>38100</xdr:colOff>
      <xdr:row>57</xdr:row>
      <xdr:rowOff>157399</xdr:rowOff>
    </xdr:to>
    <xdr:sp macro="" textlink="">
      <xdr:nvSpPr>
        <xdr:cNvPr id="146" name="楕円 145"/>
        <xdr:cNvSpPr/>
      </xdr:nvSpPr>
      <xdr:spPr>
        <a:xfrm>
          <a:off x="1079500" y="98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148526</xdr:rowOff>
    </xdr:from>
    <xdr:ext cx="534377" cy="259045"/>
    <xdr:sp macro="" textlink="">
      <xdr:nvSpPr>
        <xdr:cNvPr id="147" name="テキスト ボックス 146"/>
        <xdr:cNvSpPr txBox="1"/>
      </xdr:nvSpPr>
      <xdr:spPr>
        <a:xfrm>
          <a:off x="863111" y="99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63119</xdr:rowOff>
    </xdr:from>
    <xdr:to>
      <xdr:col>24</xdr:col>
      <xdr:colOff>63500</xdr:colOff>
      <xdr:row>76</xdr:row>
      <xdr:rowOff>68191</xdr:rowOff>
    </xdr:to>
    <xdr:cxnSp macro="">
      <xdr:nvCxnSpPr>
        <xdr:cNvPr id="179" name="直線コネクタ 178"/>
        <xdr:cNvCxnSpPr/>
      </xdr:nvCxnSpPr>
      <xdr:spPr>
        <a:xfrm flipV="1">
          <a:off x="3797300" y="13093319"/>
          <a:ext cx="8382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68191</xdr:rowOff>
    </xdr:from>
    <xdr:to>
      <xdr:col>19</xdr:col>
      <xdr:colOff>177800</xdr:colOff>
      <xdr:row>76</xdr:row>
      <xdr:rowOff>89888</xdr:rowOff>
    </xdr:to>
    <xdr:cxnSp macro="">
      <xdr:nvCxnSpPr>
        <xdr:cNvPr id="182" name="直線コネクタ 181"/>
        <xdr:cNvCxnSpPr/>
      </xdr:nvCxnSpPr>
      <xdr:spPr>
        <a:xfrm flipV="1">
          <a:off x="2908300" y="13098391"/>
          <a:ext cx="889000" cy="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89888</xdr:rowOff>
    </xdr:from>
    <xdr:to>
      <xdr:col>15</xdr:col>
      <xdr:colOff>50800</xdr:colOff>
      <xdr:row>76</xdr:row>
      <xdr:rowOff>165379</xdr:rowOff>
    </xdr:to>
    <xdr:cxnSp macro="">
      <xdr:nvCxnSpPr>
        <xdr:cNvPr id="185" name="直線コネクタ 184"/>
        <xdr:cNvCxnSpPr/>
      </xdr:nvCxnSpPr>
      <xdr:spPr>
        <a:xfrm flipV="1">
          <a:off x="2019300" y="13120088"/>
          <a:ext cx="889000" cy="7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165379</xdr:rowOff>
    </xdr:from>
    <xdr:to>
      <xdr:col>10</xdr:col>
      <xdr:colOff>114300</xdr:colOff>
      <xdr:row>77</xdr:row>
      <xdr:rowOff>66613</xdr:rowOff>
    </xdr:to>
    <xdr:cxnSp macro="">
      <xdr:nvCxnSpPr>
        <xdr:cNvPr id="188" name="直線コネクタ 187"/>
        <xdr:cNvCxnSpPr/>
      </xdr:nvCxnSpPr>
      <xdr:spPr>
        <a:xfrm flipV="1">
          <a:off x="1130300" y="13195579"/>
          <a:ext cx="889000" cy="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12319</xdr:rowOff>
    </xdr:from>
    <xdr:to>
      <xdr:col>24</xdr:col>
      <xdr:colOff>114300</xdr:colOff>
      <xdr:row>76</xdr:row>
      <xdr:rowOff>113919</xdr:rowOff>
    </xdr:to>
    <xdr:sp macro="" textlink="">
      <xdr:nvSpPr>
        <xdr:cNvPr id="198" name="楕円 197"/>
        <xdr:cNvSpPr/>
      </xdr:nvSpPr>
      <xdr:spPr>
        <a:xfrm>
          <a:off x="4584700" y="130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162196</xdr:rowOff>
    </xdr:from>
    <xdr:ext cx="599010" cy="259045"/>
    <xdr:sp macro="" textlink="">
      <xdr:nvSpPr>
        <xdr:cNvPr id="199" name="民生費該当値テキスト"/>
        <xdr:cNvSpPr txBox="1"/>
      </xdr:nvSpPr>
      <xdr:spPr>
        <a:xfrm>
          <a:off x="4686300" y="1302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17391</xdr:rowOff>
    </xdr:from>
    <xdr:to>
      <xdr:col>20</xdr:col>
      <xdr:colOff>38100</xdr:colOff>
      <xdr:row>76</xdr:row>
      <xdr:rowOff>118991</xdr:rowOff>
    </xdr:to>
    <xdr:sp macro="" textlink="">
      <xdr:nvSpPr>
        <xdr:cNvPr id="200" name="楕円 199"/>
        <xdr:cNvSpPr/>
      </xdr:nvSpPr>
      <xdr:spPr>
        <a:xfrm>
          <a:off x="3746500" y="130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110118</xdr:rowOff>
    </xdr:from>
    <xdr:ext cx="599010" cy="259045"/>
    <xdr:sp macro="" textlink="">
      <xdr:nvSpPr>
        <xdr:cNvPr id="201" name="テキスト ボックス 200"/>
        <xdr:cNvSpPr txBox="1"/>
      </xdr:nvSpPr>
      <xdr:spPr>
        <a:xfrm>
          <a:off x="3497795" y="1314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39088</xdr:rowOff>
    </xdr:from>
    <xdr:to>
      <xdr:col>15</xdr:col>
      <xdr:colOff>101600</xdr:colOff>
      <xdr:row>76</xdr:row>
      <xdr:rowOff>140688</xdr:rowOff>
    </xdr:to>
    <xdr:sp macro="" textlink="">
      <xdr:nvSpPr>
        <xdr:cNvPr id="202" name="楕円 201"/>
        <xdr:cNvSpPr/>
      </xdr:nvSpPr>
      <xdr:spPr>
        <a:xfrm>
          <a:off x="2857500" y="130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131815</xdr:rowOff>
    </xdr:from>
    <xdr:ext cx="599010" cy="259045"/>
    <xdr:sp macro="" textlink="">
      <xdr:nvSpPr>
        <xdr:cNvPr id="203" name="テキスト ボックス 202"/>
        <xdr:cNvSpPr txBox="1"/>
      </xdr:nvSpPr>
      <xdr:spPr>
        <a:xfrm>
          <a:off x="2608795" y="1316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114579</xdr:rowOff>
    </xdr:from>
    <xdr:to>
      <xdr:col>10</xdr:col>
      <xdr:colOff>165100</xdr:colOff>
      <xdr:row>77</xdr:row>
      <xdr:rowOff>44729</xdr:rowOff>
    </xdr:to>
    <xdr:sp macro="" textlink="">
      <xdr:nvSpPr>
        <xdr:cNvPr id="204" name="楕円 203"/>
        <xdr:cNvSpPr/>
      </xdr:nvSpPr>
      <xdr:spPr>
        <a:xfrm>
          <a:off x="19685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35856</xdr:rowOff>
    </xdr:from>
    <xdr:ext cx="599010" cy="259045"/>
    <xdr:sp macro="" textlink="">
      <xdr:nvSpPr>
        <xdr:cNvPr id="205" name="テキスト ボックス 204"/>
        <xdr:cNvSpPr txBox="1"/>
      </xdr:nvSpPr>
      <xdr:spPr>
        <a:xfrm>
          <a:off x="1719795" y="1323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15813</xdr:rowOff>
    </xdr:from>
    <xdr:to>
      <xdr:col>6</xdr:col>
      <xdr:colOff>38100</xdr:colOff>
      <xdr:row>77</xdr:row>
      <xdr:rowOff>117413</xdr:rowOff>
    </xdr:to>
    <xdr:sp macro="" textlink="">
      <xdr:nvSpPr>
        <xdr:cNvPr id="206" name="楕円 205"/>
        <xdr:cNvSpPr/>
      </xdr:nvSpPr>
      <xdr:spPr>
        <a:xfrm>
          <a:off x="1079500" y="132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108540</xdr:rowOff>
    </xdr:from>
    <xdr:ext cx="599010" cy="259045"/>
    <xdr:sp macro="" textlink="">
      <xdr:nvSpPr>
        <xdr:cNvPr id="207" name="テキスト ボックス 206"/>
        <xdr:cNvSpPr txBox="1"/>
      </xdr:nvSpPr>
      <xdr:spPr>
        <a:xfrm>
          <a:off x="830795" y="1331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127775</xdr:rowOff>
    </xdr:from>
    <xdr:to>
      <xdr:col>24</xdr:col>
      <xdr:colOff>63500</xdr:colOff>
      <xdr:row>97</xdr:row>
      <xdr:rowOff>128270</xdr:rowOff>
    </xdr:to>
    <xdr:cxnSp macro="">
      <xdr:nvCxnSpPr>
        <xdr:cNvPr id="237" name="直線コネクタ 236"/>
        <xdr:cNvCxnSpPr/>
      </xdr:nvCxnSpPr>
      <xdr:spPr>
        <a:xfrm>
          <a:off x="3797300" y="1675842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127775</xdr:rowOff>
    </xdr:from>
    <xdr:to>
      <xdr:col>19</xdr:col>
      <xdr:colOff>177800</xdr:colOff>
      <xdr:row>97</xdr:row>
      <xdr:rowOff>136234</xdr:rowOff>
    </xdr:to>
    <xdr:cxnSp macro="">
      <xdr:nvCxnSpPr>
        <xdr:cNvPr id="240" name="直線コネクタ 239"/>
        <xdr:cNvCxnSpPr/>
      </xdr:nvCxnSpPr>
      <xdr:spPr>
        <a:xfrm flipV="1">
          <a:off x="2908300" y="1675842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136234</xdr:rowOff>
    </xdr:from>
    <xdr:to>
      <xdr:col>15</xdr:col>
      <xdr:colOff>50800</xdr:colOff>
      <xdr:row>97</xdr:row>
      <xdr:rowOff>151054</xdr:rowOff>
    </xdr:to>
    <xdr:cxnSp macro="">
      <xdr:nvCxnSpPr>
        <xdr:cNvPr id="243" name="直線コネクタ 242"/>
        <xdr:cNvCxnSpPr/>
      </xdr:nvCxnSpPr>
      <xdr:spPr>
        <a:xfrm flipV="1">
          <a:off x="2019300" y="16766884"/>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132156</xdr:rowOff>
    </xdr:from>
    <xdr:to>
      <xdr:col>10</xdr:col>
      <xdr:colOff>114300</xdr:colOff>
      <xdr:row>97</xdr:row>
      <xdr:rowOff>151054</xdr:rowOff>
    </xdr:to>
    <xdr:cxnSp macro="">
      <xdr:nvCxnSpPr>
        <xdr:cNvPr id="246" name="直線コネクタ 245"/>
        <xdr:cNvCxnSpPr/>
      </xdr:nvCxnSpPr>
      <xdr:spPr>
        <a:xfrm>
          <a:off x="1130300" y="16762806"/>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8" name="テキスト ボックス 247"/>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0" name="テキスト ボックス 249"/>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77470</xdr:rowOff>
    </xdr:from>
    <xdr:to>
      <xdr:col>24</xdr:col>
      <xdr:colOff>114300</xdr:colOff>
      <xdr:row>98</xdr:row>
      <xdr:rowOff>7620</xdr:rowOff>
    </xdr:to>
    <xdr:sp macro="" textlink="">
      <xdr:nvSpPr>
        <xdr:cNvPr id="256" name="楕円 255"/>
        <xdr:cNvSpPr/>
      </xdr:nvSpPr>
      <xdr:spPr>
        <a:xfrm>
          <a:off x="45847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163847</xdr:rowOff>
    </xdr:from>
    <xdr:ext cx="534377" cy="259045"/>
    <xdr:sp macro="" textlink="">
      <xdr:nvSpPr>
        <xdr:cNvPr id="257" name="衛生費該当値テキスト"/>
        <xdr:cNvSpPr txBox="1"/>
      </xdr:nvSpPr>
      <xdr:spPr>
        <a:xfrm>
          <a:off x="4686300" y="166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76975</xdr:rowOff>
    </xdr:from>
    <xdr:to>
      <xdr:col>20</xdr:col>
      <xdr:colOff>38100</xdr:colOff>
      <xdr:row>98</xdr:row>
      <xdr:rowOff>7125</xdr:rowOff>
    </xdr:to>
    <xdr:sp macro="" textlink="">
      <xdr:nvSpPr>
        <xdr:cNvPr id="258" name="楕円 257"/>
        <xdr:cNvSpPr/>
      </xdr:nvSpPr>
      <xdr:spPr>
        <a:xfrm>
          <a:off x="3746500" y="167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169702</xdr:rowOff>
    </xdr:from>
    <xdr:ext cx="534377" cy="259045"/>
    <xdr:sp macro="" textlink="">
      <xdr:nvSpPr>
        <xdr:cNvPr id="259" name="テキスト ボックス 258"/>
        <xdr:cNvSpPr txBox="1"/>
      </xdr:nvSpPr>
      <xdr:spPr>
        <a:xfrm>
          <a:off x="3530111" y="168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85434</xdr:rowOff>
    </xdr:from>
    <xdr:to>
      <xdr:col>15</xdr:col>
      <xdr:colOff>101600</xdr:colOff>
      <xdr:row>98</xdr:row>
      <xdr:rowOff>15584</xdr:rowOff>
    </xdr:to>
    <xdr:sp macro="" textlink="">
      <xdr:nvSpPr>
        <xdr:cNvPr id="260" name="楕円 259"/>
        <xdr:cNvSpPr/>
      </xdr:nvSpPr>
      <xdr:spPr>
        <a:xfrm>
          <a:off x="2857500" y="167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6711</xdr:rowOff>
    </xdr:from>
    <xdr:ext cx="534377" cy="259045"/>
    <xdr:sp macro="" textlink="">
      <xdr:nvSpPr>
        <xdr:cNvPr id="261" name="テキスト ボックス 260"/>
        <xdr:cNvSpPr txBox="1"/>
      </xdr:nvSpPr>
      <xdr:spPr>
        <a:xfrm>
          <a:off x="2641111" y="168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100254</xdr:rowOff>
    </xdr:from>
    <xdr:to>
      <xdr:col>10</xdr:col>
      <xdr:colOff>165100</xdr:colOff>
      <xdr:row>98</xdr:row>
      <xdr:rowOff>30404</xdr:rowOff>
    </xdr:to>
    <xdr:sp macro="" textlink="">
      <xdr:nvSpPr>
        <xdr:cNvPr id="262" name="楕円 261"/>
        <xdr:cNvSpPr/>
      </xdr:nvSpPr>
      <xdr:spPr>
        <a:xfrm>
          <a:off x="1968500" y="16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21531</xdr:rowOff>
    </xdr:from>
    <xdr:ext cx="534377" cy="259045"/>
    <xdr:sp macro="" textlink="">
      <xdr:nvSpPr>
        <xdr:cNvPr id="263" name="テキスト ボックス 262"/>
        <xdr:cNvSpPr txBox="1"/>
      </xdr:nvSpPr>
      <xdr:spPr>
        <a:xfrm>
          <a:off x="1752111" y="168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81356</xdr:rowOff>
    </xdr:from>
    <xdr:to>
      <xdr:col>6</xdr:col>
      <xdr:colOff>38100</xdr:colOff>
      <xdr:row>98</xdr:row>
      <xdr:rowOff>11506</xdr:rowOff>
    </xdr:to>
    <xdr:sp macro="" textlink="">
      <xdr:nvSpPr>
        <xdr:cNvPr id="264" name="楕円 263"/>
        <xdr:cNvSpPr/>
      </xdr:nvSpPr>
      <xdr:spPr>
        <a:xfrm>
          <a:off x="1079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2633</xdr:rowOff>
    </xdr:from>
    <xdr:ext cx="534377" cy="259045"/>
    <xdr:sp macro="" textlink="">
      <xdr:nvSpPr>
        <xdr:cNvPr id="265" name="テキスト ボックス 264"/>
        <xdr:cNvSpPr txBox="1"/>
      </xdr:nvSpPr>
      <xdr:spPr>
        <a:xfrm>
          <a:off x="863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124460</xdr:rowOff>
    </xdr:from>
    <xdr:to>
      <xdr:col>55</xdr:col>
      <xdr:colOff>0</xdr:colOff>
      <xdr:row>37</xdr:row>
      <xdr:rowOff>127508</xdr:rowOff>
    </xdr:to>
    <xdr:cxnSp macro="">
      <xdr:nvCxnSpPr>
        <xdr:cNvPr id="294" name="直線コネクタ 293"/>
        <xdr:cNvCxnSpPr/>
      </xdr:nvCxnSpPr>
      <xdr:spPr>
        <a:xfrm flipV="1">
          <a:off x="9639300" y="646811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127508</xdr:rowOff>
    </xdr:from>
    <xdr:to>
      <xdr:col>50</xdr:col>
      <xdr:colOff>114300</xdr:colOff>
      <xdr:row>37</xdr:row>
      <xdr:rowOff>129032</xdr:rowOff>
    </xdr:to>
    <xdr:cxnSp macro="">
      <xdr:nvCxnSpPr>
        <xdr:cNvPr id="297" name="直線コネクタ 296"/>
        <xdr:cNvCxnSpPr/>
      </xdr:nvCxnSpPr>
      <xdr:spPr>
        <a:xfrm flipV="1">
          <a:off x="8750300" y="64711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93218</xdr:rowOff>
    </xdr:from>
    <xdr:to>
      <xdr:col>45</xdr:col>
      <xdr:colOff>177800</xdr:colOff>
      <xdr:row>37</xdr:row>
      <xdr:rowOff>129032</xdr:rowOff>
    </xdr:to>
    <xdr:cxnSp macro="">
      <xdr:nvCxnSpPr>
        <xdr:cNvPr id="300" name="直線コネクタ 299"/>
        <xdr:cNvCxnSpPr/>
      </xdr:nvCxnSpPr>
      <xdr:spPr>
        <a:xfrm>
          <a:off x="7861300" y="643686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2" name="テキスト ボックス 301"/>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35306</xdr:rowOff>
    </xdr:from>
    <xdr:to>
      <xdr:col>41</xdr:col>
      <xdr:colOff>50800</xdr:colOff>
      <xdr:row>37</xdr:row>
      <xdr:rowOff>93218</xdr:rowOff>
    </xdr:to>
    <xdr:cxnSp macro="">
      <xdr:nvCxnSpPr>
        <xdr:cNvPr id="303" name="直線コネクタ 302"/>
        <xdr:cNvCxnSpPr/>
      </xdr:nvCxnSpPr>
      <xdr:spPr>
        <a:xfrm>
          <a:off x="6972300" y="6378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73660</xdr:rowOff>
    </xdr:from>
    <xdr:to>
      <xdr:col>55</xdr:col>
      <xdr:colOff>50800</xdr:colOff>
      <xdr:row>38</xdr:row>
      <xdr:rowOff>3810</xdr:rowOff>
    </xdr:to>
    <xdr:sp macro="" textlink="">
      <xdr:nvSpPr>
        <xdr:cNvPr id="313" name="楕円 312"/>
        <xdr:cNvSpPr/>
      </xdr:nvSpPr>
      <xdr:spPr>
        <a:xfrm>
          <a:off x="104267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52087</xdr:rowOff>
    </xdr:from>
    <xdr:ext cx="378565" cy="259045"/>
    <xdr:sp macro="" textlink="">
      <xdr:nvSpPr>
        <xdr:cNvPr id="314" name="労働費該当値テキスト"/>
        <xdr:cNvSpPr txBox="1"/>
      </xdr:nvSpPr>
      <xdr:spPr>
        <a:xfrm>
          <a:off x="10528300" y="639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76708</xdr:rowOff>
    </xdr:from>
    <xdr:to>
      <xdr:col>50</xdr:col>
      <xdr:colOff>165100</xdr:colOff>
      <xdr:row>38</xdr:row>
      <xdr:rowOff>6858</xdr:rowOff>
    </xdr:to>
    <xdr:sp macro="" textlink="">
      <xdr:nvSpPr>
        <xdr:cNvPr id="315" name="楕円 314"/>
        <xdr:cNvSpPr/>
      </xdr:nvSpPr>
      <xdr:spPr>
        <a:xfrm>
          <a:off x="9588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169435</xdr:rowOff>
    </xdr:from>
    <xdr:ext cx="378565" cy="259045"/>
    <xdr:sp macro="" textlink="">
      <xdr:nvSpPr>
        <xdr:cNvPr id="316" name="テキスト ボックス 315"/>
        <xdr:cNvSpPr txBox="1"/>
      </xdr:nvSpPr>
      <xdr:spPr>
        <a:xfrm>
          <a:off x="9450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78232</xdr:rowOff>
    </xdr:from>
    <xdr:to>
      <xdr:col>46</xdr:col>
      <xdr:colOff>38100</xdr:colOff>
      <xdr:row>38</xdr:row>
      <xdr:rowOff>8382</xdr:rowOff>
    </xdr:to>
    <xdr:sp macro="" textlink="">
      <xdr:nvSpPr>
        <xdr:cNvPr id="317" name="楕円 316"/>
        <xdr:cNvSpPr/>
      </xdr:nvSpPr>
      <xdr:spPr>
        <a:xfrm>
          <a:off x="8699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170959</xdr:rowOff>
    </xdr:from>
    <xdr:ext cx="378565" cy="259045"/>
    <xdr:sp macro="" textlink="">
      <xdr:nvSpPr>
        <xdr:cNvPr id="318" name="テキスト ボックス 317"/>
        <xdr:cNvSpPr txBox="1"/>
      </xdr:nvSpPr>
      <xdr:spPr>
        <a:xfrm>
          <a:off x="8561017"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42418</xdr:rowOff>
    </xdr:from>
    <xdr:to>
      <xdr:col>41</xdr:col>
      <xdr:colOff>101600</xdr:colOff>
      <xdr:row>37</xdr:row>
      <xdr:rowOff>144018</xdr:rowOff>
    </xdr:to>
    <xdr:sp macro="" textlink="">
      <xdr:nvSpPr>
        <xdr:cNvPr id="319" name="楕円 318"/>
        <xdr:cNvSpPr/>
      </xdr:nvSpPr>
      <xdr:spPr>
        <a:xfrm>
          <a:off x="7810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135145</xdr:rowOff>
    </xdr:from>
    <xdr:ext cx="378565" cy="259045"/>
    <xdr:sp macro="" textlink="">
      <xdr:nvSpPr>
        <xdr:cNvPr id="320" name="テキスト ボックス 319"/>
        <xdr:cNvSpPr txBox="1"/>
      </xdr:nvSpPr>
      <xdr:spPr>
        <a:xfrm>
          <a:off x="7672017" y="647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155956</xdr:rowOff>
    </xdr:from>
    <xdr:to>
      <xdr:col>36</xdr:col>
      <xdr:colOff>165100</xdr:colOff>
      <xdr:row>37</xdr:row>
      <xdr:rowOff>86106</xdr:rowOff>
    </xdr:to>
    <xdr:sp macro="" textlink="">
      <xdr:nvSpPr>
        <xdr:cNvPr id="321" name="楕円 320"/>
        <xdr:cNvSpPr/>
      </xdr:nvSpPr>
      <xdr:spPr>
        <a:xfrm>
          <a:off x="6921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77233</xdr:rowOff>
    </xdr:from>
    <xdr:ext cx="378565" cy="259045"/>
    <xdr:sp macro="" textlink="">
      <xdr:nvSpPr>
        <xdr:cNvPr id="322" name="テキスト ボックス 321"/>
        <xdr:cNvSpPr txBox="1"/>
      </xdr:nvSpPr>
      <xdr:spPr>
        <a:xfrm>
          <a:off x="6783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19848</xdr:rowOff>
    </xdr:from>
    <xdr:to>
      <xdr:col>55</xdr:col>
      <xdr:colOff>0</xdr:colOff>
      <xdr:row>59</xdr:row>
      <xdr:rowOff>20501</xdr:rowOff>
    </xdr:to>
    <xdr:cxnSp macro="">
      <xdr:nvCxnSpPr>
        <xdr:cNvPr id="353" name="直線コネクタ 352"/>
        <xdr:cNvCxnSpPr/>
      </xdr:nvCxnSpPr>
      <xdr:spPr>
        <a:xfrm flipV="1">
          <a:off x="9639300" y="1013539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20501</xdr:rowOff>
    </xdr:from>
    <xdr:to>
      <xdr:col>50</xdr:col>
      <xdr:colOff>114300</xdr:colOff>
      <xdr:row>59</xdr:row>
      <xdr:rowOff>25400</xdr:rowOff>
    </xdr:to>
    <xdr:cxnSp macro="">
      <xdr:nvCxnSpPr>
        <xdr:cNvPr id="356" name="直線コネクタ 355"/>
        <xdr:cNvCxnSpPr/>
      </xdr:nvCxnSpPr>
      <xdr:spPr>
        <a:xfrm flipV="1">
          <a:off x="8750300" y="101360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17725</xdr:rowOff>
    </xdr:from>
    <xdr:to>
      <xdr:col>45</xdr:col>
      <xdr:colOff>177800</xdr:colOff>
      <xdr:row>59</xdr:row>
      <xdr:rowOff>25400</xdr:rowOff>
    </xdr:to>
    <xdr:cxnSp macro="">
      <xdr:nvCxnSpPr>
        <xdr:cNvPr id="359" name="直線コネクタ 358"/>
        <xdr:cNvCxnSpPr/>
      </xdr:nvCxnSpPr>
      <xdr:spPr>
        <a:xfrm>
          <a:off x="7861300" y="10133275"/>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17725</xdr:rowOff>
    </xdr:from>
    <xdr:to>
      <xdr:col>41</xdr:col>
      <xdr:colOff>50800</xdr:colOff>
      <xdr:row>59</xdr:row>
      <xdr:rowOff>19359</xdr:rowOff>
    </xdr:to>
    <xdr:cxnSp macro="">
      <xdr:nvCxnSpPr>
        <xdr:cNvPr id="362" name="直線コネクタ 361"/>
        <xdr:cNvCxnSpPr/>
      </xdr:nvCxnSpPr>
      <xdr:spPr>
        <a:xfrm flipV="1">
          <a:off x="6972300" y="1013327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140498</xdr:rowOff>
    </xdr:from>
    <xdr:to>
      <xdr:col>55</xdr:col>
      <xdr:colOff>50800</xdr:colOff>
      <xdr:row>59</xdr:row>
      <xdr:rowOff>70648</xdr:rowOff>
    </xdr:to>
    <xdr:sp macro="" textlink="">
      <xdr:nvSpPr>
        <xdr:cNvPr id="372" name="楕円 371"/>
        <xdr:cNvSpPr/>
      </xdr:nvSpPr>
      <xdr:spPr>
        <a:xfrm>
          <a:off x="10426700" y="100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55425</xdr:rowOff>
    </xdr:from>
    <xdr:ext cx="378565" cy="259045"/>
    <xdr:sp macro="" textlink="">
      <xdr:nvSpPr>
        <xdr:cNvPr id="373" name="農林水産業費該当値テキスト"/>
        <xdr:cNvSpPr txBox="1"/>
      </xdr:nvSpPr>
      <xdr:spPr>
        <a:xfrm>
          <a:off x="10528300" y="999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141151</xdr:rowOff>
    </xdr:from>
    <xdr:to>
      <xdr:col>50</xdr:col>
      <xdr:colOff>165100</xdr:colOff>
      <xdr:row>59</xdr:row>
      <xdr:rowOff>71301</xdr:rowOff>
    </xdr:to>
    <xdr:sp macro="" textlink="">
      <xdr:nvSpPr>
        <xdr:cNvPr id="374" name="楕円 373"/>
        <xdr:cNvSpPr/>
      </xdr:nvSpPr>
      <xdr:spPr>
        <a:xfrm>
          <a:off x="9588500" y="100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62428</xdr:rowOff>
    </xdr:from>
    <xdr:ext cx="378565" cy="259045"/>
    <xdr:sp macro="" textlink="">
      <xdr:nvSpPr>
        <xdr:cNvPr id="375" name="テキスト ボックス 374"/>
        <xdr:cNvSpPr txBox="1"/>
      </xdr:nvSpPr>
      <xdr:spPr>
        <a:xfrm>
          <a:off x="9450017" y="1017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146050</xdr:rowOff>
    </xdr:from>
    <xdr:to>
      <xdr:col>46</xdr:col>
      <xdr:colOff>38100</xdr:colOff>
      <xdr:row>59</xdr:row>
      <xdr:rowOff>76200</xdr:rowOff>
    </xdr:to>
    <xdr:sp macro="" textlink="">
      <xdr:nvSpPr>
        <xdr:cNvPr id="376" name="楕円 375"/>
        <xdr:cNvSpPr/>
      </xdr:nvSpPr>
      <xdr:spPr>
        <a:xfrm>
          <a:off x="8699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67327</xdr:rowOff>
    </xdr:from>
    <xdr:ext cx="378565" cy="259045"/>
    <xdr:sp macro="" textlink="">
      <xdr:nvSpPr>
        <xdr:cNvPr id="377" name="テキスト ボックス 376"/>
        <xdr:cNvSpPr txBox="1"/>
      </xdr:nvSpPr>
      <xdr:spPr>
        <a:xfrm>
          <a:off x="8561017" y="1018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138375</xdr:rowOff>
    </xdr:from>
    <xdr:to>
      <xdr:col>41</xdr:col>
      <xdr:colOff>101600</xdr:colOff>
      <xdr:row>59</xdr:row>
      <xdr:rowOff>68525</xdr:rowOff>
    </xdr:to>
    <xdr:sp macro="" textlink="">
      <xdr:nvSpPr>
        <xdr:cNvPr id="378" name="楕円 377"/>
        <xdr:cNvSpPr/>
      </xdr:nvSpPr>
      <xdr:spPr>
        <a:xfrm>
          <a:off x="7810500" y="100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59652</xdr:rowOff>
    </xdr:from>
    <xdr:ext cx="378565" cy="259045"/>
    <xdr:sp macro="" textlink="">
      <xdr:nvSpPr>
        <xdr:cNvPr id="379" name="テキスト ボックス 378"/>
        <xdr:cNvSpPr txBox="1"/>
      </xdr:nvSpPr>
      <xdr:spPr>
        <a:xfrm>
          <a:off x="7672017" y="10175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140009</xdr:rowOff>
    </xdr:from>
    <xdr:to>
      <xdr:col>36</xdr:col>
      <xdr:colOff>165100</xdr:colOff>
      <xdr:row>59</xdr:row>
      <xdr:rowOff>70159</xdr:rowOff>
    </xdr:to>
    <xdr:sp macro="" textlink="">
      <xdr:nvSpPr>
        <xdr:cNvPr id="380" name="楕円 379"/>
        <xdr:cNvSpPr/>
      </xdr:nvSpPr>
      <xdr:spPr>
        <a:xfrm>
          <a:off x="6921500" y="100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61286</xdr:rowOff>
    </xdr:from>
    <xdr:ext cx="378565" cy="259045"/>
    <xdr:sp macro="" textlink="">
      <xdr:nvSpPr>
        <xdr:cNvPr id="381" name="テキスト ボックス 380"/>
        <xdr:cNvSpPr txBox="1"/>
      </xdr:nvSpPr>
      <xdr:spPr>
        <a:xfrm>
          <a:off x="6783017" y="10176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9692</xdr:rowOff>
    </xdr:from>
    <xdr:to>
      <xdr:col>55</xdr:col>
      <xdr:colOff>0</xdr:colOff>
      <xdr:row>77</xdr:row>
      <xdr:rowOff>11553</xdr:rowOff>
    </xdr:to>
    <xdr:cxnSp macro="">
      <xdr:nvCxnSpPr>
        <xdr:cNvPr id="412" name="直線コネクタ 411"/>
        <xdr:cNvCxnSpPr/>
      </xdr:nvCxnSpPr>
      <xdr:spPr>
        <a:xfrm flipV="1">
          <a:off x="9639300" y="13211342"/>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155440</xdr:rowOff>
    </xdr:from>
    <xdr:to>
      <xdr:col>50</xdr:col>
      <xdr:colOff>114300</xdr:colOff>
      <xdr:row>77</xdr:row>
      <xdr:rowOff>11553</xdr:rowOff>
    </xdr:to>
    <xdr:cxnSp macro="">
      <xdr:nvCxnSpPr>
        <xdr:cNvPr id="415" name="直線コネクタ 414"/>
        <xdr:cNvCxnSpPr/>
      </xdr:nvCxnSpPr>
      <xdr:spPr>
        <a:xfrm>
          <a:off x="8750300" y="13185640"/>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142607</xdr:rowOff>
    </xdr:from>
    <xdr:to>
      <xdr:col>45</xdr:col>
      <xdr:colOff>177800</xdr:colOff>
      <xdr:row>76</xdr:row>
      <xdr:rowOff>155440</xdr:rowOff>
    </xdr:to>
    <xdr:cxnSp macro="">
      <xdr:nvCxnSpPr>
        <xdr:cNvPr id="418" name="直線コネクタ 417"/>
        <xdr:cNvCxnSpPr/>
      </xdr:nvCxnSpPr>
      <xdr:spPr>
        <a:xfrm>
          <a:off x="7861300" y="13172807"/>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112333</xdr:rowOff>
    </xdr:from>
    <xdr:to>
      <xdr:col>41</xdr:col>
      <xdr:colOff>50800</xdr:colOff>
      <xdr:row>76</xdr:row>
      <xdr:rowOff>142607</xdr:rowOff>
    </xdr:to>
    <xdr:cxnSp macro="">
      <xdr:nvCxnSpPr>
        <xdr:cNvPr id="421" name="直線コネクタ 420"/>
        <xdr:cNvCxnSpPr/>
      </xdr:nvCxnSpPr>
      <xdr:spPr>
        <a:xfrm>
          <a:off x="6972300" y="13142533"/>
          <a:ext cx="889000" cy="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130342</xdr:rowOff>
    </xdr:from>
    <xdr:to>
      <xdr:col>55</xdr:col>
      <xdr:colOff>50800</xdr:colOff>
      <xdr:row>77</xdr:row>
      <xdr:rowOff>60492</xdr:rowOff>
    </xdr:to>
    <xdr:sp macro="" textlink="">
      <xdr:nvSpPr>
        <xdr:cNvPr id="431" name="楕円 430"/>
        <xdr:cNvSpPr/>
      </xdr:nvSpPr>
      <xdr:spPr>
        <a:xfrm>
          <a:off x="10426700" y="131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108769</xdr:rowOff>
    </xdr:from>
    <xdr:ext cx="534377" cy="259045"/>
    <xdr:sp macro="" textlink="">
      <xdr:nvSpPr>
        <xdr:cNvPr id="432" name="商工費該当値テキスト"/>
        <xdr:cNvSpPr txBox="1"/>
      </xdr:nvSpPr>
      <xdr:spPr>
        <a:xfrm>
          <a:off x="10528300" y="1313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132203</xdr:rowOff>
    </xdr:from>
    <xdr:to>
      <xdr:col>50</xdr:col>
      <xdr:colOff>165100</xdr:colOff>
      <xdr:row>77</xdr:row>
      <xdr:rowOff>62353</xdr:rowOff>
    </xdr:to>
    <xdr:sp macro="" textlink="">
      <xdr:nvSpPr>
        <xdr:cNvPr id="433" name="楕円 432"/>
        <xdr:cNvSpPr/>
      </xdr:nvSpPr>
      <xdr:spPr>
        <a:xfrm>
          <a:off x="9588500" y="131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53480</xdr:rowOff>
    </xdr:from>
    <xdr:ext cx="534377" cy="259045"/>
    <xdr:sp macro="" textlink="">
      <xdr:nvSpPr>
        <xdr:cNvPr id="434" name="テキスト ボックス 433"/>
        <xdr:cNvSpPr txBox="1"/>
      </xdr:nvSpPr>
      <xdr:spPr>
        <a:xfrm>
          <a:off x="9372111" y="132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104640</xdr:rowOff>
    </xdr:from>
    <xdr:to>
      <xdr:col>46</xdr:col>
      <xdr:colOff>38100</xdr:colOff>
      <xdr:row>77</xdr:row>
      <xdr:rowOff>34790</xdr:rowOff>
    </xdr:to>
    <xdr:sp macro="" textlink="">
      <xdr:nvSpPr>
        <xdr:cNvPr id="435" name="楕円 434"/>
        <xdr:cNvSpPr/>
      </xdr:nvSpPr>
      <xdr:spPr>
        <a:xfrm>
          <a:off x="8699500" y="131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25917</xdr:rowOff>
    </xdr:from>
    <xdr:ext cx="534377" cy="259045"/>
    <xdr:sp macro="" textlink="">
      <xdr:nvSpPr>
        <xdr:cNvPr id="436" name="テキスト ボックス 435"/>
        <xdr:cNvSpPr txBox="1"/>
      </xdr:nvSpPr>
      <xdr:spPr>
        <a:xfrm>
          <a:off x="8483111" y="132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91807</xdr:rowOff>
    </xdr:from>
    <xdr:to>
      <xdr:col>41</xdr:col>
      <xdr:colOff>101600</xdr:colOff>
      <xdr:row>77</xdr:row>
      <xdr:rowOff>21957</xdr:rowOff>
    </xdr:to>
    <xdr:sp macro="" textlink="">
      <xdr:nvSpPr>
        <xdr:cNvPr id="437" name="楕円 436"/>
        <xdr:cNvSpPr/>
      </xdr:nvSpPr>
      <xdr:spPr>
        <a:xfrm>
          <a:off x="7810500" y="131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13084</xdr:rowOff>
    </xdr:from>
    <xdr:ext cx="534377" cy="259045"/>
    <xdr:sp macro="" textlink="">
      <xdr:nvSpPr>
        <xdr:cNvPr id="438" name="テキスト ボックス 437"/>
        <xdr:cNvSpPr txBox="1"/>
      </xdr:nvSpPr>
      <xdr:spPr>
        <a:xfrm>
          <a:off x="7594111" y="132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61533</xdr:rowOff>
    </xdr:from>
    <xdr:to>
      <xdr:col>36</xdr:col>
      <xdr:colOff>165100</xdr:colOff>
      <xdr:row>76</xdr:row>
      <xdr:rowOff>163133</xdr:rowOff>
    </xdr:to>
    <xdr:sp macro="" textlink="">
      <xdr:nvSpPr>
        <xdr:cNvPr id="439" name="楕円 438"/>
        <xdr:cNvSpPr/>
      </xdr:nvSpPr>
      <xdr:spPr>
        <a:xfrm>
          <a:off x="6921500" y="130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154260</xdr:rowOff>
    </xdr:from>
    <xdr:ext cx="534377" cy="259045"/>
    <xdr:sp macro="" textlink="">
      <xdr:nvSpPr>
        <xdr:cNvPr id="440" name="テキスト ボックス 439"/>
        <xdr:cNvSpPr txBox="1"/>
      </xdr:nvSpPr>
      <xdr:spPr>
        <a:xfrm>
          <a:off x="6705111" y="131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69292</xdr:rowOff>
    </xdr:from>
    <xdr:to>
      <xdr:col>55</xdr:col>
      <xdr:colOff>0</xdr:colOff>
      <xdr:row>92</xdr:row>
      <xdr:rowOff>70924</xdr:rowOff>
    </xdr:to>
    <xdr:cxnSp macro="">
      <xdr:nvCxnSpPr>
        <xdr:cNvPr id="472" name="直線コネクタ 471"/>
        <xdr:cNvCxnSpPr/>
      </xdr:nvCxnSpPr>
      <xdr:spPr>
        <a:xfrm>
          <a:off x="9639300" y="158426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76998</xdr:rowOff>
    </xdr:from>
    <xdr:to>
      <xdr:col>50</xdr:col>
      <xdr:colOff>114300</xdr:colOff>
      <xdr:row>92</xdr:row>
      <xdr:rowOff>69292</xdr:rowOff>
    </xdr:to>
    <xdr:cxnSp macro="">
      <xdr:nvCxnSpPr>
        <xdr:cNvPr id="475" name="直線コネクタ 474"/>
        <xdr:cNvCxnSpPr/>
      </xdr:nvCxnSpPr>
      <xdr:spPr>
        <a:xfrm>
          <a:off x="8750300" y="15678948"/>
          <a:ext cx="889000" cy="16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86072</xdr:rowOff>
    </xdr:from>
    <xdr:ext cx="534377" cy="259045"/>
    <xdr:sp macro="" textlink="">
      <xdr:nvSpPr>
        <xdr:cNvPr id="477" name="テキスト ボックス 476"/>
        <xdr:cNvSpPr txBox="1"/>
      </xdr:nvSpPr>
      <xdr:spPr>
        <a:xfrm>
          <a:off x="9372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76998</xdr:rowOff>
    </xdr:from>
    <xdr:to>
      <xdr:col>45</xdr:col>
      <xdr:colOff>177800</xdr:colOff>
      <xdr:row>92</xdr:row>
      <xdr:rowOff>84280</xdr:rowOff>
    </xdr:to>
    <xdr:cxnSp macro="">
      <xdr:nvCxnSpPr>
        <xdr:cNvPr id="478" name="直線コネクタ 477"/>
        <xdr:cNvCxnSpPr/>
      </xdr:nvCxnSpPr>
      <xdr:spPr>
        <a:xfrm flipV="1">
          <a:off x="7861300" y="15678948"/>
          <a:ext cx="889000" cy="17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102564</xdr:rowOff>
    </xdr:from>
    <xdr:ext cx="534377" cy="259045"/>
    <xdr:sp macro="" textlink="">
      <xdr:nvSpPr>
        <xdr:cNvPr id="480" name="テキスト ボックス 479"/>
        <xdr:cNvSpPr txBox="1"/>
      </xdr:nvSpPr>
      <xdr:spPr>
        <a:xfrm>
          <a:off x="8483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84280</xdr:rowOff>
    </xdr:from>
    <xdr:to>
      <xdr:col>41</xdr:col>
      <xdr:colOff>50800</xdr:colOff>
      <xdr:row>93</xdr:row>
      <xdr:rowOff>9496</xdr:rowOff>
    </xdr:to>
    <xdr:cxnSp macro="">
      <xdr:nvCxnSpPr>
        <xdr:cNvPr id="481" name="直線コネクタ 480"/>
        <xdr:cNvCxnSpPr/>
      </xdr:nvCxnSpPr>
      <xdr:spPr>
        <a:xfrm flipV="1">
          <a:off x="6972300" y="15857680"/>
          <a:ext cx="8890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38915</xdr:rowOff>
    </xdr:from>
    <xdr:ext cx="534377" cy="259045"/>
    <xdr:sp macro="" textlink="">
      <xdr:nvSpPr>
        <xdr:cNvPr id="483" name="テキスト ボックス 482"/>
        <xdr:cNvSpPr txBox="1"/>
      </xdr:nvSpPr>
      <xdr:spPr>
        <a:xfrm>
          <a:off x="7594111" y="159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61351</xdr:rowOff>
    </xdr:from>
    <xdr:ext cx="534377" cy="259045"/>
    <xdr:sp macro="" textlink="">
      <xdr:nvSpPr>
        <xdr:cNvPr id="485" name="テキスト ボックス 484"/>
        <xdr:cNvSpPr txBox="1"/>
      </xdr:nvSpPr>
      <xdr:spPr>
        <a:xfrm>
          <a:off x="6705111" y="160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20124</xdr:rowOff>
    </xdr:from>
    <xdr:to>
      <xdr:col>55</xdr:col>
      <xdr:colOff>50800</xdr:colOff>
      <xdr:row>92</xdr:row>
      <xdr:rowOff>121724</xdr:rowOff>
    </xdr:to>
    <xdr:sp macro="" textlink="">
      <xdr:nvSpPr>
        <xdr:cNvPr id="491" name="楕円 490"/>
        <xdr:cNvSpPr/>
      </xdr:nvSpPr>
      <xdr:spPr>
        <a:xfrm>
          <a:off x="10426700" y="157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43001</xdr:rowOff>
    </xdr:from>
    <xdr:ext cx="534377" cy="259045"/>
    <xdr:sp macro="" textlink="">
      <xdr:nvSpPr>
        <xdr:cNvPr id="492" name="土木費該当値テキスト"/>
        <xdr:cNvSpPr txBox="1"/>
      </xdr:nvSpPr>
      <xdr:spPr>
        <a:xfrm>
          <a:off x="10528300" y="156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18492</xdr:rowOff>
    </xdr:from>
    <xdr:to>
      <xdr:col>50</xdr:col>
      <xdr:colOff>165100</xdr:colOff>
      <xdr:row>92</xdr:row>
      <xdr:rowOff>120092</xdr:rowOff>
    </xdr:to>
    <xdr:sp macro="" textlink="">
      <xdr:nvSpPr>
        <xdr:cNvPr id="493" name="楕円 492"/>
        <xdr:cNvSpPr/>
      </xdr:nvSpPr>
      <xdr:spPr>
        <a:xfrm>
          <a:off x="95885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136619</xdr:rowOff>
    </xdr:from>
    <xdr:ext cx="534377" cy="259045"/>
    <xdr:sp macro="" textlink="">
      <xdr:nvSpPr>
        <xdr:cNvPr id="494" name="テキスト ボックス 493"/>
        <xdr:cNvSpPr txBox="1"/>
      </xdr:nvSpPr>
      <xdr:spPr>
        <a:xfrm>
          <a:off x="9372111" y="155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26198</xdr:rowOff>
    </xdr:from>
    <xdr:to>
      <xdr:col>46</xdr:col>
      <xdr:colOff>38100</xdr:colOff>
      <xdr:row>91</xdr:row>
      <xdr:rowOff>127798</xdr:rowOff>
    </xdr:to>
    <xdr:sp macro="" textlink="">
      <xdr:nvSpPr>
        <xdr:cNvPr id="495" name="楕円 494"/>
        <xdr:cNvSpPr/>
      </xdr:nvSpPr>
      <xdr:spPr>
        <a:xfrm>
          <a:off x="8699500" y="156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144325</xdr:rowOff>
    </xdr:from>
    <xdr:ext cx="534377" cy="259045"/>
    <xdr:sp macro="" textlink="">
      <xdr:nvSpPr>
        <xdr:cNvPr id="496" name="テキスト ボックス 495"/>
        <xdr:cNvSpPr txBox="1"/>
      </xdr:nvSpPr>
      <xdr:spPr>
        <a:xfrm>
          <a:off x="8483111" y="15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33480</xdr:rowOff>
    </xdr:from>
    <xdr:to>
      <xdr:col>41</xdr:col>
      <xdr:colOff>101600</xdr:colOff>
      <xdr:row>92</xdr:row>
      <xdr:rowOff>135080</xdr:rowOff>
    </xdr:to>
    <xdr:sp macro="" textlink="">
      <xdr:nvSpPr>
        <xdr:cNvPr id="497" name="楕円 496"/>
        <xdr:cNvSpPr/>
      </xdr:nvSpPr>
      <xdr:spPr>
        <a:xfrm>
          <a:off x="7810500" y="158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151607</xdr:rowOff>
    </xdr:from>
    <xdr:ext cx="534377" cy="259045"/>
    <xdr:sp macro="" textlink="">
      <xdr:nvSpPr>
        <xdr:cNvPr id="498" name="テキスト ボックス 497"/>
        <xdr:cNvSpPr txBox="1"/>
      </xdr:nvSpPr>
      <xdr:spPr>
        <a:xfrm>
          <a:off x="7594111" y="155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130146</xdr:rowOff>
    </xdr:from>
    <xdr:to>
      <xdr:col>36</xdr:col>
      <xdr:colOff>165100</xdr:colOff>
      <xdr:row>93</xdr:row>
      <xdr:rowOff>60296</xdr:rowOff>
    </xdr:to>
    <xdr:sp macro="" textlink="">
      <xdr:nvSpPr>
        <xdr:cNvPr id="499" name="楕円 498"/>
        <xdr:cNvSpPr/>
      </xdr:nvSpPr>
      <xdr:spPr>
        <a:xfrm>
          <a:off x="6921500" y="159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76823</xdr:rowOff>
    </xdr:from>
    <xdr:ext cx="534377" cy="259045"/>
    <xdr:sp macro="" textlink="">
      <xdr:nvSpPr>
        <xdr:cNvPr id="500" name="テキスト ボックス 499"/>
        <xdr:cNvSpPr txBox="1"/>
      </xdr:nvSpPr>
      <xdr:spPr>
        <a:xfrm>
          <a:off x="6705111" y="156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122555</xdr:rowOff>
    </xdr:from>
    <xdr:to>
      <xdr:col>85</xdr:col>
      <xdr:colOff>127000</xdr:colOff>
      <xdr:row>36</xdr:row>
      <xdr:rowOff>145905</xdr:rowOff>
    </xdr:to>
    <xdr:cxnSp macro="">
      <xdr:nvCxnSpPr>
        <xdr:cNvPr id="532" name="直線コネクタ 531"/>
        <xdr:cNvCxnSpPr/>
      </xdr:nvCxnSpPr>
      <xdr:spPr>
        <a:xfrm flipV="1">
          <a:off x="15481300" y="6294755"/>
          <a:ext cx="8382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136924</xdr:rowOff>
    </xdr:from>
    <xdr:to>
      <xdr:col>81</xdr:col>
      <xdr:colOff>50800</xdr:colOff>
      <xdr:row>36</xdr:row>
      <xdr:rowOff>145905</xdr:rowOff>
    </xdr:to>
    <xdr:cxnSp macro="">
      <xdr:nvCxnSpPr>
        <xdr:cNvPr id="535" name="直線コネクタ 534"/>
        <xdr:cNvCxnSpPr/>
      </xdr:nvCxnSpPr>
      <xdr:spPr>
        <a:xfrm>
          <a:off x="14592300" y="6309124"/>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33238</xdr:rowOff>
    </xdr:from>
    <xdr:to>
      <xdr:col>76</xdr:col>
      <xdr:colOff>114300</xdr:colOff>
      <xdr:row>36</xdr:row>
      <xdr:rowOff>136924</xdr:rowOff>
    </xdr:to>
    <xdr:cxnSp macro="">
      <xdr:nvCxnSpPr>
        <xdr:cNvPr id="538" name="直線コネクタ 537"/>
        <xdr:cNvCxnSpPr/>
      </xdr:nvCxnSpPr>
      <xdr:spPr>
        <a:xfrm>
          <a:off x="13703300" y="6205438"/>
          <a:ext cx="88900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33238</xdr:rowOff>
    </xdr:from>
    <xdr:to>
      <xdr:col>71</xdr:col>
      <xdr:colOff>177800</xdr:colOff>
      <xdr:row>36</xdr:row>
      <xdr:rowOff>69814</xdr:rowOff>
    </xdr:to>
    <xdr:cxnSp macro="">
      <xdr:nvCxnSpPr>
        <xdr:cNvPr id="541" name="直線コネクタ 540"/>
        <xdr:cNvCxnSpPr/>
      </xdr:nvCxnSpPr>
      <xdr:spPr>
        <a:xfrm flipV="1">
          <a:off x="12814300" y="62054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71755</xdr:rowOff>
    </xdr:from>
    <xdr:to>
      <xdr:col>85</xdr:col>
      <xdr:colOff>177800</xdr:colOff>
      <xdr:row>37</xdr:row>
      <xdr:rowOff>1905</xdr:rowOff>
    </xdr:to>
    <xdr:sp macro="" textlink="">
      <xdr:nvSpPr>
        <xdr:cNvPr id="551" name="楕円 550"/>
        <xdr:cNvSpPr/>
      </xdr:nvSpPr>
      <xdr:spPr>
        <a:xfrm>
          <a:off x="16268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50182</xdr:rowOff>
    </xdr:from>
    <xdr:ext cx="534377" cy="259045"/>
    <xdr:sp macro="" textlink="">
      <xdr:nvSpPr>
        <xdr:cNvPr id="552" name="消防費該当値テキスト"/>
        <xdr:cNvSpPr txBox="1"/>
      </xdr:nvSpPr>
      <xdr:spPr>
        <a:xfrm>
          <a:off x="16370300" y="62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95105</xdr:rowOff>
    </xdr:from>
    <xdr:to>
      <xdr:col>81</xdr:col>
      <xdr:colOff>101600</xdr:colOff>
      <xdr:row>37</xdr:row>
      <xdr:rowOff>25255</xdr:rowOff>
    </xdr:to>
    <xdr:sp macro="" textlink="">
      <xdr:nvSpPr>
        <xdr:cNvPr id="553" name="楕円 552"/>
        <xdr:cNvSpPr/>
      </xdr:nvSpPr>
      <xdr:spPr>
        <a:xfrm>
          <a:off x="15430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16382</xdr:rowOff>
    </xdr:from>
    <xdr:ext cx="534377" cy="259045"/>
    <xdr:sp macro="" textlink="">
      <xdr:nvSpPr>
        <xdr:cNvPr id="554" name="テキスト ボックス 553"/>
        <xdr:cNvSpPr txBox="1"/>
      </xdr:nvSpPr>
      <xdr:spPr>
        <a:xfrm>
          <a:off x="15214111" y="63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86124</xdr:rowOff>
    </xdr:from>
    <xdr:to>
      <xdr:col>76</xdr:col>
      <xdr:colOff>165100</xdr:colOff>
      <xdr:row>37</xdr:row>
      <xdr:rowOff>16274</xdr:rowOff>
    </xdr:to>
    <xdr:sp macro="" textlink="">
      <xdr:nvSpPr>
        <xdr:cNvPr id="555" name="楕円 554"/>
        <xdr:cNvSpPr/>
      </xdr:nvSpPr>
      <xdr:spPr>
        <a:xfrm>
          <a:off x="14541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7401</xdr:rowOff>
    </xdr:from>
    <xdr:ext cx="534377" cy="259045"/>
    <xdr:sp macro="" textlink="">
      <xdr:nvSpPr>
        <xdr:cNvPr id="556" name="テキスト ボックス 555"/>
        <xdr:cNvSpPr txBox="1"/>
      </xdr:nvSpPr>
      <xdr:spPr>
        <a:xfrm>
          <a:off x="14325111" y="635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153888</xdr:rowOff>
    </xdr:from>
    <xdr:to>
      <xdr:col>72</xdr:col>
      <xdr:colOff>38100</xdr:colOff>
      <xdr:row>36</xdr:row>
      <xdr:rowOff>84038</xdr:rowOff>
    </xdr:to>
    <xdr:sp macro="" textlink="">
      <xdr:nvSpPr>
        <xdr:cNvPr id="557" name="楕円 556"/>
        <xdr:cNvSpPr/>
      </xdr:nvSpPr>
      <xdr:spPr>
        <a:xfrm>
          <a:off x="13652500" y="615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75165</xdr:rowOff>
    </xdr:from>
    <xdr:ext cx="534377" cy="259045"/>
    <xdr:sp macro="" textlink="">
      <xdr:nvSpPr>
        <xdr:cNvPr id="558" name="テキスト ボックス 557"/>
        <xdr:cNvSpPr txBox="1"/>
      </xdr:nvSpPr>
      <xdr:spPr>
        <a:xfrm>
          <a:off x="13436111" y="62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19014</xdr:rowOff>
    </xdr:from>
    <xdr:to>
      <xdr:col>67</xdr:col>
      <xdr:colOff>101600</xdr:colOff>
      <xdr:row>36</xdr:row>
      <xdr:rowOff>120614</xdr:rowOff>
    </xdr:to>
    <xdr:sp macro="" textlink="">
      <xdr:nvSpPr>
        <xdr:cNvPr id="559" name="楕円 558"/>
        <xdr:cNvSpPr/>
      </xdr:nvSpPr>
      <xdr:spPr>
        <a:xfrm>
          <a:off x="12763500" y="61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111741</xdr:rowOff>
    </xdr:from>
    <xdr:ext cx="534377" cy="259045"/>
    <xdr:sp macro="" textlink="">
      <xdr:nvSpPr>
        <xdr:cNvPr id="560" name="テキスト ボックス 559"/>
        <xdr:cNvSpPr txBox="1"/>
      </xdr:nvSpPr>
      <xdr:spPr>
        <a:xfrm>
          <a:off x="12547111" y="62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1" name="テキスト ボックス 57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9" name="テキスト ボックス 57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42011</xdr:rowOff>
    </xdr:from>
    <xdr:to>
      <xdr:col>85</xdr:col>
      <xdr:colOff>126364</xdr:colOff>
      <xdr:row>53</xdr:row>
      <xdr:rowOff>119335</xdr:rowOff>
    </xdr:to>
    <xdr:cxnSp macro="">
      <xdr:nvCxnSpPr>
        <xdr:cNvPr id="585" name="直線コネクタ 584"/>
        <xdr:cNvCxnSpPr/>
      </xdr:nvCxnSpPr>
      <xdr:spPr>
        <a:xfrm flipV="1">
          <a:off x="16317595" y="8785961"/>
          <a:ext cx="1269" cy="42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123162</xdr:rowOff>
    </xdr:from>
    <xdr:ext cx="534377" cy="259045"/>
    <xdr:sp macro="" textlink="">
      <xdr:nvSpPr>
        <xdr:cNvPr id="586" name="教育費最小値テキスト"/>
        <xdr:cNvSpPr txBox="1"/>
      </xdr:nvSpPr>
      <xdr:spPr>
        <a:xfrm>
          <a:off x="16370300" y="92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119335</xdr:rowOff>
    </xdr:from>
    <xdr:to>
      <xdr:col>86</xdr:col>
      <xdr:colOff>25400</xdr:colOff>
      <xdr:row>53</xdr:row>
      <xdr:rowOff>119335</xdr:rowOff>
    </xdr:to>
    <xdr:cxnSp macro="">
      <xdr:nvCxnSpPr>
        <xdr:cNvPr id="587" name="直線コネクタ 586"/>
        <xdr:cNvCxnSpPr/>
      </xdr:nvCxnSpPr>
      <xdr:spPr>
        <a:xfrm>
          <a:off x="16230600" y="920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160138</xdr:rowOff>
    </xdr:from>
    <xdr:ext cx="534377" cy="259045"/>
    <xdr:sp macro="" textlink="">
      <xdr:nvSpPr>
        <xdr:cNvPr id="588" name="教育費最大値テキスト"/>
        <xdr:cNvSpPr txBox="1"/>
      </xdr:nvSpPr>
      <xdr:spPr>
        <a:xfrm>
          <a:off x="16370300" y="8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42011</xdr:rowOff>
    </xdr:from>
    <xdr:to>
      <xdr:col>86</xdr:col>
      <xdr:colOff>25400</xdr:colOff>
      <xdr:row>51</xdr:row>
      <xdr:rowOff>42011</xdr:rowOff>
    </xdr:to>
    <xdr:cxnSp macro="">
      <xdr:nvCxnSpPr>
        <xdr:cNvPr id="589" name="直線コネクタ 588"/>
        <xdr:cNvCxnSpPr/>
      </xdr:nvCxnSpPr>
      <xdr:spPr>
        <a:xfrm>
          <a:off x="16230600" y="87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101353</xdr:rowOff>
    </xdr:from>
    <xdr:to>
      <xdr:col>85</xdr:col>
      <xdr:colOff>127000</xdr:colOff>
      <xdr:row>52</xdr:row>
      <xdr:rowOff>156578</xdr:rowOff>
    </xdr:to>
    <xdr:cxnSp macro="">
      <xdr:nvCxnSpPr>
        <xdr:cNvPr id="590" name="直線コネクタ 589"/>
        <xdr:cNvCxnSpPr/>
      </xdr:nvCxnSpPr>
      <xdr:spPr>
        <a:xfrm flipV="1">
          <a:off x="15481300" y="9016753"/>
          <a:ext cx="838200" cy="5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16756</xdr:rowOff>
    </xdr:from>
    <xdr:ext cx="534377" cy="259045"/>
    <xdr:sp macro="" textlink="">
      <xdr:nvSpPr>
        <xdr:cNvPr id="591" name="教育費平均値テキスト"/>
        <xdr:cNvSpPr txBox="1"/>
      </xdr:nvSpPr>
      <xdr:spPr>
        <a:xfrm>
          <a:off x="16370300" y="876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165329</xdr:rowOff>
    </xdr:from>
    <xdr:to>
      <xdr:col>85</xdr:col>
      <xdr:colOff>177800</xdr:colOff>
      <xdr:row>52</xdr:row>
      <xdr:rowOff>95479</xdr:rowOff>
    </xdr:to>
    <xdr:sp macro="" textlink="">
      <xdr:nvSpPr>
        <xdr:cNvPr id="592" name="フローチャート: 判断 591"/>
        <xdr:cNvSpPr/>
      </xdr:nvSpPr>
      <xdr:spPr>
        <a:xfrm>
          <a:off x="162687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156578</xdr:rowOff>
    </xdr:from>
    <xdr:to>
      <xdr:col>81</xdr:col>
      <xdr:colOff>50800</xdr:colOff>
      <xdr:row>57</xdr:row>
      <xdr:rowOff>83121</xdr:rowOff>
    </xdr:to>
    <xdr:cxnSp macro="">
      <xdr:nvCxnSpPr>
        <xdr:cNvPr id="593" name="直線コネクタ 592"/>
        <xdr:cNvCxnSpPr/>
      </xdr:nvCxnSpPr>
      <xdr:spPr>
        <a:xfrm flipV="1">
          <a:off x="14592300" y="9071978"/>
          <a:ext cx="889000" cy="78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160338</xdr:rowOff>
    </xdr:from>
    <xdr:to>
      <xdr:col>81</xdr:col>
      <xdr:colOff>101600</xdr:colOff>
      <xdr:row>52</xdr:row>
      <xdr:rowOff>90488</xdr:rowOff>
    </xdr:to>
    <xdr:sp macro="" textlink="">
      <xdr:nvSpPr>
        <xdr:cNvPr id="594" name="フローチャート: 判断 593"/>
        <xdr:cNvSpPr/>
      </xdr:nvSpPr>
      <xdr:spPr>
        <a:xfrm>
          <a:off x="15430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107015</xdr:rowOff>
    </xdr:from>
    <xdr:ext cx="534377" cy="259045"/>
    <xdr:sp macro="" textlink="">
      <xdr:nvSpPr>
        <xdr:cNvPr id="595" name="テキスト ボックス 594"/>
        <xdr:cNvSpPr txBox="1"/>
      </xdr:nvSpPr>
      <xdr:spPr>
        <a:xfrm>
          <a:off x="15214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83121</xdr:rowOff>
    </xdr:from>
    <xdr:to>
      <xdr:col>76</xdr:col>
      <xdr:colOff>114300</xdr:colOff>
      <xdr:row>57</xdr:row>
      <xdr:rowOff>94590</xdr:rowOff>
    </xdr:to>
    <xdr:cxnSp macro="">
      <xdr:nvCxnSpPr>
        <xdr:cNvPr id="596" name="直線コネクタ 595"/>
        <xdr:cNvCxnSpPr/>
      </xdr:nvCxnSpPr>
      <xdr:spPr>
        <a:xfrm flipV="1">
          <a:off x="13703300" y="985577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102254</xdr:rowOff>
    </xdr:from>
    <xdr:to>
      <xdr:col>76</xdr:col>
      <xdr:colOff>165100</xdr:colOff>
      <xdr:row>57</xdr:row>
      <xdr:rowOff>32404</xdr:rowOff>
    </xdr:to>
    <xdr:sp macro="" textlink="">
      <xdr:nvSpPr>
        <xdr:cNvPr id="597" name="フローチャート: 判断 596"/>
        <xdr:cNvSpPr/>
      </xdr:nvSpPr>
      <xdr:spPr>
        <a:xfrm>
          <a:off x="14541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48931</xdr:rowOff>
    </xdr:from>
    <xdr:ext cx="534377" cy="259045"/>
    <xdr:sp macro="" textlink="">
      <xdr:nvSpPr>
        <xdr:cNvPr id="598" name="テキスト ボックス 597"/>
        <xdr:cNvSpPr txBox="1"/>
      </xdr:nvSpPr>
      <xdr:spPr>
        <a:xfrm>
          <a:off x="14325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94590</xdr:rowOff>
    </xdr:from>
    <xdr:to>
      <xdr:col>71</xdr:col>
      <xdr:colOff>177800</xdr:colOff>
      <xdr:row>57</xdr:row>
      <xdr:rowOff>132023</xdr:rowOff>
    </xdr:to>
    <xdr:cxnSp macro="">
      <xdr:nvCxnSpPr>
        <xdr:cNvPr id="599" name="直線コネクタ 598"/>
        <xdr:cNvCxnSpPr/>
      </xdr:nvCxnSpPr>
      <xdr:spPr>
        <a:xfrm flipV="1">
          <a:off x="12814300" y="9867240"/>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126162</xdr:rowOff>
    </xdr:from>
    <xdr:to>
      <xdr:col>72</xdr:col>
      <xdr:colOff>38100</xdr:colOff>
      <xdr:row>57</xdr:row>
      <xdr:rowOff>56312</xdr:rowOff>
    </xdr:to>
    <xdr:sp macro="" textlink="">
      <xdr:nvSpPr>
        <xdr:cNvPr id="600" name="フローチャート: 判断 599"/>
        <xdr:cNvSpPr/>
      </xdr:nvSpPr>
      <xdr:spPr>
        <a:xfrm>
          <a:off x="13652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72839</xdr:rowOff>
    </xdr:from>
    <xdr:ext cx="534377" cy="259045"/>
    <xdr:sp macro="" textlink="">
      <xdr:nvSpPr>
        <xdr:cNvPr id="601" name="テキスト ボックス 600"/>
        <xdr:cNvSpPr txBox="1"/>
      </xdr:nvSpPr>
      <xdr:spPr>
        <a:xfrm>
          <a:off x="13436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136049</xdr:rowOff>
    </xdr:from>
    <xdr:to>
      <xdr:col>67</xdr:col>
      <xdr:colOff>101600</xdr:colOff>
      <xdr:row>57</xdr:row>
      <xdr:rowOff>66199</xdr:rowOff>
    </xdr:to>
    <xdr:sp macro="" textlink="">
      <xdr:nvSpPr>
        <xdr:cNvPr id="602" name="フローチャート: 判断 601"/>
        <xdr:cNvSpPr/>
      </xdr:nvSpPr>
      <xdr:spPr>
        <a:xfrm>
          <a:off x="12763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82726</xdr:rowOff>
    </xdr:from>
    <xdr:ext cx="534377" cy="259045"/>
    <xdr:sp macro="" textlink="">
      <xdr:nvSpPr>
        <xdr:cNvPr id="603" name="テキスト ボックス 602"/>
        <xdr:cNvSpPr txBox="1"/>
      </xdr:nvSpPr>
      <xdr:spPr>
        <a:xfrm>
          <a:off x="12547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50553</xdr:rowOff>
    </xdr:from>
    <xdr:to>
      <xdr:col>85</xdr:col>
      <xdr:colOff>177800</xdr:colOff>
      <xdr:row>52</xdr:row>
      <xdr:rowOff>152153</xdr:rowOff>
    </xdr:to>
    <xdr:sp macro="" textlink="">
      <xdr:nvSpPr>
        <xdr:cNvPr id="609" name="楕円 608"/>
        <xdr:cNvSpPr/>
      </xdr:nvSpPr>
      <xdr:spPr>
        <a:xfrm>
          <a:off x="16268700" y="89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28980</xdr:rowOff>
    </xdr:from>
    <xdr:ext cx="534377" cy="259045"/>
    <xdr:sp macro="" textlink="">
      <xdr:nvSpPr>
        <xdr:cNvPr id="610" name="教育費該当値テキスト"/>
        <xdr:cNvSpPr txBox="1"/>
      </xdr:nvSpPr>
      <xdr:spPr>
        <a:xfrm>
          <a:off x="16370300" y="894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105778</xdr:rowOff>
    </xdr:from>
    <xdr:to>
      <xdr:col>81</xdr:col>
      <xdr:colOff>101600</xdr:colOff>
      <xdr:row>53</xdr:row>
      <xdr:rowOff>35928</xdr:rowOff>
    </xdr:to>
    <xdr:sp macro="" textlink="">
      <xdr:nvSpPr>
        <xdr:cNvPr id="611" name="楕円 610"/>
        <xdr:cNvSpPr/>
      </xdr:nvSpPr>
      <xdr:spPr>
        <a:xfrm>
          <a:off x="15430500" y="90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27055</xdr:rowOff>
    </xdr:from>
    <xdr:ext cx="534377" cy="259045"/>
    <xdr:sp macro="" textlink="">
      <xdr:nvSpPr>
        <xdr:cNvPr id="612" name="テキスト ボックス 611"/>
        <xdr:cNvSpPr txBox="1"/>
      </xdr:nvSpPr>
      <xdr:spPr>
        <a:xfrm>
          <a:off x="15214111" y="911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32321</xdr:rowOff>
    </xdr:from>
    <xdr:to>
      <xdr:col>76</xdr:col>
      <xdr:colOff>165100</xdr:colOff>
      <xdr:row>57</xdr:row>
      <xdr:rowOff>133921</xdr:rowOff>
    </xdr:to>
    <xdr:sp macro="" textlink="">
      <xdr:nvSpPr>
        <xdr:cNvPr id="613" name="楕円 612"/>
        <xdr:cNvSpPr/>
      </xdr:nvSpPr>
      <xdr:spPr>
        <a:xfrm>
          <a:off x="14541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125048</xdr:rowOff>
    </xdr:from>
    <xdr:ext cx="534377" cy="259045"/>
    <xdr:sp macro="" textlink="">
      <xdr:nvSpPr>
        <xdr:cNvPr id="614" name="テキスト ボックス 613"/>
        <xdr:cNvSpPr txBox="1"/>
      </xdr:nvSpPr>
      <xdr:spPr>
        <a:xfrm>
          <a:off x="14325111" y="98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43790</xdr:rowOff>
    </xdr:from>
    <xdr:to>
      <xdr:col>72</xdr:col>
      <xdr:colOff>38100</xdr:colOff>
      <xdr:row>57</xdr:row>
      <xdr:rowOff>145390</xdr:rowOff>
    </xdr:to>
    <xdr:sp macro="" textlink="">
      <xdr:nvSpPr>
        <xdr:cNvPr id="615" name="楕円 614"/>
        <xdr:cNvSpPr/>
      </xdr:nvSpPr>
      <xdr:spPr>
        <a:xfrm>
          <a:off x="13652500" y="98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136517</xdr:rowOff>
    </xdr:from>
    <xdr:ext cx="534377" cy="259045"/>
    <xdr:sp macro="" textlink="">
      <xdr:nvSpPr>
        <xdr:cNvPr id="616" name="テキスト ボックス 615"/>
        <xdr:cNvSpPr txBox="1"/>
      </xdr:nvSpPr>
      <xdr:spPr>
        <a:xfrm>
          <a:off x="13436111" y="9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81223</xdr:rowOff>
    </xdr:from>
    <xdr:to>
      <xdr:col>67</xdr:col>
      <xdr:colOff>101600</xdr:colOff>
      <xdr:row>58</xdr:row>
      <xdr:rowOff>11373</xdr:rowOff>
    </xdr:to>
    <xdr:sp macro="" textlink="">
      <xdr:nvSpPr>
        <xdr:cNvPr id="617" name="楕円 616"/>
        <xdr:cNvSpPr/>
      </xdr:nvSpPr>
      <xdr:spPr>
        <a:xfrm>
          <a:off x="12763500" y="98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2500</xdr:rowOff>
    </xdr:from>
    <xdr:ext cx="534377" cy="259045"/>
    <xdr:sp macro="" textlink="">
      <xdr:nvSpPr>
        <xdr:cNvPr id="618" name="テキスト ボックス 617"/>
        <xdr:cNvSpPr txBox="1"/>
      </xdr:nvSpPr>
      <xdr:spPr>
        <a:xfrm>
          <a:off x="12547111" y="99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2" name="直線コネクタ 64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6" name="直線コネクタ 64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7" name="直線コネクタ 64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9" name="フローチャート: 判断 64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0" name="直線コネクタ 64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51" name="フローチャート: 判断 65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2" name="テキスト ボックス 65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3" name="直線コネクタ 65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4" name="フローチャート: 判断 65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5" name="テキスト ボックス 654"/>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6" name="直線コネクタ 65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7" name="フローチャート: 判断 65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8" name="テキスト ボックス 657"/>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9" name="フローチャート: 判断 65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60" name="テキスト ボックス 659"/>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6" name="楕円 66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8" name="楕円 66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9" name="テキスト ボックス 66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0" name="楕円 66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1" name="テキスト ボックス 67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2" name="楕円 67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3" name="テキスト ボックス 67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700" name="直線コネクタ 699"/>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701"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2" name="直線コネクタ 701"/>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3"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4" name="直線コネクタ 703"/>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170351</xdr:rowOff>
    </xdr:from>
    <xdr:to>
      <xdr:col>85</xdr:col>
      <xdr:colOff>127000</xdr:colOff>
      <xdr:row>98</xdr:row>
      <xdr:rowOff>40526</xdr:rowOff>
    </xdr:to>
    <xdr:cxnSp macro="">
      <xdr:nvCxnSpPr>
        <xdr:cNvPr id="705" name="直線コネクタ 704"/>
        <xdr:cNvCxnSpPr/>
      </xdr:nvCxnSpPr>
      <xdr:spPr>
        <a:xfrm flipV="1">
          <a:off x="15481300" y="16801001"/>
          <a:ext cx="8382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6"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7" name="フローチャート: 判断 706"/>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148958</xdr:rowOff>
    </xdr:from>
    <xdr:to>
      <xdr:col>81</xdr:col>
      <xdr:colOff>50800</xdr:colOff>
      <xdr:row>98</xdr:row>
      <xdr:rowOff>40526</xdr:rowOff>
    </xdr:to>
    <xdr:cxnSp macro="">
      <xdr:nvCxnSpPr>
        <xdr:cNvPr id="708" name="直線コネクタ 707"/>
        <xdr:cNvCxnSpPr/>
      </xdr:nvCxnSpPr>
      <xdr:spPr>
        <a:xfrm>
          <a:off x="14592300" y="16779608"/>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9" name="フローチャート: 判断 708"/>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10" name="テキスト ボックス 709"/>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148958</xdr:rowOff>
    </xdr:from>
    <xdr:to>
      <xdr:col>76</xdr:col>
      <xdr:colOff>114300</xdr:colOff>
      <xdr:row>98</xdr:row>
      <xdr:rowOff>20313</xdr:rowOff>
    </xdr:to>
    <xdr:cxnSp macro="">
      <xdr:nvCxnSpPr>
        <xdr:cNvPr id="711" name="直線コネクタ 710"/>
        <xdr:cNvCxnSpPr/>
      </xdr:nvCxnSpPr>
      <xdr:spPr>
        <a:xfrm flipV="1">
          <a:off x="13703300" y="16779608"/>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2" name="フローチャート: 判断 711"/>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13" name="テキスト ボックス 712"/>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162616</xdr:rowOff>
    </xdr:from>
    <xdr:to>
      <xdr:col>71</xdr:col>
      <xdr:colOff>177800</xdr:colOff>
      <xdr:row>98</xdr:row>
      <xdr:rowOff>20313</xdr:rowOff>
    </xdr:to>
    <xdr:cxnSp macro="">
      <xdr:nvCxnSpPr>
        <xdr:cNvPr id="714" name="直線コネクタ 713"/>
        <xdr:cNvCxnSpPr/>
      </xdr:nvCxnSpPr>
      <xdr:spPr>
        <a:xfrm>
          <a:off x="12814300" y="167932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5" name="フローチャート: 判断 714"/>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6" name="テキスト ボックス 715"/>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7" name="フローチャート: 判断 716"/>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8" name="テキスト ボックス 717"/>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119551</xdr:rowOff>
    </xdr:from>
    <xdr:to>
      <xdr:col>85</xdr:col>
      <xdr:colOff>177800</xdr:colOff>
      <xdr:row>98</xdr:row>
      <xdr:rowOff>49701</xdr:rowOff>
    </xdr:to>
    <xdr:sp macro="" textlink="">
      <xdr:nvSpPr>
        <xdr:cNvPr id="724" name="楕円 723"/>
        <xdr:cNvSpPr/>
      </xdr:nvSpPr>
      <xdr:spPr>
        <a:xfrm>
          <a:off x="16268700" y="167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97978</xdr:rowOff>
    </xdr:from>
    <xdr:ext cx="534377" cy="259045"/>
    <xdr:sp macro="" textlink="">
      <xdr:nvSpPr>
        <xdr:cNvPr id="725" name="公債費該当値テキスト"/>
        <xdr:cNvSpPr txBox="1"/>
      </xdr:nvSpPr>
      <xdr:spPr>
        <a:xfrm>
          <a:off x="16370300" y="167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161176</xdr:rowOff>
    </xdr:from>
    <xdr:to>
      <xdr:col>81</xdr:col>
      <xdr:colOff>101600</xdr:colOff>
      <xdr:row>98</xdr:row>
      <xdr:rowOff>91326</xdr:rowOff>
    </xdr:to>
    <xdr:sp macro="" textlink="">
      <xdr:nvSpPr>
        <xdr:cNvPr id="726" name="楕円 725"/>
        <xdr:cNvSpPr/>
      </xdr:nvSpPr>
      <xdr:spPr>
        <a:xfrm>
          <a:off x="15430500" y="167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82453</xdr:rowOff>
    </xdr:from>
    <xdr:ext cx="534377" cy="259045"/>
    <xdr:sp macro="" textlink="">
      <xdr:nvSpPr>
        <xdr:cNvPr id="727" name="テキスト ボックス 726"/>
        <xdr:cNvSpPr txBox="1"/>
      </xdr:nvSpPr>
      <xdr:spPr>
        <a:xfrm>
          <a:off x="15214111" y="168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98158</xdr:rowOff>
    </xdr:from>
    <xdr:to>
      <xdr:col>76</xdr:col>
      <xdr:colOff>165100</xdr:colOff>
      <xdr:row>98</xdr:row>
      <xdr:rowOff>28308</xdr:rowOff>
    </xdr:to>
    <xdr:sp macro="" textlink="">
      <xdr:nvSpPr>
        <xdr:cNvPr id="728" name="楕円 727"/>
        <xdr:cNvSpPr/>
      </xdr:nvSpPr>
      <xdr:spPr>
        <a:xfrm>
          <a:off x="14541500" y="167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19435</xdr:rowOff>
    </xdr:from>
    <xdr:ext cx="534377" cy="259045"/>
    <xdr:sp macro="" textlink="">
      <xdr:nvSpPr>
        <xdr:cNvPr id="729" name="テキスト ボックス 728"/>
        <xdr:cNvSpPr txBox="1"/>
      </xdr:nvSpPr>
      <xdr:spPr>
        <a:xfrm>
          <a:off x="14325111" y="168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140963</xdr:rowOff>
    </xdr:from>
    <xdr:to>
      <xdr:col>72</xdr:col>
      <xdr:colOff>38100</xdr:colOff>
      <xdr:row>98</xdr:row>
      <xdr:rowOff>71113</xdr:rowOff>
    </xdr:to>
    <xdr:sp macro="" textlink="">
      <xdr:nvSpPr>
        <xdr:cNvPr id="730" name="楕円 729"/>
        <xdr:cNvSpPr/>
      </xdr:nvSpPr>
      <xdr:spPr>
        <a:xfrm>
          <a:off x="13652500" y="167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62240</xdr:rowOff>
    </xdr:from>
    <xdr:ext cx="534377" cy="259045"/>
    <xdr:sp macro="" textlink="">
      <xdr:nvSpPr>
        <xdr:cNvPr id="731" name="テキスト ボックス 730"/>
        <xdr:cNvSpPr txBox="1"/>
      </xdr:nvSpPr>
      <xdr:spPr>
        <a:xfrm>
          <a:off x="13436111" y="168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111816</xdr:rowOff>
    </xdr:from>
    <xdr:to>
      <xdr:col>67</xdr:col>
      <xdr:colOff>101600</xdr:colOff>
      <xdr:row>98</xdr:row>
      <xdr:rowOff>41966</xdr:rowOff>
    </xdr:to>
    <xdr:sp macro="" textlink="">
      <xdr:nvSpPr>
        <xdr:cNvPr id="732" name="楕円 731"/>
        <xdr:cNvSpPr/>
      </xdr:nvSpPr>
      <xdr:spPr>
        <a:xfrm>
          <a:off x="12763500" y="167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33093</xdr:rowOff>
    </xdr:from>
    <xdr:ext cx="534377" cy="259045"/>
    <xdr:sp macro="" textlink="">
      <xdr:nvSpPr>
        <xdr:cNvPr id="733" name="テキスト ボックス 732"/>
        <xdr:cNvSpPr txBox="1"/>
      </xdr:nvSpPr>
      <xdr:spPr>
        <a:xfrm>
          <a:off x="12547111" y="1683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3" name="テキスト ボックス 75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5" name="テキスト ボックス 75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9" name="直線コネクタ 758"/>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2"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3" name="直線コネクタ 762"/>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149606</xdr:rowOff>
    </xdr:from>
    <xdr:to>
      <xdr:col>116</xdr:col>
      <xdr:colOff>63500</xdr:colOff>
      <xdr:row>37</xdr:row>
      <xdr:rowOff>4390</xdr:rowOff>
    </xdr:to>
    <xdr:cxnSp macro="">
      <xdr:nvCxnSpPr>
        <xdr:cNvPr id="764" name="直線コネクタ 763"/>
        <xdr:cNvCxnSpPr/>
      </xdr:nvCxnSpPr>
      <xdr:spPr>
        <a:xfrm>
          <a:off x="21323300" y="6321806"/>
          <a:ext cx="8382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155719</xdr:rowOff>
    </xdr:from>
    <xdr:ext cx="469744" cy="259045"/>
    <xdr:sp macro="" textlink="">
      <xdr:nvSpPr>
        <xdr:cNvPr id="765" name="諸支出金平均値テキスト"/>
        <xdr:cNvSpPr txBox="1"/>
      </xdr:nvSpPr>
      <xdr:spPr>
        <a:xfrm>
          <a:off x="22212300" y="632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6" name="フローチャート: 判断 765"/>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126637</xdr:rowOff>
    </xdr:from>
    <xdr:to>
      <xdr:col>111</xdr:col>
      <xdr:colOff>177800</xdr:colOff>
      <xdr:row>36</xdr:row>
      <xdr:rowOff>149606</xdr:rowOff>
    </xdr:to>
    <xdr:cxnSp macro="">
      <xdr:nvCxnSpPr>
        <xdr:cNvPr id="767" name="直線コネクタ 766"/>
        <xdr:cNvCxnSpPr/>
      </xdr:nvCxnSpPr>
      <xdr:spPr>
        <a:xfrm>
          <a:off x="20434300" y="6298837"/>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8" name="フローチャート: 判断 767"/>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73967</xdr:rowOff>
    </xdr:from>
    <xdr:ext cx="469744" cy="259045"/>
    <xdr:sp macro="" textlink="">
      <xdr:nvSpPr>
        <xdr:cNvPr id="769" name="テキスト ボックス 768"/>
        <xdr:cNvSpPr txBox="1"/>
      </xdr:nvSpPr>
      <xdr:spPr>
        <a:xfrm>
          <a:off x="21088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126637</xdr:rowOff>
    </xdr:from>
    <xdr:to>
      <xdr:col>107</xdr:col>
      <xdr:colOff>50800</xdr:colOff>
      <xdr:row>37</xdr:row>
      <xdr:rowOff>10487</xdr:rowOff>
    </xdr:to>
    <xdr:cxnSp macro="">
      <xdr:nvCxnSpPr>
        <xdr:cNvPr id="770" name="直線コネクタ 769"/>
        <xdr:cNvCxnSpPr/>
      </xdr:nvCxnSpPr>
      <xdr:spPr>
        <a:xfrm flipV="1">
          <a:off x="19545300" y="6298837"/>
          <a:ext cx="889000" cy="5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71" name="フローチャート: 判断 770"/>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50672</xdr:rowOff>
    </xdr:from>
    <xdr:ext cx="469744" cy="259045"/>
    <xdr:sp macro="" textlink="">
      <xdr:nvSpPr>
        <xdr:cNvPr id="772" name="テキスト ボックス 771"/>
        <xdr:cNvSpPr txBox="1"/>
      </xdr:nvSpPr>
      <xdr:spPr>
        <a:xfrm>
          <a:off x="20199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150912</xdr:rowOff>
    </xdr:from>
    <xdr:to>
      <xdr:col>102</xdr:col>
      <xdr:colOff>114300</xdr:colOff>
      <xdr:row>37</xdr:row>
      <xdr:rowOff>10487</xdr:rowOff>
    </xdr:to>
    <xdr:cxnSp macro="">
      <xdr:nvCxnSpPr>
        <xdr:cNvPr id="773" name="直線コネクタ 772"/>
        <xdr:cNvCxnSpPr/>
      </xdr:nvCxnSpPr>
      <xdr:spPr>
        <a:xfrm>
          <a:off x="18656300" y="632311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4" name="フローチャート: 判断 773"/>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5" name="テキスト ボックス 774"/>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6" name="フローチャート: 判断 775"/>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7" name="テキスト ボックス 776"/>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125040</xdr:rowOff>
    </xdr:from>
    <xdr:to>
      <xdr:col>116</xdr:col>
      <xdr:colOff>114300</xdr:colOff>
      <xdr:row>37</xdr:row>
      <xdr:rowOff>55190</xdr:rowOff>
    </xdr:to>
    <xdr:sp macro="" textlink="">
      <xdr:nvSpPr>
        <xdr:cNvPr id="783" name="楕円 782"/>
        <xdr:cNvSpPr/>
      </xdr:nvSpPr>
      <xdr:spPr>
        <a:xfrm>
          <a:off x="22110700" y="62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147917</xdr:rowOff>
    </xdr:from>
    <xdr:ext cx="469744" cy="259045"/>
    <xdr:sp macro="" textlink="">
      <xdr:nvSpPr>
        <xdr:cNvPr id="784" name="諸支出金該当値テキスト"/>
        <xdr:cNvSpPr txBox="1"/>
      </xdr:nvSpPr>
      <xdr:spPr>
        <a:xfrm>
          <a:off x="22212300" y="61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98806</xdr:rowOff>
    </xdr:from>
    <xdr:to>
      <xdr:col>112</xdr:col>
      <xdr:colOff>38100</xdr:colOff>
      <xdr:row>37</xdr:row>
      <xdr:rowOff>28956</xdr:rowOff>
    </xdr:to>
    <xdr:sp macro="" textlink="">
      <xdr:nvSpPr>
        <xdr:cNvPr id="785" name="楕円 784"/>
        <xdr:cNvSpPr/>
      </xdr:nvSpPr>
      <xdr:spPr>
        <a:xfrm>
          <a:off x="21272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45483</xdr:rowOff>
    </xdr:from>
    <xdr:ext cx="469744" cy="259045"/>
    <xdr:sp macro="" textlink="">
      <xdr:nvSpPr>
        <xdr:cNvPr id="786" name="テキスト ボックス 785"/>
        <xdr:cNvSpPr txBox="1"/>
      </xdr:nvSpPr>
      <xdr:spPr>
        <a:xfrm>
          <a:off x="21088428"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75837</xdr:rowOff>
    </xdr:from>
    <xdr:to>
      <xdr:col>107</xdr:col>
      <xdr:colOff>101600</xdr:colOff>
      <xdr:row>37</xdr:row>
      <xdr:rowOff>5987</xdr:rowOff>
    </xdr:to>
    <xdr:sp macro="" textlink="">
      <xdr:nvSpPr>
        <xdr:cNvPr id="787" name="楕円 786"/>
        <xdr:cNvSpPr/>
      </xdr:nvSpPr>
      <xdr:spPr>
        <a:xfrm>
          <a:off x="20383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22514</xdr:rowOff>
    </xdr:from>
    <xdr:ext cx="469744" cy="259045"/>
    <xdr:sp macro="" textlink="">
      <xdr:nvSpPr>
        <xdr:cNvPr id="788" name="テキスト ボックス 787"/>
        <xdr:cNvSpPr txBox="1"/>
      </xdr:nvSpPr>
      <xdr:spPr>
        <a:xfrm>
          <a:off x="20199428" y="60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131137</xdr:rowOff>
    </xdr:from>
    <xdr:to>
      <xdr:col>102</xdr:col>
      <xdr:colOff>165100</xdr:colOff>
      <xdr:row>37</xdr:row>
      <xdr:rowOff>61287</xdr:rowOff>
    </xdr:to>
    <xdr:sp macro="" textlink="">
      <xdr:nvSpPr>
        <xdr:cNvPr id="789" name="楕円 788"/>
        <xdr:cNvSpPr/>
      </xdr:nvSpPr>
      <xdr:spPr>
        <a:xfrm>
          <a:off x="19494500" y="63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52414</xdr:rowOff>
    </xdr:from>
    <xdr:ext cx="469744" cy="259045"/>
    <xdr:sp macro="" textlink="">
      <xdr:nvSpPr>
        <xdr:cNvPr id="790" name="テキスト ボックス 789"/>
        <xdr:cNvSpPr txBox="1"/>
      </xdr:nvSpPr>
      <xdr:spPr>
        <a:xfrm>
          <a:off x="19310428" y="639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100112</xdr:rowOff>
    </xdr:from>
    <xdr:to>
      <xdr:col>98</xdr:col>
      <xdr:colOff>38100</xdr:colOff>
      <xdr:row>37</xdr:row>
      <xdr:rowOff>30262</xdr:rowOff>
    </xdr:to>
    <xdr:sp macro="" textlink="">
      <xdr:nvSpPr>
        <xdr:cNvPr id="791" name="楕円 790"/>
        <xdr:cNvSpPr/>
      </xdr:nvSpPr>
      <xdr:spPr>
        <a:xfrm>
          <a:off x="18605500" y="62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21389</xdr:rowOff>
    </xdr:from>
    <xdr:ext cx="469744" cy="259045"/>
    <xdr:sp macro="" textlink="">
      <xdr:nvSpPr>
        <xdr:cNvPr id="792" name="テキスト ボックス 791"/>
        <xdr:cNvSpPr txBox="1"/>
      </xdr:nvSpPr>
      <xdr:spPr>
        <a:xfrm>
          <a:off x="18421428" y="63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462,088</a:t>
          </a:r>
          <a:r>
            <a:rPr kumimoji="1" lang="ja-JP" altLang="en-US" sz="1000">
              <a:solidFill>
                <a:schemeClr val="tx1"/>
              </a:solidFill>
              <a:latin typeface="ＭＳ Ｐゴシック" panose="020B0600070205080204" pitchFamily="50" charset="-128"/>
              <a:ea typeface="ＭＳ Ｐゴシック" panose="020B0600070205080204" pitchFamily="50" charset="-128"/>
            </a:rPr>
            <a:t>円（歳出総額</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Ｈ</a:t>
          </a:r>
          <a:r>
            <a:rPr kumimoji="1" lang="en-US" altLang="ja-JP" sz="1000">
              <a:solidFill>
                <a:schemeClr val="tx1"/>
              </a:solidFill>
              <a:latin typeface="ＭＳ Ｐゴシック" panose="020B0600070205080204" pitchFamily="50" charset="-128"/>
              <a:ea typeface="ＭＳ Ｐゴシック" panose="020B0600070205080204" pitchFamily="50" charset="-128"/>
            </a:rPr>
            <a:t>31.1.1</a:t>
          </a:r>
          <a:r>
            <a:rPr kumimoji="1" lang="ja-JP" altLang="en-US" sz="1000">
              <a:solidFill>
                <a:schemeClr val="tx1"/>
              </a:solidFill>
              <a:latin typeface="ＭＳ Ｐゴシック" panose="020B0600070205080204" pitchFamily="50" charset="-128"/>
              <a:ea typeface="ＭＳ Ｐゴシック" panose="020B0600070205080204" pitchFamily="50" charset="-128"/>
            </a:rPr>
            <a:t>時点の人口）となっています。各経費の住民一人当たりコストは、概ね類似団体平均よりも低くなっています。</a:t>
          </a: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総務費は、住民一人当たり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35,859</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円となっており、前年度と比較して大きく上昇しました。主な要因は、新市庁舎整備の進捗によるものです。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民生費は、住民一人当たり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170,535</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円となっており、前年度から微増となっています。待機児童対策などの子育て支援施策の増、障害者支援施設の増や施設利用者数の増などによるものです。</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教育費は、住民一人当たり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80,013</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円となっており、前年度と比較して大きく上昇しました。主な要因は、小学校用地購入費の増などによるものです。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公債費は、住民一人当たり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51,391</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円となっており、前年度と比較して上昇しました。主な要因は、満期一括</a:t>
          </a:r>
          <a:r>
            <a:rPr kumimoji="1" lang="en-US" altLang="ja-JP" sz="1000">
              <a:solidFill>
                <a:schemeClr val="tx1"/>
              </a:solidFill>
              <a:latin typeface="ＭＳ Ｐゴシック" panose="020B0600070205080204" pitchFamily="50" charset="-128"/>
              <a:ea typeface="ＭＳ Ｐゴシック" panose="020B0600070205080204" pitchFamily="50" charset="-128"/>
            </a:rPr>
            <a:t>5</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年債（３セク債）の満期到来に伴う償還元金の増によるものです。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ＭＳ ゴシック" pitchFamily="49" charset="-128"/>
              <a:ea typeface="ＭＳ ゴシック" pitchFamily="49" charset="-128"/>
            </a:rPr>
            <a:t>　平成</a:t>
          </a:r>
          <a:r>
            <a:rPr kumimoji="1" lang="en-US" altLang="ja-JP" sz="900">
              <a:solidFill>
                <a:schemeClr val="tx1"/>
              </a:solidFill>
              <a:latin typeface="ＭＳ ゴシック" pitchFamily="49" charset="-128"/>
              <a:ea typeface="ＭＳ ゴシック" pitchFamily="49" charset="-128"/>
            </a:rPr>
            <a:t>27</a:t>
          </a:r>
          <a:r>
            <a:rPr kumimoji="1" lang="ja-JP" altLang="en-US" sz="900">
              <a:solidFill>
                <a:schemeClr val="tx1"/>
              </a:solidFill>
              <a:latin typeface="ＭＳ ゴシック" pitchFamily="49" charset="-128"/>
              <a:ea typeface="ＭＳ ゴシック" pitchFamily="49" charset="-128"/>
            </a:rPr>
            <a:t>年度は、前年度に比べ、財政調整基金の積立金が増加したことなどにより、実質単年度収支は黒字になっています。平成</a:t>
          </a:r>
          <a:r>
            <a:rPr kumimoji="1" lang="en-US" altLang="ja-JP" sz="900">
              <a:solidFill>
                <a:schemeClr val="tx1"/>
              </a:solidFill>
              <a:latin typeface="ＭＳ ゴシック" pitchFamily="49" charset="-128"/>
              <a:ea typeface="ＭＳ ゴシック" pitchFamily="49" charset="-128"/>
            </a:rPr>
            <a:t>28</a:t>
          </a:r>
          <a:r>
            <a:rPr kumimoji="1" lang="ja-JP" altLang="en-US" sz="900">
              <a:solidFill>
                <a:schemeClr val="tx1"/>
              </a:solidFill>
              <a:latin typeface="ＭＳ ゴシック" pitchFamily="49" charset="-128"/>
              <a:ea typeface="ＭＳ ゴシック" pitchFamily="49" charset="-128"/>
            </a:rPr>
            <a:t>年度は、「歳入歳出差引」「翌年度に繰り越すべき財源」がともに減少し、実質収支額が減少しました。加えて、財政調整基金の積立金の減及び取崩額の増により、実質単年度収支は赤字となっています。平成</a:t>
          </a:r>
          <a:r>
            <a:rPr kumimoji="1" lang="en-US" altLang="ja-JP" sz="900">
              <a:solidFill>
                <a:schemeClr val="tx1"/>
              </a:solidFill>
              <a:latin typeface="ＭＳ ゴシック" pitchFamily="49" charset="-128"/>
              <a:ea typeface="ＭＳ ゴシック" pitchFamily="49" charset="-128"/>
            </a:rPr>
            <a:t>29</a:t>
          </a:r>
          <a:r>
            <a:rPr kumimoji="1" lang="ja-JP" altLang="en-US" sz="900">
              <a:solidFill>
                <a:schemeClr val="tx1"/>
              </a:solidFill>
              <a:latin typeface="ＭＳ ゴシック" pitchFamily="49" charset="-128"/>
              <a:ea typeface="ＭＳ ゴシック" pitchFamily="49" charset="-128"/>
            </a:rPr>
            <a:t>年度は、「歳入歳出差引」が増加したほか、財政調整基金の積立金が取崩額より大きかったことから、実質単年度収支が黒字となりました。平成</a:t>
          </a:r>
          <a:r>
            <a:rPr kumimoji="1" lang="en-US" altLang="ja-JP" sz="900">
              <a:solidFill>
                <a:schemeClr val="tx1"/>
              </a:solidFill>
              <a:latin typeface="ＭＳ ゴシック" pitchFamily="49" charset="-128"/>
              <a:ea typeface="ＭＳ ゴシック" pitchFamily="49" charset="-128"/>
            </a:rPr>
            <a:t>30</a:t>
          </a:r>
          <a:r>
            <a:rPr kumimoji="1" lang="ja-JP" altLang="en-US" sz="900">
              <a:solidFill>
                <a:schemeClr val="tx1"/>
              </a:solidFill>
              <a:latin typeface="ＭＳ ゴシック" pitchFamily="49" charset="-128"/>
              <a:ea typeface="ＭＳ ゴシック" pitchFamily="49" charset="-128"/>
            </a:rPr>
            <a:t>年度は、「歳入歳出差引」が減少し、「翌年度に繰り越すべき財源」が増加したことから、実質収支額が減少、また、財政調整基金の取崩額が積立額より大きかったことから、実質単年度収支は赤字となりました。</a:t>
          </a:r>
        </a:p>
        <a:p>
          <a:r>
            <a:rPr kumimoji="1" lang="ja-JP" altLang="en-US" sz="900">
              <a:solidFill>
                <a:schemeClr val="tx1"/>
              </a:solidFill>
              <a:latin typeface="ＭＳ ゴシック" pitchFamily="49" charset="-128"/>
              <a:ea typeface="ＭＳ ゴシック" pitchFamily="49" charset="-128"/>
            </a:rPr>
            <a:t>　なお、財政調整基金は、毎年度決算剰余金の</a:t>
          </a:r>
          <a:r>
            <a:rPr kumimoji="1" lang="en-US" altLang="ja-JP" sz="900">
              <a:solidFill>
                <a:schemeClr val="tx1"/>
              </a:solidFill>
              <a:latin typeface="ＭＳ ゴシック" pitchFamily="49" charset="-128"/>
              <a:ea typeface="ＭＳ ゴシック" pitchFamily="49" charset="-128"/>
            </a:rPr>
            <a:t>1/2</a:t>
          </a:r>
          <a:r>
            <a:rPr kumimoji="1" lang="ja-JP" altLang="en-US" sz="900">
              <a:solidFill>
                <a:schemeClr val="tx1"/>
              </a:solidFill>
              <a:latin typeface="ＭＳ ゴシック" pitchFamily="49" charset="-128"/>
              <a:ea typeface="ＭＳ ゴシック" pitchFamily="49" charset="-128"/>
            </a:rPr>
            <a:t>の積立てに加え、近年、効率的・効果的な執行により捻出した財源を一旦積み立て（</a:t>
          </a:r>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）、翌年度の財源として活用しています。</a:t>
          </a:r>
        </a:p>
        <a:p>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この積立てを除いた場合、表中の基金残高は、</a:t>
          </a:r>
          <a:r>
            <a:rPr kumimoji="1" lang="en-US" altLang="ja-JP" sz="900">
              <a:solidFill>
                <a:schemeClr val="tx1"/>
              </a:solidFill>
              <a:latin typeface="ＭＳ ゴシック" pitchFamily="49" charset="-128"/>
              <a:ea typeface="ＭＳ ゴシック" pitchFamily="49" charset="-128"/>
            </a:rPr>
            <a:t>H26 1.73%</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H27 1.46%</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H28 1.46%</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H29</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1.09%</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H30</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1.35</a:t>
          </a:r>
          <a:r>
            <a:rPr kumimoji="1" lang="ja-JP" altLang="en-US" sz="900">
              <a:solidFill>
                <a:schemeClr val="tx1"/>
              </a:solidFill>
              <a:latin typeface="ＭＳ ゴシック" pitchFamily="49" charset="-128"/>
              <a:ea typeface="ＭＳ ゴシック" pitchFamily="49" charset="-128"/>
            </a:rPr>
            <a:t>％となります。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年度は、引き続き全会計が黒字会計のため、連結実質赤字比率は発生していません。</a:t>
          </a:r>
        </a:p>
        <a:p>
          <a:r>
            <a:rPr kumimoji="1" lang="ja-JP" altLang="en-US" sz="1400">
              <a:solidFill>
                <a:sysClr val="windowText" lastClr="000000"/>
              </a:solidFill>
              <a:latin typeface="ＭＳ ゴシック" pitchFamily="49" charset="-128"/>
              <a:ea typeface="ＭＳ ゴシック" pitchFamily="49" charset="-128"/>
            </a:rPr>
            <a:t>　前年度と比べ、下水道事業会計における企業債利息の支払い額減少などに伴う資金剰余金の増や、介護保険事業費会計における介護給付費の減に伴う歳入歳出差引の増などがありましたが、国民健康保険事業費会計における国民健康保険財政調整基金の積立金の増に伴う歳入歳出差引の減や、一般会計における実質収支の減などにより、標準財政規模比の全体の黒字額は低下しま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今後は、企業会計を中心に施設やインフラ設備の老朽化による保全・更新経費等の上昇が見込まれますが、経営計画等により、計画的な財政運営を行っていきます。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12304;&#36001;&#25919;&#29366;&#27841;&#36039;&#26009;&#38598;&#12305;_141003_&#27178;&#2799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160.69999999999999</v>
          </cell>
          <cell r="CN51">
            <v>145.6</v>
          </cell>
          <cell r="CV51">
            <v>138.5</v>
          </cell>
        </row>
        <row r="53">
          <cell r="CF53">
            <v>54.5</v>
          </cell>
          <cell r="CN53">
            <v>55.2</v>
          </cell>
          <cell r="CV53">
            <v>56.4</v>
          </cell>
        </row>
        <row r="55">
          <cell r="AN55" t="str">
            <v>類似団体内平均値</v>
          </cell>
          <cell r="CF55">
            <v>115.7</v>
          </cell>
          <cell r="CN55">
            <v>106</v>
          </cell>
          <cell r="CV55">
            <v>97.6</v>
          </cell>
        </row>
        <row r="57">
          <cell r="CF57">
            <v>61</v>
          </cell>
          <cell r="CN57">
            <v>62</v>
          </cell>
          <cell r="CV57">
            <v>62.8</v>
          </cell>
        </row>
        <row r="72">
          <cell r="BP72" t="str">
            <v>H26</v>
          </cell>
          <cell r="BX72" t="str">
            <v>H27</v>
          </cell>
          <cell r="CF72" t="str">
            <v>H28</v>
          </cell>
          <cell r="CN72" t="str">
            <v>H29</v>
          </cell>
          <cell r="CV72" t="str">
            <v>H30</v>
          </cell>
        </row>
        <row r="73">
          <cell r="AN73" t="str">
            <v>当該団体値</v>
          </cell>
          <cell r="BP73">
            <v>182.5</v>
          </cell>
          <cell r="BX73">
            <v>175.6</v>
          </cell>
          <cell r="CF73">
            <v>160.69999999999999</v>
          </cell>
          <cell r="CN73">
            <v>145.6</v>
          </cell>
          <cell r="CV73">
            <v>138.5</v>
          </cell>
        </row>
        <row r="75">
          <cell r="BP75">
            <v>16.899999999999999</v>
          </cell>
          <cell r="BX75">
            <v>17</v>
          </cell>
          <cell r="CF75">
            <v>16.5</v>
          </cell>
          <cell r="CN75">
            <v>13.3</v>
          </cell>
          <cell r="CV75">
            <v>11.2</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85" zoomScaleNormal="85" workbookViewId="0"/>
  </sheetViews>
  <sheetFormatPr defaultColWidth="0" defaultRowHeight="11" zeroHeight="1" x14ac:dyDescent="0.2"/>
  <cols>
    <col min="1" max="11" width="2.08984375" style="187" customWidth="1"/>
    <col min="12" max="12" width="2.179687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1748495260</v>
      </c>
      <c r="BO4" s="423"/>
      <c r="BP4" s="423"/>
      <c r="BQ4" s="423"/>
      <c r="BR4" s="423"/>
      <c r="BS4" s="423"/>
      <c r="BT4" s="423"/>
      <c r="BU4" s="424"/>
      <c r="BV4" s="422">
        <v>1705235891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0.5</v>
      </c>
      <c r="CU4" s="604"/>
      <c r="CV4" s="604"/>
      <c r="CW4" s="604"/>
      <c r="CX4" s="604"/>
      <c r="CY4" s="604"/>
      <c r="CZ4" s="604"/>
      <c r="DA4" s="605"/>
      <c r="DB4" s="603">
        <v>1.4</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1730887224</v>
      </c>
      <c r="BO5" s="428"/>
      <c r="BP5" s="428"/>
      <c r="BQ5" s="428"/>
      <c r="BR5" s="428"/>
      <c r="BS5" s="428"/>
      <c r="BT5" s="428"/>
      <c r="BU5" s="429"/>
      <c r="BV5" s="427">
        <v>1682028520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97.7</v>
      </c>
      <c r="CU5" s="398"/>
      <c r="CV5" s="398"/>
      <c r="CW5" s="398"/>
      <c r="CX5" s="398"/>
      <c r="CY5" s="398"/>
      <c r="CZ5" s="398"/>
      <c r="DA5" s="399"/>
      <c r="DB5" s="397">
        <v>97.9</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17608036</v>
      </c>
      <c r="BO6" s="428"/>
      <c r="BP6" s="428"/>
      <c r="BQ6" s="428"/>
      <c r="BR6" s="428"/>
      <c r="BS6" s="428"/>
      <c r="BT6" s="428"/>
      <c r="BU6" s="429"/>
      <c r="BV6" s="427">
        <v>23207371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103.7</v>
      </c>
      <c r="CU6" s="578"/>
      <c r="CV6" s="578"/>
      <c r="CW6" s="578"/>
      <c r="CX6" s="578"/>
      <c r="CY6" s="578"/>
      <c r="CZ6" s="578"/>
      <c r="DA6" s="579"/>
      <c r="DB6" s="577">
        <v>104.5</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12853011</v>
      </c>
      <c r="BO7" s="428"/>
      <c r="BP7" s="428"/>
      <c r="BQ7" s="428"/>
      <c r="BR7" s="428"/>
      <c r="BS7" s="428"/>
      <c r="BT7" s="428"/>
      <c r="BU7" s="429"/>
      <c r="BV7" s="427">
        <v>10151329</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940364001</v>
      </c>
      <c r="CU7" s="428"/>
      <c r="CV7" s="428"/>
      <c r="CW7" s="428"/>
      <c r="CX7" s="428"/>
      <c r="CY7" s="428"/>
      <c r="CZ7" s="428"/>
      <c r="DA7" s="429"/>
      <c r="DB7" s="427">
        <v>936031148</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4755025</v>
      </c>
      <c r="BO8" s="428"/>
      <c r="BP8" s="428"/>
      <c r="BQ8" s="428"/>
      <c r="BR8" s="428"/>
      <c r="BS8" s="428"/>
      <c r="BT8" s="428"/>
      <c r="BU8" s="429"/>
      <c r="BV8" s="427">
        <v>13056042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0.97</v>
      </c>
      <c r="CU8" s="541"/>
      <c r="CV8" s="541"/>
      <c r="CW8" s="541"/>
      <c r="CX8" s="541"/>
      <c r="CY8" s="541"/>
      <c r="CZ8" s="541"/>
      <c r="DA8" s="542"/>
      <c r="DB8" s="540">
        <v>0.97</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3724844</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-8301017</v>
      </c>
      <c r="BO9" s="428"/>
      <c r="BP9" s="428"/>
      <c r="BQ9" s="428"/>
      <c r="BR9" s="428"/>
      <c r="BS9" s="428"/>
      <c r="BT9" s="428"/>
      <c r="BU9" s="429"/>
      <c r="BV9" s="427">
        <v>4834068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14.7</v>
      </c>
      <c r="CU9" s="398"/>
      <c r="CV9" s="398"/>
      <c r="CW9" s="398"/>
      <c r="CX9" s="398"/>
      <c r="CY9" s="398"/>
      <c r="CZ9" s="398"/>
      <c r="DA9" s="399"/>
      <c r="DB9" s="397">
        <v>15.1</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3688773</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9004874</v>
      </c>
      <c r="BO10" s="428"/>
      <c r="BP10" s="428"/>
      <c r="BQ10" s="428"/>
      <c r="BR10" s="428"/>
      <c r="BS10" s="428"/>
      <c r="BT10" s="428"/>
      <c r="BU10" s="429"/>
      <c r="BV10" s="427">
        <v>16047511</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2">
      <c r="A12" s="186"/>
      <c r="B12" s="543" t="s">
        <v>131</v>
      </c>
      <c r="C12" s="544"/>
      <c r="D12" s="544"/>
      <c r="E12" s="544"/>
      <c r="F12" s="544"/>
      <c r="G12" s="544"/>
      <c r="H12" s="544"/>
      <c r="I12" s="544"/>
      <c r="J12" s="544"/>
      <c r="K12" s="545"/>
      <c r="L12" s="552" t="s">
        <v>132</v>
      </c>
      <c r="M12" s="553"/>
      <c r="N12" s="553"/>
      <c r="O12" s="553"/>
      <c r="P12" s="553"/>
      <c r="Q12" s="554"/>
      <c r="R12" s="555">
        <v>3745796</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17200000</v>
      </c>
      <c r="BO12" s="428"/>
      <c r="BP12" s="428"/>
      <c r="BQ12" s="428"/>
      <c r="BR12" s="428"/>
      <c r="BS12" s="428"/>
      <c r="BT12" s="428"/>
      <c r="BU12" s="429"/>
      <c r="BV12" s="427">
        <v>8400000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139</v>
      </c>
      <c r="N13" s="528"/>
      <c r="O13" s="528"/>
      <c r="P13" s="528"/>
      <c r="Q13" s="529"/>
      <c r="R13" s="530">
        <v>3648264</v>
      </c>
      <c r="S13" s="531"/>
      <c r="T13" s="531"/>
      <c r="U13" s="531"/>
      <c r="V13" s="532"/>
      <c r="W13" s="518" t="s">
        <v>140</v>
      </c>
      <c r="X13" s="440"/>
      <c r="Y13" s="440"/>
      <c r="Z13" s="440"/>
      <c r="AA13" s="440"/>
      <c r="AB13" s="441"/>
      <c r="AC13" s="403">
        <v>7761</v>
      </c>
      <c r="AD13" s="404"/>
      <c r="AE13" s="404"/>
      <c r="AF13" s="404"/>
      <c r="AG13" s="405"/>
      <c r="AH13" s="403">
        <v>7814</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-16496143</v>
      </c>
      <c r="BO13" s="428"/>
      <c r="BP13" s="428"/>
      <c r="BQ13" s="428"/>
      <c r="BR13" s="428"/>
      <c r="BS13" s="428"/>
      <c r="BT13" s="428"/>
      <c r="BU13" s="429"/>
      <c r="BV13" s="427">
        <v>12481579</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11.2</v>
      </c>
      <c r="CU13" s="398"/>
      <c r="CV13" s="398"/>
      <c r="CW13" s="398"/>
      <c r="CX13" s="398"/>
      <c r="CY13" s="398"/>
      <c r="CZ13" s="398"/>
      <c r="DA13" s="399"/>
      <c r="DB13" s="397">
        <v>13.3</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145</v>
      </c>
      <c r="M14" s="561"/>
      <c r="N14" s="561"/>
      <c r="O14" s="561"/>
      <c r="P14" s="561"/>
      <c r="Q14" s="562"/>
      <c r="R14" s="530">
        <v>3737845</v>
      </c>
      <c r="S14" s="531"/>
      <c r="T14" s="531"/>
      <c r="U14" s="531"/>
      <c r="V14" s="532"/>
      <c r="W14" s="533"/>
      <c r="X14" s="443"/>
      <c r="Y14" s="443"/>
      <c r="Z14" s="443"/>
      <c r="AA14" s="443"/>
      <c r="AB14" s="444"/>
      <c r="AC14" s="523">
        <v>0.5</v>
      </c>
      <c r="AD14" s="524"/>
      <c r="AE14" s="524"/>
      <c r="AF14" s="524"/>
      <c r="AG14" s="525"/>
      <c r="AH14" s="523">
        <v>0.5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138.5</v>
      </c>
      <c r="CU14" s="535"/>
      <c r="CV14" s="535"/>
      <c r="CW14" s="535"/>
      <c r="CX14" s="535"/>
      <c r="CY14" s="535"/>
      <c r="CZ14" s="535"/>
      <c r="DA14" s="536"/>
      <c r="DB14" s="534">
        <v>145.6</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139</v>
      </c>
      <c r="N15" s="528"/>
      <c r="O15" s="528"/>
      <c r="P15" s="528"/>
      <c r="Q15" s="529"/>
      <c r="R15" s="530">
        <v>3646405</v>
      </c>
      <c r="S15" s="531"/>
      <c r="T15" s="531"/>
      <c r="U15" s="531"/>
      <c r="V15" s="532"/>
      <c r="W15" s="518" t="s">
        <v>147</v>
      </c>
      <c r="X15" s="440"/>
      <c r="Y15" s="440"/>
      <c r="Z15" s="440"/>
      <c r="AA15" s="440"/>
      <c r="AB15" s="441"/>
      <c r="AC15" s="403">
        <v>324156</v>
      </c>
      <c r="AD15" s="404"/>
      <c r="AE15" s="404"/>
      <c r="AF15" s="404"/>
      <c r="AG15" s="405"/>
      <c r="AH15" s="403">
        <v>334137</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687162831</v>
      </c>
      <c r="BO15" s="423"/>
      <c r="BP15" s="423"/>
      <c r="BQ15" s="423"/>
      <c r="BR15" s="423"/>
      <c r="BS15" s="423"/>
      <c r="BT15" s="423"/>
      <c r="BU15" s="424"/>
      <c r="BV15" s="422">
        <v>676669922</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20.7</v>
      </c>
      <c r="AD16" s="524"/>
      <c r="AE16" s="524"/>
      <c r="AF16" s="524"/>
      <c r="AG16" s="525"/>
      <c r="AH16" s="523">
        <v>20.7</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710223342</v>
      </c>
      <c r="BO16" s="428"/>
      <c r="BP16" s="428"/>
      <c r="BQ16" s="428"/>
      <c r="BR16" s="428"/>
      <c r="BS16" s="428"/>
      <c r="BT16" s="428"/>
      <c r="BU16" s="429"/>
      <c r="BV16" s="427">
        <v>703715326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1233147</v>
      </c>
      <c r="AD17" s="404"/>
      <c r="AE17" s="404"/>
      <c r="AF17" s="404"/>
      <c r="AG17" s="405"/>
      <c r="AH17" s="403">
        <v>1274381</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864781393</v>
      </c>
      <c r="BO17" s="428"/>
      <c r="BP17" s="428"/>
      <c r="BQ17" s="428"/>
      <c r="BR17" s="428"/>
      <c r="BS17" s="428"/>
      <c r="BT17" s="428"/>
      <c r="BU17" s="429"/>
      <c r="BV17" s="427">
        <v>852024428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157</v>
      </c>
      <c r="C18" s="490"/>
      <c r="D18" s="490"/>
      <c r="E18" s="491"/>
      <c r="F18" s="491"/>
      <c r="G18" s="491"/>
      <c r="H18" s="491"/>
      <c r="I18" s="491"/>
      <c r="J18" s="491"/>
      <c r="K18" s="491"/>
      <c r="L18" s="492">
        <v>437.56</v>
      </c>
      <c r="M18" s="492"/>
      <c r="N18" s="492"/>
      <c r="O18" s="492"/>
      <c r="P18" s="492"/>
      <c r="Q18" s="492"/>
      <c r="R18" s="493"/>
      <c r="S18" s="493"/>
      <c r="T18" s="493"/>
      <c r="U18" s="493"/>
      <c r="V18" s="494"/>
      <c r="W18" s="508"/>
      <c r="X18" s="509"/>
      <c r="Y18" s="509"/>
      <c r="Z18" s="509"/>
      <c r="AA18" s="509"/>
      <c r="AB18" s="519"/>
      <c r="AC18" s="391">
        <v>78.8</v>
      </c>
      <c r="AD18" s="392"/>
      <c r="AE18" s="392"/>
      <c r="AF18" s="392"/>
      <c r="AG18" s="495"/>
      <c r="AH18" s="391">
        <v>78.8</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943541056</v>
      </c>
      <c r="BO18" s="428"/>
      <c r="BP18" s="428"/>
      <c r="BQ18" s="428"/>
      <c r="BR18" s="428"/>
      <c r="BS18" s="428"/>
      <c r="BT18" s="428"/>
      <c r="BU18" s="429"/>
      <c r="BV18" s="427">
        <v>937880704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159</v>
      </c>
      <c r="C19" s="490"/>
      <c r="D19" s="490"/>
      <c r="E19" s="491"/>
      <c r="F19" s="491"/>
      <c r="G19" s="491"/>
      <c r="H19" s="491"/>
      <c r="I19" s="491"/>
      <c r="J19" s="491"/>
      <c r="K19" s="491"/>
      <c r="L19" s="497">
        <v>8513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1101597887</v>
      </c>
      <c r="BO19" s="428"/>
      <c r="BP19" s="428"/>
      <c r="BQ19" s="428"/>
      <c r="BR19" s="428"/>
      <c r="BS19" s="428"/>
      <c r="BT19" s="428"/>
      <c r="BU19" s="429"/>
      <c r="BV19" s="427">
        <v>1086312223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161</v>
      </c>
      <c r="C20" s="490"/>
      <c r="D20" s="490"/>
      <c r="E20" s="491"/>
      <c r="F20" s="491"/>
      <c r="G20" s="491"/>
      <c r="H20" s="491"/>
      <c r="I20" s="491"/>
      <c r="J20" s="491"/>
      <c r="K20" s="491"/>
      <c r="L20" s="497">
        <v>1645618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2379038652</v>
      </c>
      <c r="BO23" s="428"/>
      <c r="BP23" s="428"/>
      <c r="BQ23" s="428"/>
      <c r="BR23" s="428"/>
      <c r="BS23" s="428"/>
      <c r="BT23" s="428"/>
      <c r="BU23" s="429"/>
      <c r="BV23" s="427">
        <v>2364112005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170</v>
      </c>
      <c r="F24" s="401"/>
      <c r="G24" s="401"/>
      <c r="H24" s="401"/>
      <c r="I24" s="401"/>
      <c r="J24" s="401"/>
      <c r="K24" s="402"/>
      <c r="L24" s="403">
        <v>1</v>
      </c>
      <c r="M24" s="404"/>
      <c r="N24" s="404"/>
      <c r="O24" s="404"/>
      <c r="P24" s="405"/>
      <c r="Q24" s="403">
        <v>15990</v>
      </c>
      <c r="R24" s="404"/>
      <c r="S24" s="404"/>
      <c r="T24" s="404"/>
      <c r="U24" s="404"/>
      <c r="V24" s="405"/>
      <c r="W24" s="469"/>
      <c r="X24" s="460"/>
      <c r="Y24" s="461"/>
      <c r="Z24" s="400" t="s">
        <v>171</v>
      </c>
      <c r="AA24" s="401"/>
      <c r="AB24" s="401"/>
      <c r="AC24" s="401"/>
      <c r="AD24" s="401"/>
      <c r="AE24" s="401"/>
      <c r="AF24" s="401"/>
      <c r="AG24" s="402"/>
      <c r="AH24" s="403">
        <v>20940</v>
      </c>
      <c r="AI24" s="404"/>
      <c r="AJ24" s="404"/>
      <c r="AK24" s="404"/>
      <c r="AL24" s="405"/>
      <c r="AM24" s="403">
        <v>65688780</v>
      </c>
      <c r="AN24" s="404"/>
      <c r="AO24" s="404"/>
      <c r="AP24" s="404"/>
      <c r="AQ24" s="404"/>
      <c r="AR24" s="405"/>
      <c r="AS24" s="403">
        <v>3137</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490848281</v>
      </c>
      <c r="BO24" s="428"/>
      <c r="BP24" s="428"/>
      <c r="BQ24" s="428"/>
      <c r="BR24" s="428"/>
      <c r="BS24" s="428"/>
      <c r="BT24" s="428"/>
      <c r="BU24" s="429"/>
      <c r="BV24" s="427">
        <v>509489194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173</v>
      </c>
      <c r="F25" s="401"/>
      <c r="G25" s="401"/>
      <c r="H25" s="401"/>
      <c r="I25" s="401"/>
      <c r="J25" s="401"/>
      <c r="K25" s="402"/>
      <c r="L25" s="403">
        <v>4</v>
      </c>
      <c r="M25" s="404"/>
      <c r="N25" s="404"/>
      <c r="O25" s="404"/>
      <c r="P25" s="405"/>
      <c r="Q25" s="403">
        <v>12850</v>
      </c>
      <c r="R25" s="404"/>
      <c r="S25" s="404"/>
      <c r="T25" s="404"/>
      <c r="U25" s="404"/>
      <c r="V25" s="405"/>
      <c r="W25" s="469"/>
      <c r="X25" s="460"/>
      <c r="Y25" s="461"/>
      <c r="Z25" s="400" t="s">
        <v>174</v>
      </c>
      <c r="AA25" s="401"/>
      <c r="AB25" s="401"/>
      <c r="AC25" s="401"/>
      <c r="AD25" s="401"/>
      <c r="AE25" s="401"/>
      <c r="AF25" s="401"/>
      <c r="AG25" s="402"/>
      <c r="AH25" s="403">
        <v>3569</v>
      </c>
      <c r="AI25" s="404"/>
      <c r="AJ25" s="404"/>
      <c r="AK25" s="404"/>
      <c r="AL25" s="405"/>
      <c r="AM25" s="403">
        <v>10967537</v>
      </c>
      <c r="AN25" s="404"/>
      <c r="AO25" s="404"/>
      <c r="AP25" s="404"/>
      <c r="AQ25" s="404"/>
      <c r="AR25" s="405"/>
      <c r="AS25" s="403">
        <v>3073</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254738257</v>
      </c>
      <c r="BO25" s="423"/>
      <c r="BP25" s="423"/>
      <c r="BQ25" s="423"/>
      <c r="BR25" s="423"/>
      <c r="BS25" s="423"/>
      <c r="BT25" s="423"/>
      <c r="BU25" s="424"/>
      <c r="BV25" s="422">
        <v>313488925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9400</v>
      </c>
      <c r="R26" s="404"/>
      <c r="S26" s="404"/>
      <c r="T26" s="404"/>
      <c r="U26" s="404"/>
      <c r="V26" s="405"/>
      <c r="W26" s="469"/>
      <c r="X26" s="460"/>
      <c r="Y26" s="461"/>
      <c r="Z26" s="400" t="s">
        <v>177</v>
      </c>
      <c r="AA26" s="482"/>
      <c r="AB26" s="482"/>
      <c r="AC26" s="482"/>
      <c r="AD26" s="482"/>
      <c r="AE26" s="482"/>
      <c r="AF26" s="482"/>
      <c r="AG26" s="483"/>
      <c r="AH26" s="403">
        <v>2643</v>
      </c>
      <c r="AI26" s="404"/>
      <c r="AJ26" s="404"/>
      <c r="AK26" s="404"/>
      <c r="AL26" s="405"/>
      <c r="AM26" s="403">
        <v>8491959</v>
      </c>
      <c r="AN26" s="404"/>
      <c r="AO26" s="404"/>
      <c r="AP26" s="404"/>
      <c r="AQ26" s="404"/>
      <c r="AR26" s="405"/>
      <c r="AS26" s="403">
        <v>3213</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8063007</v>
      </c>
      <c r="BO26" s="428"/>
      <c r="BP26" s="428"/>
      <c r="BQ26" s="428"/>
      <c r="BR26" s="428"/>
      <c r="BS26" s="428"/>
      <c r="BT26" s="428"/>
      <c r="BU26" s="429"/>
      <c r="BV26" s="427">
        <v>8418311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179</v>
      </c>
      <c r="F27" s="401"/>
      <c r="G27" s="401"/>
      <c r="H27" s="401"/>
      <c r="I27" s="401"/>
      <c r="J27" s="401"/>
      <c r="K27" s="402"/>
      <c r="L27" s="403">
        <v>1</v>
      </c>
      <c r="M27" s="404"/>
      <c r="N27" s="404"/>
      <c r="O27" s="404"/>
      <c r="P27" s="405"/>
      <c r="Q27" s="403">
        <v>11790</v>
      </c>
      <c r="R27" s="404"/>
      <c r="S27" s="404"/>
      <c r="T27" s="404"/>
      <c r="U27" s="404"/>
      <c r="V27" s="405"/>
      <c r="W27" s="469"/>
      <c r="X27" s="460"/>
      <c r="Y27" s="461"/>
      <c r="Z27" s="400" t="s">
        <v>180</v>
      </c>
      <c r="AA27" s="401"/>
      <c r="AB27" s="401"/>
      <c r="AC27" s="401"/>
      <c r="AD27" s="401"/>
      <c r="AE27" s="401"/>
      <c r="AF27" s="401"/>
      <c r="AG27" s="402"/>
      <c r="AH27" s="403">
        <v>15231</v>
      </c>
      <c r="AI27" s="404"/>
      <c r="AJ27" s="404"/>
      <c r="AK27" s="404"/>
      <c r="AL27" s="405"/>
      <c r="AM27" s="403">
        <v>51957120</v>
      </c>
      <c r="AN27" s="404"/>
      <c r="AO27" s="404"/>
      <c r="AP27" s="404"/>
      <c r="AQ27" s="404"/>
      <c r="AR27" s="405"/>
      <c r="AS27" s="403">
        <v>3411</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117293005</v>
      </c>
      <c r="BO27" s="431"/>
      <c r="BP27" s="431"/>
      <c r="BQ27" s="431"/>
      <c r="BR27" s="431"/>
      <c r="BS27" s="431"/>
      <c r="BT27" s="431"/>
      <c r="BU27" s="432"/>
      <c r="BV27" s="430">
        <v>121802879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182</v>
      </c>
      <c r="F28" s="401"/>
      <c r="G28" s="401"/>
      <c r="H28" s="401"/>
      <c r="I28" s="401"/>
      <c r="J28" s="401"/>
      <c r="K28" s="402"/>
      <c r="L28" s="403">
        <v>1</v>
      </c>
      <c r="M28" s="404"/>
      <c r="N28" s="404"/>
      <c r="O28" s="404"/>
      <c r="P28" s="405"/>
      <c r="Q28" s="403">
        <v>10610</v>
      </c>
      <c r="R28" s="404"/>
      <c r="S28" s="404"/>
      <c r="T28" s="404"/>
      <c r="U28" s="404"/>
      <c r="V28" s="405"/>
      <c r="W28" s="469"/>
      <c r="X28" s="460"/>
      <c r="Y28" s="461"/>
      <c r="Z28" s="400" t="s">
        <v>183</v>
      </c>
      <c r="AA28" s="401"/>
      <c r="AB28" s="401"/>
      <c r="AC28" s="401"/>
      <c r="AD28" s="401"/>
      <c r="AE28" s="401"/>
      <c r="AF28" s="401"/>
      <c r="AG28" s="402"/>
      <c r="AH28" s="403" t="s">
        <v>184</v>
      </c>
      <c r="AI28" s="404"/>
      <c r="AJ28" s="404"/>
      <c r="AK28" s="404"/>
      <c r="AL28" s="405"/>
      <c r="AM28" s="403" t="s">
        <v>184</v>
      </c>
      <c r="AN28" s="404"/>
      <c r="AO28" s="404"/>
      <c r="AP28" s="404"/>
      <c r="AQ28" s="404"/>
      <c r="AR28" s="405"/>
      <c r="AS28" s="403" t="s">
        <v>184</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21690393</v>
      </c>
      <c r="BO28" s="423"/>
      <c r="BP28" s="423"/>
      <c r="BQ28" s="423"/>
      <c r="BR28" s="423"/>
      <c r="BS28" s="423"/>
      <c r="BT28" s="423"/>
      <c r="BU28" s="424"/>
      <c r="BV28" s="422">
        <v>26246630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186</v>
      </c>
      <c r="F29" s="401"/>
      <c r="G29" s="401"/>
      <c r="H29" s="401"/>
      <c r="I29" s="401"/>
      <c r="J29" s="401"/>
      <c r="K29" s="402"/>
      <c r="L29" s="403">
        <v>84</v>
      </c>
      <c r="M29" s="404"/>
      <c r="N29" s="404"/>
      <c r="O29" s="404"/>
      <c r="P29" s="405"/>
      <c r="Q29" s="403">
        <v>9530</v>
      </c>
      <c r="R29" s="404"/>
      <c r="S29" s="404"/>
      <c r="T29" s="404"/>
      <c r="U29" s="404"/>
      <c r="V29" s="405"/>
      <c r="W29" s="470"/>
      <c r="X29" s="471"/>
      <c r="Y29" s="472"/>
      <c r="Z29" s="400" t="s">
        <v>187</v>
      </c>
      <c r="AA29" s="401"/>
      <c r="AB29" s="401"/>
      <c r="AC29" s="401"/>
      <c r="AD29" s="401"/>
      <c r="AE29" s="401"/>
      <c r="AF29" s="401"/>
      <c r="AG29" s="402"/>
      <c r="AH29" s="403">
        <v>36171</v>
      </c>
      <c r="AI29" s="404"/>
      <c r="AJ29" s="404"/>
      <c r="AK29" s="404"/>
      <c r="AL29" s="405"/>
      <c r="AM29" s="403">
        <v>117645900</v>
      </c>
      <c r="AN29" s="404"/>
      <c r="AO29" s="404"/>
      <c r="AP29" s="404"/>
      <c r="AQ29" s="404"/>
      <c r="AR29" s="405"/>
      <c r="AS29" s="403">
        <v>3252</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t="s">
        <v>130</v>
      </c>
      <c r="BO29" s="428"/>
      <c r="BP29" s="428"/>
      <c r="BQ29" s="428"/>
      <c r="BR29" s="428"/>
      <c r="BS29" s="428"/>
      <c r="BT29" s="428"/>
      <c r="BU29" s="429"/>
      <c r="BV29" s="427" t="s">
        <v>184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100.2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14529504</v>
      </c>
      <c r="BO30" s="431"/>
      <c r="BP30" s="431"/>
      <c r="BQ30" s="431"/>
      <c r="BR30" s="431"/>
      <c r="BS30" s="431"/>
      <c r="BT30" s="431"/>
      <c r="BU30" s="432"/>
      <c r="BV30" s="430">
        <v>15366862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200</v>
      </c>
      <c r="AN33" s="390"/>
      <c r="AO33" s="389" t="s">
        <v>197</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198</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9</v>
      </c>
      <c r="V34" s="386"/>
      <c r="W34" s="385" t="str">
        <f>IF('各会計、関係団体の財政状況及び健全化判断比率'!B28="","",'各会計、関係団体の財政状況及び健全化判断比率'!B28)</f>
        <v>国民健康保険事業費会計</v>
      </c>
      <c r="X34" s="385"/>
      <c r="Y34" s="385"/>
      <c r="Z34" s="385"/>
      <c r="AA34" s="385"/>
      <c r="AB34" s="385"/>
      <c r="AC34" s="385"/>
      <c r="AD34" s="385"/>
      <c r="AE34" s="385"/>
      <c r="AF34" s="385"/>
      <c r="AG34" s="385"/>
      <c r="AH34" s="385"/>
      <c r="AI34" s="385"/>
      <c r="AJ34" s="385"/>
      <c r="AK34" s="385"/>
      <c r="AL34" s="213"/>
      <c r="AM34" s="386">
        <f>IF(AO34="","",MAX(C34:D43,U34:V43)+1)</f>
        <v>13</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20</v>
      </c>
      <c r="BF34" s="386"/>
      <c r="BG34" s="385" t="str">
        <f>IF('各会計、関係団体の財政状況及び健全化判断比率'!B39="","",'各会計、関係団体の財政状況及び健全化判断比率'!B39)</f>
        <v>港湾整備事業費会計</v>
      </c>
      <c r="BH34" s="385"/>
      <c r="BI34" s="385"/>
      <c r="BJ34" s="385"/>
      <c r="BK34" s="385"/>
      <c r="BL34" s="385"/>
      <c r="BM34" s="385"/>
      <c r="BN34" s="385"/>
      <c r="BO34" s="385"/>
      <c r="BP34" s="385"/>
      <c r="BQ34" s="385"/>
      <c r="BR34" s="385"/>
      <c r="BS34" s="385"/>
      <c r="BT34" s="385"/>
      <c r="BU34" s="385"/>
      <c r="BV34" s="213"/>
      <c r="BW34" s="386">
        <f>IF(BY34="","",MAX(C34:D43,U34:V43,AM34:AN43,BE34:BF43)+1)</f>
        <v>25</v>
      </c>
      <c r="BX34" s="386"/>
      <c r="BY34" s="385" t="str">
        <f>IF('各会計、関係団体の財政状況及び健全化判断比率'!B68="","",'各会計、関係団体の財政状況及び健全化判断比率'!B68)</f>
        <v>神奈川県内広域水道企業団（水道用水供給事業会計）</v>
      </c>
      <c r="BZ34" s="385"/>
      <c r="CA34" s="385"/>
      <c r="CB34" s="385"/>
      <c r="CC34" s="385"/>
      <c r="CD34" s="385"/>
      <c r="CE34" s="385"/>
      <c r="CF34" s="385"/>
      <c r="CG34" s="385"/>
      <c r="CH34" s="385"/>
      <c r="CI34" s="385"/>
      <c r="CJ34" s="385"/>
      <c r="CK34" s="385"/>
      <c r="CL34" s="385"/>
      <c r="CM34" s="385"/>
      <c r="CN34" s="213"/>
      <c r="CO34" s="386">
        <f>IF(CQ34="","",MAX(C34:D43,U34:V43,AM34:AN43,BE34:BF43,BW34:BX43)+1)</f>
        <v>28</v>
      </c>
      <c r="CP34" s="386"/>
      <c r="CQ34" s="385" t="str">
        <f>IF('各会計、関係団体の財政状況及び健全化判断比率'!BS7="","",'各会計、関係団体の財政状況及び健全化判断比率'!BS7)</f>
        <v>公益財団法人横浜市男女共同参画推進協会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市債金会計</v>
      </c>
      <c r="F35" s="385"/>
      <c r="G35" s="385"/>
      <c r="H35" s="385"/>
      <c r="I35" s="385"/>
      <c r="J35" s="385"/>
      <c r="K35" s="385"/>
      <c r="L35" s="385"/>
      <c r="M35" s="385"/>
      <c r="N35" s="385"/>
      <c r="O35" s="385"/>
      <c r="P35" s="385"/>
      <c r="Q35" s="385"/>
      <c r="R35" s="385"/>
      <c r="S35" s="385"/>
      <c r="T35" s="213"/>
      <c r="U35" s="386">
        <f>IF(W35="","",U34+1)</f>
        <v>10</v>
      </c>
      <c r="V35" s="386"/>
      <c r="W35" s="385" t="str">
        <f>IF('各会計、関係団体の財政状況及び健全化判断比率'!B29="","",'各会計、関係団体の財政状況及び健全化判断比率'!B29)</f>
        <v>介護保険事業費会計</v>
      </c>
      <c r="X35" s="385"/>
      <c r="Y35" s="385"/>
      <c r="Z35" s="385"/>
      <c r="AA35" s="385"/>
      <c r="AB35" s="385"/>
      <c r="AC35" s="385"/>
      <c r="AD35" s="385"/>
      <c r="AE35" s="385"/>
      <c r="AF35" s="385"/>
      <c r="AG35" s="385"/>
      <c r="AH35" s="385"/>
      <c r="AI35" s="385"/>
      <c r="AJ35" s="385"/>
      <c r="AK35" s="385"/>
      <c r="AL35" s="213"/>
      <c r="AM35" s="386">
        <f t="shared" ref="AM35:AM43" si="0">IF(AO35="","",AM34+1)</f>
        <v>14</v>
      </c>
      <c r="AN35" s="386"/>
      <c r="AO35" s="385" t="str">
        <f>IF('各会計、関係団体の財政状況及び健全化判断比率'!B33="","",'各会計、関係団体の財政状況及び健全化判断比率'!B33)</f>
        <v>工業用水道事業会計</v>
      </c>
      <c r="AP35" s="385"/>
      <c r="AQ35" s="385"/>
      <c r="AR35" s="385"/>
      <c r="AS35" s="385"/>
      <c r="AT35" s="385"/>
      <c r="AU35" s="385"/>
      <c r="AV35" s="385"/>
      <c r="AW35" s="385"/>
      <c r="AX35" s="385"/>
      <c r="AY35" s="385"/>
      <c r="AZ35" s="385"/>
      <c r="BA35" s="385"/>
      <c r="BB35" s="385"/>
      <c r="BC35" s="385"/>
      <c r="BD35" s="213"/>
      <c r="BE35" s="386">
        <f t="shared" ref="BE35:BE43" si="1">IF(BG35="","",BE34+1)</f>
        <v>21</v>
      </c>
      <c r="BF35" s="386"/>
      <c r="BG35" s="385" t="str">
        <f>IF('各会計、関係団体の財政状況及び健全化判断比率'!B40="","",'各会計、関係団体の財政状況及び健全化判断比率'!B40)</f>
        <v>中央卸売市場費会計</v>
      </c>
      <c r="BH35" s="385"/>
      <c r="BI35" s="385"/>
      <c r="BJ35" s="385"/>
      <c r="BK35" s="385"/>
      <c r="BL35" s="385"/>
      <c r="BM35" s="385"/>
      <c r="BN35" s="385"/>
      <c r="BO35" s="385"/>
      <c r="BP35" s="385"/>
      <c r="BQ35" s="385"/>
      <c r="BR35" s="385"/>
      <c r="BS35" s="385"/>
      <c r="BT35" s="385"/>
      <c r="BU35" s="385"/>
      <c r="BV35" s="213"/>
      <c r="BW35" s="386">
        <f t="shared" ref="BW35:BW43" si="2">IF(BY35="","",BW34+1)</f>
        <v>26</v>
      </c>
      <c r="BX35" s="386"/>
      <c r="BY35" s="385" t="str">
        <f>IF('各会計、関係団体の財政状況及び健全化判断比率'!B69="","",'各会計、関係団体の財政状況及び健全化判断比率'!B69)</f>
        <v>神奈川県後期高齢者医療広域連合（一般会計）</v>
      </c>
      <c r="BZ35" s="385"/>
      <c r="CA35" s="385"/>
      <c r="CB35" s="385"/>
      <c r="CC35" s="385"/>
      <c r="CD35" s="385"/>
      <c r="CE35" s="385"/>
      <c r="CF35" s="385"/>
      <c r="CG35" s="385"/>
      <c r="CH35" s="385"/>
      <c r="CI35" s="385"/>
      <c r="CJ35" s="385"/>
      <c r="CK35" s="385"/>
      <c r="CL35" s="385"/>
      <c r="CM35" s="385"/>
      <c r="CN35" s="213"/>
      <c r="CO35" s="386">
        <f t="shared" ref="CO35:CO43" si="3">IF(CQ35="","",CO34+1)</f>
        <v>29</v>
      </c>
      <c r="CP35" s="386"/>
      <c r="CQ35" s="385" t="str">
        <f>IF('各会計、関係団体の財政状況及び健全化判断比率'!BS8="","",'各会計、関係団体の財政状況及び健全化判断比率'!BS8)</f>
        <v>公益財団法人横浜市国際交流協会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母子父子寡婦福祉資金会計</v>
      </c>
      <c r="F36" s="385"/>
      <c r="G36" s="385"/>
      <c r="H36" s="385"/>
      <c r="I36" s="385"/>
      <c r="J36" s="385"/>
      <c r="K36" s="385"/>
      <c r="L36" s="385"/>
      <c r="M36" s="385"/>
      <c r="N36" s="385"/>
      <c r="O36" s="385"/>
      <c r="P36" s="385"/>
      <c r="Q36" s="385"/>
      <c r="R36" s="385"/>
      <c r="S36" s="385"/>
      <c r="T36" s="213"/>
      <c r="U36" s="386">
        <f t="shared" ref="U36:U43" si="4">IF(W36="","",U35+1)</f>
        <v>11</v>
      </c>
      <c r="V36" s="386"/>
      <c r="W36" s="385" t="str">
        <f>IF('各会計、関係団体の財政状況及び健全化判断比率'!B30="","",'各会計、関係団体の財政状況及び健全化判断比率'!B30)</f>
        <v>後期高齢者医療事業費会計</v>
      </c>
      <c r="X36" s="385"/>
      <c r="Y36" s="385"/>
      <c r="Z36" s="385"/>
      <c r="AA36" s="385"/>
      <c r="AB36" s="385"/>
      <c r="AC36" s="385"/>
      <c r="AD36" s="385"/>
      <c r="AE36" s="385"/>
      <c r="AF36" s="385"/>
      <c r="AG36" s="385"/>
      <c r="AH36" s="385"/>
      <c r="AI36" s="385"/>
      <c r="AJ36" s="385"/>
      <c r="AK36" s="385"/>
      <c r="AL36" s="213"/>
      <c r="AM36" s="386">
        <f t="shared" si="0"/>
        <v>15</v>
      </c>
      <c r="AN36" s="386"/>
      <c r="AO36" s="385" t="str">
        <f>IF('各会計、関係団体の財政状況及び健全化判断比率'!B34="","",'各会計、関係団体の財政状況及び健全化判断比率'!B34)</f>
        <v>自動車事業会計</v>
      </c>
      <c r="AP36" s="385"/>
      <c r="AQ36" s="385"/>
      <c r="AR36" s="385"/>
      <c r="AS36" s="385"/>
      <c r="AT36" s="385"/>
      <c r="AU36" s="385"/>
      <c r="AV36" s="385"/>
      <c r="AW36" s="385"/>
      <c r="AX36" s="385"/>
      <c r="AY36" s="385"/>
      <c r="AZ36" s="385"/>
      <c r="BA36" s="385"/>
      <c r="BB36" s="385"/>
      <c r="BC36" s="385"/>
      <c r="BD36" s="213"/>
      <c r="BE36" s="386">
        <f t="shared" si="1"/>
        <v>22</v>
      </c>
      <c r="BF36" s="386"/>
      <c r="BG36" s="385" t="str">
        <f>IF('各会計、関係団体の財政状況及び健全化判断比率'!B41="","",'各会計、関係団体の財政状況及び健全化判断比率'!B41)</f>
        <v>中央と畜場費会計</v>
      </c>
      <c r="BH36" s="385"/>
      <c r="BI36" s="385"/>
      <c r="BJ36" s="385"/>
      <c r="BK36" s="385"/>
      <c r="BL36" s="385"/>
      <c r="BM36" s="385"/>
      <c r="BN36" s="385"/>
      <c r="BO36" s="385"/>
      <c r="BP36" s="385"/>
      <c r="BQ36" s="385"/>
      <c r="BR36" s="385"/>
      <c r="BS36" s="385"/>
      <c r="BT36" s="385"/>
      <c r="BU36" s="385"/>
      <c r="BV36" s="213"/>
      <c r="BW36" s="386">
        <f t="shared" si="2"/>
        <v>27</v>
      </c>
      <c r="BX36" s="386"/>
      <c r="BY36" s="385" t="str">
        <f>IF('各会計、関係団体の財政状況及び健全化判断比率'!B70="","",'各会計、関係団体の財政状況及び健全化判断比率'!B70)</f>
        <v>神奈川県後期高齢者医療広域連合（後期高齢者医療特別会計）</v>
      </c>
      <c r="BZ36" s="385"/>
      <c r="CA36" s="385"/>
      <c r="CB36" s="385"/>
      <c r="CC36" s="385"/>
      <c r="CD36" s="385"/>
      <c r="CE36" s="385"/>
      <c r="CF36" s="385"/>
      <c r="CG36" s="385"/>
      <c r="CH36" s="385"/>
      <c r="CI36" s="385"/>
      <c r="CJ36" s="385"/>
      <c r="CK36" s="385"/>
      <c r="CL36" s="385"/>
      <c r="CM36" s="385"/>
      <c r="CN36" s="213"/>
      <c r="CO36" s="386">
        <f t="shared" si="3"/>
        <v>30</v>
      </c>
      <c r="CP36" s="386"/>
      <c r="CQ36" s="385" t="str">
        <f>IF('各会計、関係団体の財政状況及び健全化判断比率'!BS9="","",'各会計、関係団体の財政状況及び健全化判断比率'!BS9)</f>
        <v>公益財団法人横浜市体育協会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勤労者福祉共済事業費会計</v>
      </c>
      <c r="F37" s="385"/>
      <c r="G37" s="385"/>
      <c r="H37" s="385"/>
      <c r="I37" s="385"/>
      <c r="J37" s="385"/>
      <c r="K37" s="385"/>
      <c r="L37" s="385"/>
      <c r="M37" s="385"/>
      <c r="N37" s="385"/>
      <c r="O37" s="385"/>
      <c r="P37" s="385"/>
      <c r="Q37" s="385"/>
      <c r="R37" s="385"/>
      <c r="S37" s="385"/>
      <c r="T37" s="213"/>
      <c r="U37" s="386">
        <f t="shared" si="4"/>
        <v>12</v>
      </c>
      <c r="V37" s="386"/>
      <c r="W37" s="385" t="str">
        <f>IF('各会計、関係団体の財政状況及び健全化判断比率'!B31="","",'各会計、関係団体の財政状況及び健全化判断比率'!B31)</f>
        <v>自動車駐車場事業費会計</v>
      </c>
      <c r="X37" s="385"/>
      <c r="Y37" s="385"/>
      <c r="Z37" s="385"/>
      <c r="AA37" s="385"/>
      <c r="AB37" s="385"/>
      <c r="AC37" s="385"/>
      <c r="AD37" s="385"/>
      <c r="AE37" s="385"/>
      <c r="AF37" s="385"/>
      <c r="AG37" s="385"/>
      <c r="AH37" s="385"/>
      <c r="AI37" s="385"/>
      <c r="AJ37" s="385"/>
      <c r="AK37" s="385"/>
      <c r="AL37" s="213"/>
      <c r="AM37" s="386">
        <f t="shared" si="0"/>
        <v>16</v>
      </c>
      <c r="AN37" s="386"/>
      <c r="AO37" s="385" t="str">
        <f>IF('各会計、関係団体の財政状況及び健全化判断比率'!B35="","",'各会計、関係団体の財政状況及び健全化判断比率'!B35)</f>
        <v>高速鉄道事業会計</v>
      </c>
      <c r="AP37" s="385"/>
      <c r="AQ37" s="385"/>
      <c r="AR37" s="385"/>
      <c r="AS37" s="385"/>
      <c r="AT37" s="385"/>
      <c r="AU37" s="385"/>
      <c r="AV37" s="385"/>
      <c r="AW37" s="385"/>
      <c r="AX37" s="385"/>
      <c r="AY37" s="385"/>
      <c r="AZ37" s="385"/>
      <c r="BA37" s="385"/>
      <c r="BB37" s="385"/>
      <c r="BC37" s="385"/>
      <c r="BD37" s="213"/>
      <c r="BE37" s="386">
        <f t="shared" si="1"/>
        <v>23</v>
      </c>
      <c r="BF37" s="386"/>
      <c r="BG37" s="385" t="str">
        <f>IF('各会計、関係団体の財政状況及び健全化判断比率'!B42="","",'各会計、関係団体の財政状況及び健全化判断比率'!B42)</f>
        <v>風力発電事業費会計</v>
      </c>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31</v>
      </c>
      <c r="CP37" s="386"/>
      <c r="CQ37" s="385" t="str">
        <f>IF('各会計、関係団体の財政状況及び健全化判断比率'!BS10="","",'各会計、関係団体の財政状況及び健全化判断比率'!BS10)</f>
        <v>公益財団法人横浜市芸術文化振興財団</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公害被害者救済事業費会計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f t="shared" si="0"/>
        <v>17</v>
      </c>
      <c r="AN38" s="386"/>
      <c r="AO38" s="385" t="str">
        <f>IF('各会計、関係団体の財政状況及び健全化判断比率'!B36="","",'各会計、関係団体の財政状況及び健全化判断比率'!B36)</f>
        <v>下水道事業会計</v>
      </c>
      <c r="AP38" s="385"/>
      <c r="AQ38" s="385"/>
      <c r="AR38" s="385"/>
      <c r="AS38" s="385"/>
      <c r="AT38" s="385"/>
      <c r="AU38" s="385"/>
      <c r="AV38" s="385"/>
      <c r="AW38" s="385"/>
      <c r="AX38" s="385"/>
      <c r="AY38" s="385"/>
      <c r="AZ38" s="385"/>
      <c r="BA38" s="385"/>
      <c r="BB38" s="385"/>
      <c r="BC38" s="385"/>
      <c r="BD38" s="213"/>
      <c r="BE38" s="386">
        <f t="shared" si="1"/>
        <v>24</v>
      </c>
      <c r="BF38" s="386"/>
      <c r="BG38" s="385" t="str">
        <f>IF('各会計、関係団体の財政状況及び健全化判断比率'!B43="","",'各会計、関係団体の財政状況及び健全化判断比率'!B43)</f>
        <v>市街地開発事業費会計</v>
      </c>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32</v>
      </c>
      <c r="CP38" s="386"/>
      <c r="CQ38" s="385" t="str">
        <f>IF('各会計、関係団体の財政状況及び健全化判断比率'!BS11="","",'各会計、関係団体の財政状況及び健全化判断比率'!BS11)</f>
        <v>公益財団法人三溪園保勝会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f t="shared" si="5"/>
        <v>6</v>
      </c>
      <c r="D39" s="386"/>
      <c r="E39" s="385" t="str">
        <f>IF('各会計、関係団体の財政状況及び健全化判断比率'!B12="","",'各会計、関係団体の財政状況及び健全化判断比率'!B12)</f>
        <v>公共事業用地費会計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f t="shared" si="0"/>
        <v>18</v>
      </c>
      <c r="AN39" s="386"/>
      <c r="AO39" s="385" t="str">
        <f>IF('各会計、関係団体の財政状況及び健全化判断比率'!B37="","",'各会計、関係団体の財政状況及び健全化判断比率'!B37)</f>
        <v>病院事業会計</v>
      </c>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33</v>
      </c>
      <c r="CP39" s="386"/>
      <c r="CQ39" s="385" t="str">
        <f>IF('各会計、関係団体の財政状況及び健全化判断比率'!BS12="","",'各会計、関係団体の財政状況及び健全化判断比率'!BS12)</f>
        <v>公益財団法人横浜観光コンベンション・ビューロー</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f t="shared" si="5"/>
        <v>7</v>
      </c>
      <c r="D40" s="386"/>
      <c r="E40" s="385" t="str">
        <f>IF('各会計、関係団体の財政状況及び健全化判断比率'!B13="","",'各会計、関係団体の財政状況及び健全化判断比率'!B13)</f>
        <v>新墓園事業費会計</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f t="shared" si="0"/>
        <v>19</v>
      </c>
      <c r="AN40" s="386"/>
      <c r="AO40" s="385" t="str">
        <f>IF('各会計、関係団体の財政状況及び健全化判断比率'!B38="","",'各会計、関係団体の財政状況及び健全化判断比率'!B38)</f>
        <v>埋立事業会計</v>
      </c>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34</v>
      </c>
      <c r="CP40" s="386"/>
      <c r="CQ40" s="385" t="str">
        <f>IF('各会計、関係団体の財政状況及び健全化判断比率'!BS13="","",'各会計、関係団体の財政状況及び健全化判断比率'!BS13)</f>
        <v>株式会社横浜国際平和会議場</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v>
      </c>
      <c r="DH40" s="387"/>
      <c r="DI40" s="217"/>
      <c r="DJ40" s="185"/>
      <c r="DK40" s="185"/>
      <c r="DL40" s="185"/>
      <c r="DM40" s="185"/>
      <c r="DN40" s="185"/>
      <c r="DO40" s="185"/>
    </row>
    <row r="41" spans="1:119" ht="32.25" customHeight="1" x14ac:dyDescent="0.2">
      <c r="A41" s="186"/>
      <c r="B41" s="212"/>
      <c r="C41" s="386">
        <f t="shared" si="5"/>
        <v>8</v>
      </c>
      <c r="D41" s="386"/>
      <c r="E41" s="385" t="str">
        <f>IF('各会計、関係団体の財政状況及び健全化判断比率'!B14="","",'各会計、関係団体の財政状況及び健全化判断比率'!B14)</f>
        <v>みどり保全創造事業費会計</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35</v>
      </c>
      <c r="CP41" s="386"/>
      <c r="CQ41" s="385" t="str">
        <f>IF('各会計、関係団体の財政状況及び健全化判断比率'!BS14="","",'各会計、関係団体の財政状況及び健全化判断比率'!BS14)</f>
        <v>公益財団法人木原記念横浜生命科学振興財団</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36</v>
      </c>
      <c r="CP42" s="386"/>
      <c r="CQ42" s="385" t="str">
        <f>IF('各会計、関係団体の財政状況及び健全化判断比率'!BS15="","",'各会計、関係団体の財政状況及び健全化判断比率'!BS15)</f>
        <v>公益財団法人横浜企業経営支援財団</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37</v>
      </c>
      <c r="CP43" s="386"/>
      <c r="CQ43" s="385" t="str">
        <f>IF('各会計、関係団体の財政状況及び健全化判断比率'!BS16="","",'各会計、関係団体の財政状況及び健全化判断比率'!BS16)</f>
        <v>公益財団法人横浜市消費者協会</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3q8bnzllbFfJmvg5p3X5G9k58GrF0Fl/CkWEZu0HOTVUnbu5p1sIR2KsoevSJ02Cj1heARIJtI/QED+pqzKFJg==" saltValue="D5kL/kf3MA400vDt5lQg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06" t="s">
        <v>560</v>
      </c>
      <c r="D34" s="1206"/>
      <c r="E34" s="1207"/>
      <c r="F34" s="32">
        <v>1.73</v>
      </c>
      <c r="G34" s="33">
        <v>2.16</v>
      </c>
      <c r="H34" s="33">
        <v>3.49</v>
      </c>
      <c r="I34" s="33">
        <v>3.78</v>
      </c>
      <c r="J34" s="34">
        <v>4.3099999999999996</v>
      </c>
      <c r="K34" s="22"/>
      <c r="L34" s="22"/>
      <c r="M34" s="22"/>
      <c r="N34" s="22"/>
      <c r="O34" s="22"/>
      <c r="P34" s="22"/>
    </row>
    <row r="35" spans="1:16" ht="39" customHeight="1" x14ac:dyDescent="0.2">
      <c r="A35" s="22"/>
      <c r="B35" s="35"/>
      <c r="C35" s="1200" t="s">
        <v>561</v>
      </c>
      <c r="D35" s="1201"/>
      <c r="E35" s="1202"/>
      <c r="F35" s="36">
        <v>2.96</v>
      </c>
      <c r="G35" s="37">
        <v>2.9</v>
      </c>
      <c r="H35" s="37">
        <v>3.12</v>
      </c>
      <c r="I35" s="37">
        <v>2.46</v>
      </c>
      <c r="J35" s="38">
        <v>2.34</v>
      </c>
      <c r="K35" s="22"/>
      <c r="L35" s="22"/>
      <c r="M35" s="22"/>
      <c r="N35" s="22"/>
      <c r="O35" s="22"/>
      <c r="P35" s="22"/>
    </row>
    <row r="36" spans="1:16" ht="39" customHeight="1" x14ac:dyDescent="0.2">
      <c r="A36" s="22"/>
      <c r="B36" s="35"/>
      <c r="C36" s="1200" t="s">
        <v>562</v>
      </c>
      <c r="D36" s="1201"/>
      <c r="E36" s="1202"/>
      <c r="F36" s="36">
        <v>0.81</v>
      </c>
      <c r="G36" s="37">
        <v>0.64</v>
      </c>
      <c r="H36" s="37">
        <v>1.03</v>
      </c>
      <c r="I36" s="37">
        <v>0.9</v>
      </c>
      <c r="J36" s="38">
        <v>1.1200000000000001</v>
      </c>
      <c r="K36" s="22"/>
      <c r="L36" s="22"/>
      <c r="M36" s="22"/>
      <c r="N36" s="22"/>
      <c r="O36" s="22"/>
      <c r="P36" s="22"/>
    </row>
    <row r="37" spans="1:16" ht="39" customHeight="1" x14ac:dyDescent="0.2">
      <c r="A37" s="22"/>
      <c r="B37" s="35"/>
      <c r="C37" s="1200" t="s">
        <v>563</v>
      </c>
      <c r="D37" s="1201"/>
      <c r="E37" s="1202"/>
      <c r="F37" s="36">
        <v>0.78</v>
      </c>
      <c r="G37" s="37">
        <v>0.82</v>
      </c>
      <c r="H37" s="37">
        <v>0.86</v>
      </c>
      <c r="I37" s="37">
        <v>0.7</v>
      </c>
      <c r="J37" s="38">
        <v>0.68</v>
      </c>
      <c r="K37" s="22"/>
      <c r="L37" s="22"/>
      <c r="M37" s="22"/>
      <c r="N37" s="22"/>
      <c r="O37" s="22"/>
      <c r="P37" s="22"/>
    </row>
    <row r="38" spans="1:16" ht="39" customHeight="1" x14ac:dyDescent="0.2">
      <c r="A38" s="22"/>
      <c r="B38" s="35"/>
      <c r="C38" s="1200" t="s">
        <v>564</v>
      </c>
      <c r="D38" s="1201"/>
      <c r="E38" s="1202"/>
      <c r="F38" s="36">
        <v>0.56999999999999995</v>
      </c>
      <c r="G38" s="37">
        <v>0.55000000000000004</v>
      </c>
      <c r="H38" s="37">
        <v>1.3</v>
      </c>
      <c r="I38" s="37">
        <v>0.28999999999999998</v>
      </c>
      <c r="J38" s="38">
        <v>0.59</v>
      </c>
      <c r="K38" s="22"/>
      <c r="L38" s="22"/>
      <c r="M38" s="22"/>
      <c r="N38" s="22"/>
      <c r="O38" s="22"/>
      <c r="P38" s="22"/>
    </row>
    <row r="39" spans="1:16" ht="39" customHeight="1" x14ac:dyDescent="0.2">
      <c r="A39" s="22"/>
      <c r="B39" s="35"/>
      <c r="C39" s="1200" t="s">
        <v>565</v>
      </c>
      <c r="D39" s="1201"/>
      <c r="E39" s="1202"/>
      <c r="F39" s="36">
        <v>0.44</v>
      </c>
      <c r="G39" s="37">
        <v>0.5</v>
      </c>
      <c r="H39" s="37">
        <v>0.55000000000000004</v>
      </c>
      <c r="I39" s="37">
        <v>0.52</v>
      </c>
      <c r="J39" s="38">
        <v>0.51</v>
      </c>
      <c r="K39" s="22"/>
      <c r="L39" s="22"/>
      <c r="M39" s="22"/>
      <c r="N39" s="22"/>
      <c r="O39" s="22"/>
      <c r="P39" s="22"/>
    </row>
    <row r="40" spans="1:16" ht="39" customHeight="1" x14ac:dyDescent="0.2">
      <c r="A40" s="22"/>
      <c r="B40" s="35"/>
      <c r="C40" s="1200" t="s">
        <v>566</v>
      </c>
      <c r="D40" s="1201"/>
      <c r="E40" s="1202"/>
      <c r="F40" s="36">
        <v>1.98</v>
      </c>
      <c r="G40" s="37">
        <v>1.44</v>
      </c>
      <c r="H40" s="37">
        <v>1.22</v>
      </c>
      <c r="I40" s="37">
        <v>1.4</v>
      </c>
      <c r="J40" s="38">
        <v>0.45</v>
      </c>
      <c r="K40" s="22"/>
      <c r="L40" s="22"/>
      <c r="M40" s="22"/>
      <c r="N40" s="22"/>
      <c r="O40" s="22"/>
      <c r="P40" s="22"/>
    </row>
    <row r="41" spans="1:16" ht="39" customHeight="1" x14ac:dyDescent="0.2">
      <c r="A41" s="22"/>
      <c r="B41" s="35"/>
      <c r="C41" s="1200" t="s">
        <v>567</v>
      </c>
      <c r="D41" s="1201"/>
      <c r="E41" s="1202"/>
      <c r="F41" s="36">
        <v>0.47</v>
      </c>
      <c r="G41" s="37">
        <v>0.46</v>
      </c>
      <c r="H41" s="37">
        <v>0.46</v>
      </c>
      <c r="I41" s="37">
        <v>0.27</v>
      </c>
      <c r="J41" s="38">
        <v>0.26</v>
      </c>
      <c r="K41" s="22"/>
      <c r="L41" s="22"/>
      <c r="M41" s="22"/>
      <c r="N41" s="22"/>
      <c r="O41" s="22"/>
      <c r="P41" s="22"/>
    </row>
    <row r="42" spans="1:16" ht="39" customHeight="1" x14ac:dyDescent="0.2">
      <c r="A42" s="22"/>
      <c r="B42" s="39"/>
      <c r="C42" s="1200" t="s">
        <v>568</v>
      </c>
      <c r="D42" s="1201"/>
      <c r="E42" s="1202"/>
      <c r="F42" s="36" t="s">
        <v>511</v>
      </c>
      <c r="G42" s="37" t="s">
        <v>511</v>
      </c>
      <c r="H42" s="37" t="s">
        <v>511</v>
      </c>
      <c r="I42" s="37" t="s">
        <v>511</v>
      </c>
      <c r="J42" s="38" t="s">
        <v>511</v>
      </c>
      <c r="K42" s="22"/>
      <c r="L42" s="22"/>
      <c r="M42" s="22"/>
      <c r="N42" s="22"/>
      <c r="O42" s="22"/>
      <c r="P42" s="22"/>
    </row>
    <row r="43" spans="1:16" ht="39" customHeight="1" thickBot="1" x14ac:dyDescent="0.25">
      <c r="A43" s="22"/>
      <c r="B43" s="40"/>
      <c r="C43" s="1203" t="s">
        <v>569</v>
      </c>
      <c r="D43" s="1204"/>
      <c r="E43" s="1205"/>
      <c r="F43" s="41">
        <v>1.1100000000000001</v>
      </c>
      <c r="G43" s="42">
        <v>1.32</v>
      </c>
      <c r="H43" s="42">
        <v>0.72</v>
      </c>
      <c r="I43" s="42">
        <v>1.19</v>
      </c>
      <c r="J43" s="43">
        <v>0.52</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tz31GMQmtAOvlPbn6l62R/rb598HIo5TvOXfsPCixIwnIkNrfrWWbHDLRdvwRmagQAOg9dKtipXVjbOYD9pVA==" saltValue="JnaYc/mDMgff1VZlZ3tH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111412</v>
      </c>
      <c r="L45" s="60">
        <v>104527</v>
      </c>
      <c r="M45" s="60">
        <v>106090</v>
      </c>
      <c r="N45" s="60">
        <v>102444</v>
      </c>
      <c r="O45" s="61">
        <v>105495</v>
      </c>
      <c r="P45" s="48"/>
      <c r="Q45" s="48"/>
      <c r="R45" s="48"/>
      <c r="S45" s="48"/>
      <c r="T45" s="48"/>
      <c r="U45" s="48"/>
    </row>
    <row r="46" spans="1:21" ht="30.75" customHeight="1" x14ac:dyDescent="0.2">
      <c r="A46" s="48"/>
      <c r="B46" s="1228"/>
      <c r="C46" s="1229"/>
      <c r="D46" s="62"/>
      <c r="E46" s="1210" t="s">
        <v>13</v>
      </c>
      <c r="F46" s="1210"/>
      <c r="G46" s="1210"/>
      <c r="H46" s="1210"/>
      <c r="I46" s="1210"/>
      <c r="J46" s="1211"/>
      <c r="K46" s="63">
        <v>52758</v>
      </c>
      <c r="L46" s="64">
        <v>47442</v>
      </c>
      <c r="M46" s="64">
        <v>42139</v>
      </c>
      <c r="N46" s="64">
        <v>29184</v>
      </c>
      <c r="O46" s="65">
        <v>38039</v>
      </c>
      <c r="P46" s="48"/>
      <c r="Q46" s="48"/>
      <c r="R46" s="48"/>
      <c r="S46" s="48"/>
      <c r="T46" s="48"/>
      <c r="U46" s="48"/>
    </row>
    <row r="47" spans="1:21" ht="30.75" customHeight="1" x14ac:dyDescent="0.2">
      <c r="A47" s="48"/>
      <c r="B47" s="1228"/>
      <c r="C47" s="1229"/>
      <c r="D47" s="62"/>
      <c r="E47" s="1210" t="s">
        <v>14</v>
      </c>
      <c r="F47" s="1210"/>
      <c r="G47" s="1210"/>
      <c r="H47" s="1210"/>
      <c r="I47" s="1210"/>
      <c r="J47" s="1211"/>
      <c r="K47" s="63">
        <v>78853</v>
      </c>
      <c r="L47" s="64">
        <v>78757</v>
      </c>
      <c r="M47" s="64">
        <v>74182</v>
      </c>
      <c r="N47" s="64">
        <v>69842</v>
      </c>
      <c r="O47" s="65">
        <v>66507</v>
      </c>
      <c r="P47" s="48"/>
      <c r="Q47" s="48"/>
      <c r="R47" s="48"/>
      <c r="S47" s="48"/>
      <c r="T47" s="48"/>
      <c r="U47" s="48"/>
    </row>
    <row r="48" spans="1:21" ht="30.75" customHeight="1" x14ac:dyDescent="0.2">
      <c r="A48" s="48"/>
      <c r="B48" s="1228"/>
      <c r="C48" s="1229"/>
      <c r="D48" s="62"/>
      <c r="E48" s="1210" t="s">
        <v>15</v>
      </c>
      <c r="F48" s="1210"/>
      <c r="G48" s="1210"/>
      <c r="H48" s="1210"/>
      <c r="I48" s="1210"/>
      <c r="J48" s="1211"/>
      <c r="K48" s="63">
        <v>62735</v>
      </c>
      <c r="L48" s="64">
        <v>59166</v>
      </c>
      <c r="M48" s="64">
        <v>57351</v>
      </c>
      <c r="N48" s="64">
        <v>56443</v>
      </c>
      <c r="O48" s="65">
        <v>53308</v>
      </c>
      <c r="P48" s="48"/>
      <c r="Q48" s="48"/>
      <c r="R48" s="48"/>
      <c r="S48" s="48"/>
      <c r="T48" s="48"/>
      <c r="U48" s="48"/>
    </row>
    <row r="49" spans="1:21" ht="30.75" customHeight="1" x14ac:dyDescent="0.2">
      <c r="A49" s="48"/>
      <c r="B49" s="1228"/>
      <c r="C49" s="1229"/>
      <c r="D49" s="62"/>
      <c r="E49" s="1210" t="s">
        <v>16</v>
      </c>
      <c r="F49" s="1210"/>
      <c r="G49" s="1210"/>
      <c r="H49" s="1210"/>
      <c r="I49" s="1210"/>
      <c r="J49" s="1211"/>
      <c r="K49" s="63" t="s">
        <v>511</v>
      </c>
      <c r="L49" s="64" t="s">
        <v>511</v>
      </c>
      <c r="M49" s="64" t="s">
        <v>511</v>
      </c>
      <c r="N49" s="64" t="s">
        <v>511</v>
      </c>
      <c r="O49" s="65" t="s">
        <v>511</v>
      </c>
      <c r="P49" s="48"/>
      <c r="Q49" s="48"/>
      <c r="R49" s="48"/>
      <c r="S49" s="48"/>
      <c r="T49" s="48"/>
      <c r="U49" s="48"/>
    </row>
    <row r="50" spans="1:21" ht="30.75" customHeight="1" x14ac:dyDescent="0.2">
      <c r="A50" s="48"/>
      <c r="B50" s="1228"/>
      <c r="C50" s="1229"/>
      <c r="D50" s="62"/>
      <c r="E50" s="1210" t="s">
        <v>17</v>
      </c>
      <c r="F50" s="1210"/>
      <c r="G50" s="1210"/>
      <c r="H50" s="1210"/>
      <c r="I50" s="1210"/>
      <c r="J50" s="1211"/>
      <c r="K50" s="63">
        <v>1650</v>
      </c>
      <c r="L50" s="64">
        <v>1652</v>
      </c>
      <c r="M50" s="64">
        <v>1653</v>
      </c>
      <c r="N50" s="64">
        <v>1654</v>
      </c>
      <c r="O50" s="65">
        <v>1655</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511</v>
      </c>
      <c r="L51" s="64">
        <v>0</v>
      </c>
      <c r="M51" s="64" t="s">
        <v>511</v>
      </c>
      <c r="N51" s="64" t="s">
        <v>511</v>
      </c>
      <c r="O51" s="65" t="s">
        <v>511</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172440</v>
      </c>
      <c r="L52" s="64">
        <v>178901</v>
      </c>
      <c r="M52" s="64">
        <v>179633</v>
      </c>
      <c r="N52" s="64">
        <v>179831</v>
      </c>
      <c r="O52" s="65">
        <v>183591</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134968</v>
      </c>
      <c r="L53" s="69">
        <v>112643</v>
      </c>
      <c r="M53" s="69">
        <v>101782</v>
      </c>
      <c r="N53" s="69">
        <v>79736</v>
      </c>
      <c r="O53" s="70">
        <v>81413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2">
      <c r="B57" s="1216" t="s">
        <v>25</v>
      </c>
      <c r="C57" s="1217"/>
      <c r="D57" s="1220" t="s">
        <v>26</v>
      </c>
      <c r="E57" s="1221"/>
      <c r="F57" s="1221"/>
      <c r="G57" s="1221"/>
      <c r="H57" s="1221"/>
      <c r="I57" s="1221"/>
      <c r="J57" s="1222"/>
      <c r="K57" s="82">
        <v>124445</v>
      </c>
      <c r="L57" s="83">
        <v>108152</v>
      </c>
      <c r="M57" s="83">
        <v>100786</v>
      </c>
      <c r="N57" s="83">
        <v>91390</v>
      </c>
      <c r="O57" s="84">
        <v>98140</v>
      </c>
    </row>
    <row r="58" spans="1:21" ht="31.5" customHeight="1" thickBot="1" x14ac:dyDescent="0.25">
      <c r="B58" s="1218"/>
      <c r="C58" s="1219"/>
      <c r="D58" s="1223" t="s">
        <v>27</v>
      </c>
      <c r="E58" s="1224"/>
      <c r="F58" s="1224"/>
      <c r="G58" s="1224"/>
      <c r="H58" s="1224"/>
      <c r="I58" s="1224"/>
      <c r="J58" s="1225"/>
      <c r="K58" s="85">
        <v>372464</v>
      </c>
      <c r="L58" s="86">
        <v>385974</v>
      </c>
      <c r="M58" s="86">
        <v>387531</v>
      </c>
      <c r="N58" s="86">
        <v>382960</v>
      </c>
      <c r="O58" s="87">
        <v>410840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Fg5I2HBx+Wm1uao9ab1oYo9dkQWxvsfBg+/eRkI5KZJViwU3gsrlOGb/5MAgl5EE+xPHXknpPvgbQQ37SvPCw==" saltValue="d740oJiqGVGyDC13O1L+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552</v>
      </c>
      <c r="J40" s="99" t="s">
        <v>553</v>
      </c>
      <c r="K40" s="99" t="s">
        <v>554</v>
      </c>
      <c r="L40" s="99" t="s">
        <v>555</v>
      </c>
      <c r="M40" s="100" t="s">
        <v>556</v>
      </c>
    </row>
    <row r="41" spans="2:13" ht="27.75" customHeight="1" x14ac:dyDescent="0.2">
      <c r="B41" s="1246" t="s">
        <v>30</v>
      </c>
      <c r="C41" s="1247"/>
      <c r="D41" s="101"/>
      <c r="E41" s="1248" t="s">
        <v>31</v>
      </c>
      <c r="F41" s="1248"/>
      <c r="G41" s="1248"/>
      <c r="H41" s="1249"/>
      <c r="I41" s="102">
        <v>2596234</v>
      </c>
      <c r="J41" s="103">
        <v>2598085</v>
      </c>
      <c r="K41" s="103">
        <v>2587859</v>
      </c>
      <c r="L41" s="103">
        <v>2599222</v>
      </c>
      <c r="M41" s="104">
        <v>2639495</v>
      </c>
    </row>
    <row r="42" spans="2:13" ht="27.75" customHeight="1" x14ac:dyDescent="0.2">
      <c r="B42" s="1236"/>
      <c r="C42" s="1237"/>
      <c r="D42" s="105"/>
      <c r="E42" s="1240" t="s">
        <v>32</v>
      </c>
      <c r="F42" s="1240"/>
      <c r="G42" s="1240"/>
      <c r="H42" s="1241"/>
      <c r="I42" s="106">
        <v>14154</v>
      </c>
      <c r="J42" s="107">
        <v>12603</v>
      </c>
      <c r="K42" s="107">
        <v>11072</v>
      </c>
      <c r="L42" s="107">
        <v>27605</v>
      </c>
      <c r="M42" s="108">
        <v>41831</v>
      </c>
    </row>
    <row r="43" spans="2:13" ht="27.75" customHeight="1" x14ac:dyDescent="0.2">
      <c r="B43" s="1236"/>
      <c r="C43" s="1237"/>
      <c r="D43" s="105"/>
      <c r="E43" s="1240" t="s">
        <v>33</v>
      </c>
      <c r="F43" s="1240"/>
      <c r="G43" s="1240"/>
      <c r="H43" s="1241"/>
      <c r="I43" s="106">
        <v>637032</v>
      </c>
      <c r="J43" s="107">
        <v>601221</v>
      </c>
      <c r="K43" s="107">
        <v>572183</v>
      </c>
      <c r="L43" s="107">
        <v>552351</v>
      </c>
      <c r="M43" s="108">
        <v>520361</v>
      </c>
    </row>
    <row r="44" spans="2:13" ht="27.75" customHeight="1" x14ac:dyDescent="0.2">
      <c r="B44" s="1236"/>
      <c r="C44" s="1237"/>
      <c r="D44" s="105"/>
      <c r="E44" s="1240" t="s">
        <v>34</v>
      </c>
      <c r="F44" s="1240"/>
      <c r="G44" s="1240"/>
      <c r="H44" s="1241"/>
      <c r="I44" s="106">
        <v>1479</v>
      </c>
      <c r="J44" s="107">
        <v>983</v>
      </c>
      <c r="K44" s="107">
        <v>590</v>
      </c>
      <c r="L44" s="107">
        <v>296</v>
      </c>
      <c r="M44" s="108">
        <v>105</v>
      </c>
    </row>
    <row r="45" spans="2:13" ht="27.75" customHeight="1" x14ac:dyDescent="0.2">
      <c r="B45" s="1236"/>
      <c r="C45" s="1237"/>
      <c r="D45" s="105"/>
      <c r="E45" s="1240" t="s">
        <v>35</v>
      </c>
      <c r="F45" s="1240"/>
      <c r="G45" s="1240"/>
      <c r="H45" s="1241"/>
      <c r="I45" s="106">
        <v>156632</v>
      </c>
      <c r="J45" s="107">
        <v>146890</v>
      </c>
      <c r="K45" s="107">
        <v>143758</v>
      </c>
      <c r="L45" s="107">
        <v>227722</v>
      </c>
      <c r="M45" s="108">
        <v>207077</v>
      </c>
    </row>
    <row r="46" spans="2:13" ht="27.75" customHeight="1" x14ac:dyDescent="0.2">
      <c r="B46" s="1236"/>
      <c r="C46" s="1237"/>
      <c r="D46" s="109"/>
      <c r="E46" s="1240" t="s">
        <v>36</v>
      </c>
      <c r="F46" s="1240"/>
      <c r="G46" s="1240"/>
      <c r="H46" s="1241"/>
      <c r="I46" s="106">
        <v>76211</v>
      </c>
      <c r="J46" s="107">
        <v>70388</v>
      </c>
      <c r="K46" s="107">
        <v>64639</v>
      </c>
      <c r="L46" s="107">
        <v>57500</v>
      </c>
      <c r="M46" s="108">
        <v>50501</v>
      </c>
    </row>
    <row r="47" spans="2:13" ht="27.75" customHeight="1" x14ac:dyDescent="0.2">
      <c r="B47" s="1236"/>
      <c r="C47" s="1237"/>
      <c r="D47" s="110"/>
      <c r="E47" s="1250" t="s">
        <v>37</v>
      </c>
      <c r="F47" s="1251"/>
      <c r="G47" s="1251"/>
      <c r="H47" s="1252"/>
      <c r="I47" s="106" t="s">
        <v>511</v>
      </c>
      <c r="J47" s="107" t="s">
        <v>511</v>
      </c>
      <c r="K47" s="107" t="s">
        <v>511</v>
      </c>
      <c r="L47" s="107" t="s">
        <v>511</v>
      </c>
      <c r="M47" s="108" t="s">
        <v>511</v>
      </c>
    </row>
    <row r="48" spans="2:13" ht="27.75" customHeight="1" x14ac:dyDescent="0.2">
      <c r="B48" s="1236"/>
      <c r="C48" s="1237"/>
      <c r="D48" s="105"/>
      <c r="E48" s="1240" t="s">
        <v>38</v>
      </c>
      <c r="F48" s="1240"/>
      <c r="G48" s="1240"/>
      <c r="H48" s="1241"/>
      <c r="I48" s="106" t="s">
        <v>511</v>
      </c>
      <c r="J48" s="107" t="s">
        <v>511</v>
      </c>
      <c r="K48" s="107" t="s">
        <v>511</v>
      </c>
      <c r="L48" s="107" t="s">
        <v>511</v>
      </c>
      <c r="M48" s="108" t="s">
        <v>511</v>
      </c>
    </row>
    <row r="49" spans="2:13" ht="27.75" customHeight="1" x14ac:dyDescent="0.2">
      <c r="B49" s="1238"/>
      <c r="C49" s="1239"/>
      <c r="D49" s="105"/>
      <c r="E49" s="1240" t="s">
        <v>39</v>
      </c>
      <c r="F49" s="1240"/>
      <c r="G49" s="1240"/>
      <c r="H49" s="1241"/>
      <c r="I49" s="106" t="s">
        <v>511</v>
      </c>
      <c r="J49" s="107" t="s">
        <v>511</v>
      </c>
      <c r="K49" s="107" t="s">
        <v>511</v>
      </c>
      <c r="L49" s="107" t="s">
        <v>511</v>
      </c>
      <c r="M49" s="108" t="s">
        <v>511</v>
      </c>
    </row>
    <row r="50" spans="2:13" ht="27.75" customHeight="1" x14ac:dyDescent="0.2">
      <c r="B50" s="1234" t="s">
        <v>40</v>
      </c>
      <c r="C50" s="1235"/>
      <c r="D50" s="111"/>
      <c r="E50" s="1240" t="s">
        <v>41</v>
      </c>
      <c r="F50" s="1240"/>
      <c r="G50" s="1240"/>
      <c r="H50" s="1241"/>
      <c r="I50" s="106">
        <v>142221</v>
      </c>
      <c r="J50" s="107">
        <v>139041</v>
      </c>
      <c r="K50" s="107">
        <v>132395</v>
      </c>
      <c r="L50" s="107">
        <v>155643</v>
      </c>
      <c r="M50" s="108">
        <v>182347</v>
      </c>
    </row>
    <row r="51" spans="2:13" ht="27.75" customHeight="1" x14ac:dyDescent="0.2">
      <c r="B51" s="1236"/>
      <c r="C51" s="1237"/>
      <c r="D51" s="105"/>
      <c r="E51" s="1240" t="s">
        <v>42</v>
      </c>
      <c r="F51" s="1240"/>
      <c r="G51" s="1240"/>
      <c r="H51" s="1241"/>
      <c r="I51" s="106">
        <v>658715</v>
      </c>
      <c r="J51" s="107">
        <v>646672</v>
      </c>
      <c r="K51" s="107">
        <v>706008</v>
      </c>
      <c r="L51" s="107">
        <v>715000</v>
      </c>
      <c r="M51" s="108">
        <v>746716</v>
      </c>
    </row>
    <row r="52" spans="2:13" ht="27.75" customHeight="1" x14ac:dyDescent="0.2">
      <c r="B52" s="1238"/>
      <c r="C52" s="1239"/>
      <c r="D52" s="105"/>
      <c r="E52" s="1240" t="s">
        <v>43</v>
      </c>
      <c r="F52" s="1240"/>
      <c r="G52" s="1240"/>
      <c r="H52" s="1241"/>
      <c r="I52" s="106">
        <v>1401034</v>
      </c>
      <c r="J52" s="107">
        <v>1406770</v>
      </c>
      <c r="K52" s="107">
        <v>1403720</v>
      </c>
      <c r="L52" s="107">
        <v>1392552</v>
      </c>
      <c r="M52" s="108">
        <v>1377858</v>
      </c>
    </row>
    <row r="53" spans="2:13" ht="27.75" customHeight="1" thickBot="1" x14ac:dyDescent="0.25">
      <c r="B53" s="1242" t="s">
        <v>44</v>
      </c>
      <c r="C53" s="1243"/>
      <c r="D53" s="112"/>
      <c r="E53" s="1244" t="s">
        <v>45</v>
      </c>
      <c r="F53" s="1244"/>
      <c r="G53" s="1244"/>
      <c r="H53" s="1245"/>
      <c r="I53" s="113">
        <v>1279770</v>
      </c>
      <c r="J53" s="114">
        <v>1237688</v>
      </c>
      <c r="K53" s="114">
        <v>1137979</v>
      </c>
      <c r="L53" s="114">
        <v>1201501</v>
      </c>
      <c r="M53" s="115">
        <v>1152448</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6uBHdMwgWGXQXWGAzRAUb4vv4VyX2SoAZfSH4GukdPBt/pGoee1bY1dbMuzHKkhlTHxrOarDYRHsTQ8BPdWlA==" saltValue="jgw89NmSeXvqFzVqn6OE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554</v>
      </c>
      <c r="G54" s="124" t="s">
        <v>555</v>
      </c>
      <c r="H54" s="125" t="s">
        <v>556</v>
      </c>
    </row>
    <row r="55" spans="2:8" ht="52.5" customHeight="1" x14ac:dyDescent="0.2">
      <c r="B55" s="126"/>
      <c r="C55" s="1261" t="s">
        <v>48</v>
      </c>
      <c r="D55" s="1261"/>
      <c r="E55" s="1262"/>
      <c r="F55" s="127">
        <v>17357</v>
      </c>
      <c r="G55" s="127">
        <v>26247</v>
      </c>
      <c r="H55" s="128">
        <v>21690</v>
      </c>
    </row>
    <row r="56" spans="2:8" ht="52.5" customHeight="1" x14ac:dyDescent="0.2">
      <c r="B56" s="129"/>
      <c r="C56" s="1263" t="s">
        <v>49</v>
      </c>
      <c r="D56" s="1263"/>
      <c r="E56" s="1264"/>
      <c r="F56" s="130" t="s">
        <v>511</v>
      </c>
      <c r="G56" s="130" t="s">
        <v>511</v>
      </c>
      <c r="H56" s="131" t="s">
        <v>511</v>
      </c>
    </row>
    <row r="57" spans="2:8" ht="53.25" customHeight="1" x14ac:dyDescent="0.2">
      <c r="B57" s="129"/>
      <c r="C57" s="1265" t="s">
        <v>50</v>
      </c>
      <c r="D57" s="1265"/>
      <c r="E57" s="1266"/>
      <c r="F57" s="132">
        <v>14646</v>
      </c>
      <c r="G57" s="132">
        <v>15367</v>
      </c>
      <c r="H57" s="133">
        <v>14530</v>
      </c>
    </row>
    <row r="58" spans="2:8" ht="45.75" customHeight="1" x14ac:dyDescent="0.2">
      <c r="B58" s="134"/>
      <c r="C58" s="1253" t="s">
        <v>628</v>
      </c>
      <c r="D58" s="1254"/>
      <c r="E58" s="1255"/>
      <c r="F58" s="135">
        <v>9482</v>
      </c>
      <c r="G58" s="135">
        <v>9489</v>
      </c>
      <c r="H58" s="136">
        <v>9494</v>
      </c>
    </row>
    <row r="59" spans="2:8" ht="45.75" customHeight="1" x14ac:dyDescent="0.2">
      <c r="B59" s="134"/>
      <c r="C59" s="1253" t="s">
        <v>629</v>
      </c>
      <c r="D59" s="1254"/>
      <c r="E59" s="1255"/>
      <c r="F59" s="135">
        <v>1382</v>
      </c>
      <c r="G59" s="135">
        <v>1366</v>
      </c>
      <c r="H59" s="136">
        <v>1656</v>
      </c>
    </row>
    <row r="60" spans="2:8" ht="45.75" customHeight="1" x14ac:dyDescent="0.2">
      <c r="B60" s="134"/>
      <c r="C60" s="1253" t="s">
        <v>630</v>
      </c>
      <c r="D60" s="1254"/>
      <c r="E60" s="1255"/>
      <c r="F60" s="135">
        <v>763</v>
      </c>
      <c r="G60" s="135">
        <v>1083</v>
      </c>
      <c r="H60" s="136">
        <v>903</v>
      </c>
    </row>
    <row r="61" spans="2:8" ht="45.75" customHeight="1" x14ac:dyDescent="0.2">
      <c r="B61" s="134"/>
      <c r="C61" s="1253" t="s">
        <v>631</v>
      </c>
      <c r="D61" s="1254"/>
      <c r="E61" s="1255"/>
      <c r="F61" s="135">
        <v>832</v>
      </c>
      <c r="G61" s="135">
        <v>757</v>
      </c>
      <c r="H61" s="136">
        <v>635</v>
      </c>
    </row>
    <row r="62" spans="2:8" ht="45.75" customHeight="1" thickBot="1" x14ac:dyDescent="0.25">
      <c r="B62" s="137"/>
      <c r="C62" s="1256" t="s">
        <v>632</v>
      </c>
      <c r="D62" s="1257"/>
      <c r="E62" s="1258"/>
      <c r="F62" s="138">
        <v>266</v>
      </c>
      <c r="G62" s="138">
        <v>285</v>
      </c>
      <c r="H62" s="139">
        <v>351</v>
      </c>
    </row>
    <row r="63" spans="2:8" ht="52.5" customHeight="1" thickBot="1" x14ac:dyDescent="0.25">
      <c r="B63" s="140"/>
      <c r="C63" s="1259" t="s">
        <v>51</v>
      </c>
      <c r="D63" s="1259"/>
      <c r="E63" s="1260"/>
      <c r="F63" s="141">
        <v>32003</v>
      </c>
      <c r="G63" s="141">
        <v>41613</v>
      </c>
      <c r="H63" s="142">
        <v>36220</v>
      </c>
    </row>
    <row r="64" spans="2:8" ht="15" customHeight="1" x14ac:dyDescent="0.2"/>
    <row r="65" ht="0" hidden="1" customHeight="1" x14ac:dyDescent="0.2"/>
    <row r="66" ht="0" hidden="1" customHeight="1" x14ac:dyDescent="0.2"/>
  </sheetData>
  <sheetProtection algorithmName="SHA-512" hashValue="tdQRYrhOdUu8VFohBgdXLYAYJcPhTd8xMd9pH1h+XebyPDDrldc0sg7KdI8aFlgPPQaucmFpLfCPawFQpT4O3g==" saltValue="5GZKL1CwVv8X00/Qn7KV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633</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633</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634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635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636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637</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552</v>
      </c>
      <c r="BQ50" s="1301"/>
      <c r="BR50" s="1301"/>
      <c r="BS50" s="1301"/>
      <c r="BT50" s="1301"/>
      <c r="BU50" s="1301"/>
      <c r="BV50" s="1301"/>
      <c r="BW50" s="1301"/>
      <c r="BX50" s="1301" t="s">
        <v>553</v>
      </c>
      <c r="BY50" s="1301"/>
      <c r="BZ50" s="1301"/>
      <c r="CA50" s="1301"/>
      <c r="CB50" s="1301"/>
      <c r="CC50" s="1301"/>
      <c r="CD50" s="1301"/>
      <c r="CE50" s="1301"/>
      <c r="CF50" s="1301" t="s">
        <v>554</v>
      </c>
      <c r="CG50" s="1301"/>
      <c r="CH50" s="1301"/>
      <c r="CI50" s="1301"/>
      <c r="CJ50" s="1301"/>
      <c r="CK50" s="1301"/>
      <c r="CL50" s="1301"/>
      <c r="CM50" s="1301"/>
      <c r="CN50" s="1301" t="s">
        <v>555</v>
      </c>
      <c r="CO50" s="1301"/>
      <c r="CP50" s="1301"/>
      <c r="CQ50" s="1301"/>
      <c r="CR50" s="1301"/>
      <c r="CS50" s="1301"/>
      <c r="CT50" s="1301"/>
      <c r="CU50" s="1301"/>
      <c r="CV50" s="1301" t="s">
        <v>556</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638</v>
      </c>
      <c r="AO51" s="1305"/>
      <c r="AP51" s="1305"/>
      <c r="AQ51" s="1305"/>
      <c r="AR51" s="1305"/>
      <c r="AS51" s="1305"/>
      <c r="AT51" s="1305"/>
      <c r="AU51" s="1305"/>
      <c r="AV51" s="1305"/>
      <c r="AW51" s="1305"/>
      <c r="AX51" s="1305"/>
      <c r="AY51" s="1305"/>
      <c r="AZ51" s="1305"/>
      <c r="BA51" s="1305"/>
      <c r="BB51" s="1305" t="s">
        <v>639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160.69999999999999</v>
      </c>
      <c r="CG51" s="1307"/>
      <c r="CH51" s="1307"/>
      <c r="CI51" s="1307"/>
      <c r="CJ51" s="1307"/>
      <c r="CK51" s="1307"/>
      <c r="CL51" s="1307"/>
      <c r="CM51" s="1307"/>
      <c r="CN51" s="1307">
        <v>145.6</v>
      </c>
      <c r="CO51" s="1307"/>
      <c r="CP51" s="1307"/>
      <c r="CQ51" s="1307"/>
      <c r="CR51" s="1307"/>
      <c r="CS51" s="1307"/>
      <c r="CT51" s="1307"/>
      <c r="CU51" s="1307"/>
      <c r="CV51" s="1307">
        <v>138.5</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640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54.5</v>
      </c>
      <c r="CG53" s="1307"/>
      <c r="CH53" s="1307"/>
      <c r="CI53" s="1307"/>
      <c r="CJ53" s="1307"/>
      <c r="CK53" s="1307"/>
      <c r="CL53" s="1307"/>
      <c r="CM53" s="1307"/>
      <c r="CN53" s="1307">
        <v>55.2</v>
      </c>
      <c r="CO53" s="1307"/>
      <c r="CP53" s="1307"/>
      <c r="CQ53" s="1307"/>
      <c r="CR53" s="1307"/>
      <c r="CS53" s="1307"/>
      <c r="CT53" s="1307"/>
      <c r="CU53" s="1307"/>
      <c r="CV53" s="1307">
        <v>56.4</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641</v>
      </c>
      <c r="AO55" s="1301"/>
      <c r="AP55" s="1301"/>
      <c r="AQ55" s="1301"/>
      <c r="AR55" s="1301"/>
      <c r="AS55" s="1301"/>
      <c r="AT55" s="1301"/>
      <c r="AU55" s="1301"/>
      <c r="AV55" s="1301"/>
      <c r="AW55" s="1301"/>
      <c r="AX55" s="1301"/>
      <c r="AY55" s="1301"/>
      <c r="AZ55" s="1301"/>
      <c r="BA55" s="1301"/>
      <c r="BB55" s="1305" t="s">
        <v>639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640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642</v>
      </c>
    </row>
    <row r="64" spans="1:109" ht="13" x14ac:dyDescent="0.2">
      <c r="B64" s="1276"/>
      <c r="G64" s="1283"/>
      <c r="I64" s="1317"/>
      <c r="J64" s="1317"/>
      <c r="K64" s="1317"/>
      <c r="L64" s="1317"/>
      <c r="M64" s="1317"/>
      <c r="N64" s="1318"/>
      <c r="AM64" s="1283"/>
      <c r="AN64" s="1283" t="s">
        <v>635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5" customHeight="1" x14ac:dyDescent="0.2">
      <c r="B65" s="1276"/>
      <c r="AN65" s="1319" t="s">
        <v>643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127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127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127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127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1276"/>
      <c r="H70" s="1328"/>
      <c r="I70" s="1328"/>
      <c r="J70" s="1329"/>
      <c r="K70" s="1329"/>
      <c r="L70" s="1330"/>
      <c r="M70" s="1329"/>
      <c r="N70" s="1330"/>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31"/>
      <c r="I71" s="1332"/>
      <c r="J71" s="1329"/>
      <c r="K71" s="1329"/>
      <c r="L71" s="1330"/>
      <c r="M71" s="1329"/>
      <c r="N71" s="1330"/>
      <c r="AM71" s="1331"/>
      <c r="AN71" s="1269" t="s">
        <v>637</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552</v>
      </c>
      <c r="BQ72" s="1301"/>
      <c r="BR72" s="1301"/>
      <c r="BS72" s="1301"/>
      <c r="BT72" s="1301"/>
      <c r="BU72" s="1301"/>
      <c r="BV72" s="1301"/>
      <c r="BW72" s="1301"/>
      <c r="BX72" s="1301" t="s">
        <v>553</v>
      </c>
      <c r="BY72" s="1301"/>
      <c r="BZ72" s="1301"/>
      <c r="CA72" s="1301"/>
      <c r="CB72" s="1301"/>
      <c r="CC72" s="1301"/>
      <c r="CD72" s="1301"/>
      <c r="CE72" s="1301"/>
      <c r="CF72" s="1301" t="s">
        <v>554</v>
      </c>
      <c r="CG72" s="1301"/>
      <c r="CH72" s="1301"/>
      <c r="CI72" s="1301"/>
      <c r="CJ72" s="1301"/>
      <c r="CK72" s="1301"/>
      <c r="CL72" s="1301"/>
      <c r="CM72" s="1301"/>
      <c r="CN72" s="1301" t="s">
        <v>555</v>
      </c>
      <c r="CO72" s="1301"/>
      <c r="CP72" s="1301"/>
      <c r="CQ72" s="1301"/>
      <c r="CR72" s="1301"/>
      <c r="CS72" s="1301"/>
      <c r="CT72" s="1301"/>
      <c r="CU72" s="1301"/>
      <c r="CV72" s="1301" t="s">
        <v>556</v>
      </c>
      <c r="CW72" s="1301"/>
      <c r="CX72" s="1301"/>
      <c r="CY72" s="1301"/>
      <c r="CZ72" s="1301"/>
      <c r="DA72" s="1301"/>
      <c r="DB72" s="1301"/>
      <c r="DC72" s="1301"/>
    </row>
    <row r="73" spans="2:107" ht="13" x14ac:dyDescent="0.2">
      <c r="B73" s="1276"/>
      <c r="G73" s="1302"/>
      <c r="H73" s="1302"/>
      <c r="I73" s="1302"/>
      <c r="J73" s="1302"/>
      <c r="K73" s="1333"/>
      <c r="L73" s="1333"/>
      <c r="M73" s="1333"/>
      <c r="N73" s="1333"/>
      <c r="AM73" s="1294"/>
      <c r="AN73" s="1305" t="s">
        <v>638</v>
      </c>
      <c r="AO73" s="1305"/>
      <c r="AP73" s="1305"/>
      <c r="AQ73" s="1305"/>
      <c r="AR73" s="1305"/>
      <c r="AS73" s="1305"/>
      <c r="AT73" s="1305"/>
      <c r="AU73" s="1305"/>
      <c r="AV73" s="1305"/>
      <c r="AW73" s="1305"/>
      <c r="AX73" s="1305"/>
      <c r="AY73" s="1305"/>
      <c r="AZ73" s="1305"/>
      <c r="BA73" s="1305"/>
      <c r="BB73" s="1305" t="s">
        <v>639</v>
      </c>
      <c r="BC73" s="1305"/>
      <c r="BD73" s="1305"/>
      <c r="BE73" s="1305"/>
      <c r="BF73" s="1305"/>
      <c r="BG73" s="1305"/>
      <c r="BH73" s="1305"/>
      <c r="BI73" s="1305"/>
      <c r="BJ73" s="1305"/>
      <c r="BK73" s="1305"/>
      <c r="BL73" s="1305"/>
      <c r="BM73" s="1305"/>
      <c r="BN73" s="1305"/>
      <c r="BO73" s="1305"/>
      <c r="BP73" s="1307">
        <v>182.5</v>
      </c>
      <c r="BQ73" s="1307"/>
      <c r="BR73" s="1307"/>
      <c r="BS73" s="1307"/>
      <c r="BT73" s="1307"/>
      <c r="BU73" s="1307"/>
      <c r="BV73" s="1307"/>
      <c r="BW73" s="1307"/>
      <c r="BX73" s="1307">
        <v>175.6</v>
      </c>
      <c r="BY73" s="1307"/>
      <c r="BZ73" s="1307"/>
      <c r="CA73" s="1307"/>
      <c r="CB73" s="1307"/>
      <c r="CC73" s="1307"/>
      <c r="CD73" s="1307"/>
      <c r="CE73" s="1307"/>
      <c r="CF73" s="1307">
        <v>160.69999999999999</v>
      </c>
      <c r="CG73" s="1307"/>
      <c r="CH73" s="1307"/>
      <c r="CI73" s="1307"/>
      <c r="CJ73" s="1307"/>
      <c r="CK73" s="1307"/>
      <c r="CL73" s="1307"/>
      <c r="CM73" s="1307"/>
      <c r="CN73" s="1307">
        <v>145.6</v>
      </c>
      <c r="CO73" s="1307"/>
      <c r="CP73" s="1307"/>
      <c r="CQ73" s="1307"/>
      <c r="CR73" s="1307"/>
      <c r="CS73" s="1307"/>
      <c r="CT73" s="1307"/>
      <c r="CU73" s="1307"/>
      <c r="CV73" s="1307">
        <v>138.5</v>
      </c>
      <c r="CW73" s="1307"/>
      <c r="CX73" s="1307"/>
      <c r="CY73" s="1307"/>
      <c r="CZ73" s="1307"/>
      <c r="DA73" s="1307"/>
      <c r="DB73" s="1307"/>
      <c r="DC73" s="1307"/>
    </row>
    <row r="74" spans="2:107" ht="13" x14ac:dyDescent="0.2">
      <c r="B74" s="1276"/>
      <c r="G74" s="1302"/>
      <c r="H74" s="1302"/>
      <c r="I74" s="1302"/>
      <c r="J74" s="1302"/>
      <c r="K74" s="1333"/>
      <c r="L74" s="1333"/>
      <c r="M74" s="1333"/>
      <c r="N74" s="1333"/>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644</v>
      </c>
      <c r="BC75" s="1305"/>
      <c r="BD75" s="1305"/>
      <c r="BE75" s="1305"/>
      <c r="BF75" s="1305"/>
      <c r="BG75" s="1305"/>
      <c r="BH75" s="1305"/>
      <c r="BI75" s="1305"/>
      <c r="BJ75" s="1305"/>
      <c r="BK75" s="1305"/>
      <c r="BL75" s="1305"/>
      <c r="BM75" s="1305"/>
      <c r="BN75" s="1305"/>
      <c r="BO75" s="1305"/>
      <c r="BP75" s="1307">
        <v>16.899999999999999</v>
      </c>
      <c r="BQ75" s="1307"/>
      <c r="BR75" s="1307"/>
      <c r="BS75" s="1307"/>
      <c r="BT75" s="1307"/>
      <c r="BU75" s="1307"/>
      <c r="BV75" s="1307"/>
      <c r="BW75" s="1307"/>
      <c r="BX75" s="1307">
        <v>17</v>
      </c>
      <c r="BY75" s="1307"/>
      <c r="BZ75" s="1307"/>
      <c r="CA75" s="1307"/>
      <c r="CB75" s="1307"/>
      <c r="CC75" s="1307"/>
      <c r="CD75" s="1307"/>
      <c r="CE75" s="1307"/>
      <c r="CF75" s="1307">
        <v>16.5</v>
      </c>
      <c r="CG75" s="1307"/>
      <c r="CH75" s="1307"/>
      <c r="CI75" s="1307"/>
      <c r="CJ75" s="1307"/>
      <c r="CK75" s="1307"/>
      <c r="CL75" s="1307"/>
      <c r="CM75" s="1307"/>
      <c r="CN75" s="1307">
        <v>13.3</v>
      </c>
      <c r="CO75" s="1307"/>
      <c r="CP75" s="1307"/>
      <c r="CQ75" s="1307"/>
      <c r="CR75" s="1307"/>
      <c r="CS75" s="1307"/>
      <c r="CT75" s="1307"/>
      <c r="CU75" s="1307"/>
      <c r="CV75" s="1307">
        <v>11.2</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33"/>
      <c r="L77" s="1333"/>
      <c r="M77" s="1333"/>
      <c r="N77" s="1333"/>
      <c r="AN77" s="1301" t="s">
        <v>641</v>
      </c>
      <c r="AO77" s="1301"/>
      <c r="AP77" s="1301"/>
      <c r="AQ77" s="1301"/>
      <c r="AR77" s="1301"/>
      <c r="AS77" s="1301"/>
      <c r="AT77" s="1301"/>
      <c r="AU77" s="1301"/>
      <c r="AV77" s="1301"/>
      <c r="AW77" s="1301"/>
      <c r="AX77" s="1301"/>
      <c r="AY77" s="1301"/>
      <c r="AZ77" s="1301"/>
      <c r="BA77" s="1301"/>
      <c r="BB77" s="1305" t="s">
        <v>639</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33"/>
      <c r="L78" s="1333"/>
      <c r="M78" s="1333"/>
      <c r="N78" s="1333"/>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34"/>
      <c r="L79" s="1334"/>
      <c r="M79" s="1334"/>
      <c r="N79" s="1334"/>
      <c r="AN79" s="1301"/>
      <c r="AO79" s="1301"/>
      <c r="AP79" s="1301"/>
      <c r="AQ79" s="1301"/>
      <c r="AR79" s="1301"/>
      <c r="AS79" s="1301"/>
      <c r="AT79" s="1301"/>
      <c r="AU79" s="1301"/>
      <c r="AV79" s="1301"/>
      <c r="AW79" s="1301"/>
      <c r="AX79" s="1301"/>
      <c r="AY79" s="1301"/>
      <c r="AZ79" s="1301"/>
      <c r="BA79" s="1301"/>
      <c r="BB79" s="1305" t="s">
        <v>644</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34"/>
      <c r="L80" s="1334"/>
      <c r="M80" s="1334"/>
      <c r="N80" s="1334"/>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36"/>
      <c r="AQ87" s="1336"/>
      <c r="BC87" s="1336"/>
      <c r="BO87" s="1336"/>
      <c r="CA87" s="1336"/>
      <c r="CM87" s="1336"/>
      <c r="CY87" s="1336"/>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szg5ua9mG9spUUQcCPgFpjSjynWLTOehsCdIRiIPsL7hGl7VY0zZaUKScq7+OQGe+ru4N2AgJSw0XhCuuD8g==" saltValue="QM3U4H2MIYfu9Newjp3MG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D7qSVLe35c9REmbn7Tyq3Ea/lrUuvcxzE1oXwDPXLlLHN2mJpx5bieD/Jth/tmr8ITtS0m0VoULmwOfddpQPg==" saltValue="57UYFzYSknAU1E1r4I4d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ehFoDaezr0FeB2b6PXMFVfqvhVEN8edRPLuqVWoMbCjL7eZVvJTxcsOeYt1y6Sj26bmTeIjAFy5wGSd+Y3WNA==" saltValue="x6AnpAxe4Z5UG8t0porS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549</v>
      </c>
      <c r="G2" s="156"/>
      <c r="H2" s="157"/>
    </row>
    <row r="3" spans="1:8" x14ac:dyDescent="0.2">
      <c r="A3" s="153" t="s">
        <v>542</v>
      </c>
      <c r="B3" s="158"/>
      <c r="C3" s="159"/>
      <c r="D3" s="160">
        <v>47548</v>
      </c>
      <c r="E3" s="161"/>
      <c r="F3" s="162">
        <v>53572</v>
      </c>
      <c r="G3" s="163"/>
      <c r="H3" s="164"/>
    </row>
    <row r="4" spans="1:8" x14ac:dyDescent="0.2">
      <c r="A4" s="165"/>
      <c r="B4" s="166"/>
      <c r="C4" s="167"/>
      <c r="D4" s="168">
        <v>24722</v>
      </c>
      <c r="E4" s="169"/>
      <c r="F4" s="170">
        <v>25259</v>
      </c>
      <c r="G4" s="171"/>
      <c r="H4" s="172"/>
    </row>
    <row r="5" spans="1:8" x14ac:dyDescent="0.2">
      <c r="A5" s="153" t="s">
        <v>544</v>
      </c>
      <c r="B5" s="158"/>
      <c r="C5" s="159"/>
      <c r="D5" s="160">
        <v>58470</v>
      </c>
      <c r="E5" s="161"/>
      <c r="F5" s="162">
        <v>51898</v>
      </c>
      <c r="G5" s="163"/>
      <c r="H5" s="164"/>
    </row>
    <row r="6" spans="1:8" x14ac:dyDescent="0.2">
      <c r="A6" s="165"/>
      <c r="B6" s="166"/>
      <c r="C6" s="167"/>
      <c r="D6" s="168">
        <v>31702</v>
      </c>
      <c r="E6" s="169"/>
      <c r="F6" s="170">
        <v>25986</v>
      </c>
      <c r="G6" s="171"/>
      <c r="H6" s="172"/>
    </row>
    <row r="7" spans="1:8" x14ac:dyDescent="0.2">
      <c r="A7" s="153" t="s">
        <v>545</v>
      </c>
      <c r="B7" s="158"/>
      <c r="C7" s="159"/>
      <c r="D7" s="160">
        <v>58178</v>
      </c>
      <c r="E7" s="161"/>
      <c r="F7" s="162">
        <v>51684</v>
      </c>
      <c r="G7" s="163"/>
      <c r="H7" s="164"/>
    </row>
    <row r="8" spans="1:8" x14ac:dyDescent="0.2">
      <c r="A8" s="165"/>
      <c r="B8" s="166"/>
      <c r="C8" s="167"/>
      <c r="D8" s="168">
        <v>33978</v>
      </c>
      <c r="E8" s="169"/>
      <c r="F8" s="170">
        <v>26671</v>
      </c>
      <c r="G8" s="171"/>
      <c r="H8" s="172"/>
    </row>
    <row r="9" spans="1:8" x14ac:dyDescent="0.2">
      <c r="A9" s="153" t="s">
        <v>546</v>
      </c>
      <c r="B9" s="158"/>
      <c r="C9" s="159"/>
      <c r="D9" s="160">
        <v>54167</v>
      </c>
      <c r="E9" s="161"/>
      <c r="F9" s="162">
        <v>52897</v>
      </c>
      <c r="G9" s="163"/>
      <c r="H9" s="164"/>
    </row>
    <row r="10" spans="1:8" x14ac:dyDescent="0.2">
      <c r="A10" s="165"/>
      <c r="B10" s="166"/>
      <c r="C10" s="167"/>
      <c r="D10" s="168">
        <v>30902</v>
      </c>
      <c r="E10" s="169"/>
      <c r="F10" s="170">
        <v>27013</v>
      </c>
      <c r="G10" s="171"/>
      <c r="H10" s="172"/>
    </row>
    <row r="11" spans="1:8" x14ac:dyDescent="0.2">
      <c r="A11" s="153" t="s">
        <v>547</v>
      </c>
      <c r="B11" s="158"/>
      <c r="C11" s="159"/>
      <c r="D11" s="160">
        <v>62800</v>
      </c>
      <c r="E11" s="161"/>
      <c r="F11" s="162">
        <v>54945</v>
      </c>
      <c r="G11" s="163"/>
      <c r="H11" s="164"/>
    </row>
    <row r="12" spans="1:8" x14ac:dyDescent="0.2">
      <c r="A12" s="165"/>
      <c r="B12" s="166"/>
      <c r="C12" s="173"/>
      <c r="D12" s="168">
        <v>41663</v>
      </c>
      <c r="E12" s="169"/>
      <c r="F12" s="170">
        <v>29293</v>
      </c>
      <c r="G12" s="171"/>
      <c r="H12" s="172"/>
    </row>
    <row r="13" spans="1:8" x14ac:dyDescent="0.2">
      <c r="A13" s="153"/>
      <c r="B13" s="158"/>
      <c r="C13" s="174"/>
      <c r="D13" s="175">
        <v>56233</v>
      </c>
      <c r="E13" s="176"/>
      <c r="F13" s="177">
        <v>52999</v>
      </c>
      <c r="G13" s="178"/>
      <c r="H13" s="164"/>
    </row>
    <row r="14" spans="1:8" x14ac:dyDescent="0.2">
      <c r="A14" s="165"/>
      <c r="B14" s="166"/>
      <c r="C14" s="167"/>
      <c r="D14" s="168">
        <v>32593</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1.3</v>
      </c>
      <c r="C19" s="179">
        <f>ROUND(VALUE(SUBSTITUTE(実質収支比率等に係る経年分析!G$48,"▲","-")),2)</f>
        <v>1.59</v>
      </c>
      <c r="D19" s="179">
        <f>ROUND(VALUE(SUBSTITUTE(実質収支比率等に係る経年分析!H$48,"▲","-")),2)</f>
        <v>1</v>
      </c>
      <c r="E19" s="179">
        <f>ROUND(VALUE(SUBSTITUTE(実質収支比率等に係る経年分析!I$48,"▲","-")),2)</f>
        <v>1.39</v>
      </c>
      <c r="F19" s="179">
        <f>ROUND(VALUE(SUBSTITUTE(実質収支比率等に係る経年分析!J$48,"▲","-")),2)</f>
        <v>0.51</v>
      </c>
    </row>
    <row r="20" spans="1:11" x14ac:dyDescent="0.2">
      <c r="A20" s="179" t="s">
        <v>55</v>
      </c>
      <c r="B20" s="179">
        <f>ROUND(VALUE(SUBSTITUTE(実質収支比率等に係る経年分析!F$47,"▲","-")),2)</f>
        <v>2.31</v>
      </c>
      <c r="C20" s="179">
        <f>ROUND(VALUE(SUBSTITUTE(実質収支比率等に係る経年分析!G$47,"▲","-")),2)</f>
        <v>2.84</v>
      </c>
      <c r="D20" s="179">
        <f>ROUND(VALUE(SUBSTITUTE(実質収支比率等に係る経年分析!H$47,"▲","-")),2)</f>
        <v>2.12</v>
      </c>
      <c r="E20" s="179">
        <f>ROUND(VALUE(SUBSTITUTE(実質収支比率等に係る経年分析!I$47,"▲","-")),2)</f>
        <v>2.8</v>
      </c>
      <c r="F20" s="179">
        <f>ROUND(VALUE(SUBSTITUTE(実質収支比率等に係る経年分析!J$47,"▲","-")),2)</f>
        <v>2.31</v>
      </c>
    </row>
    <row r="21" spans="1:11" x14ac:dyDescent="0.2">
      <c r="A21" s="179" t="s">
        <v>56</v>
      </c>
      <c r="B21" s="179">
        <f>IF(ISNUMBER(VALUE(SUBSTITUTE(実質収支比率等に係る経年分析!F$49,"▲","-"))),ROUND(VALUE(SUBSTITUTE(実質収支比率等に係る経年分析!F$49,"▲","-")),2),NA())</f>
        <v>-1.39</v>
      </c>
      <c r="C21" s="179">
        <f>IF(ISNUMBER(VALUE(SUBSTITUTE(実質収支比率等に係る経年分析!G$49,"▲","-"))),ROUND(VALUE(SUBSTITUTE(実質収支比率等に係る経年分析!G$49,"▲","-")),2),NA())</f>
        <v>0.64</v>
      </c>
      <c r="D21" s="179">
        <f>IF(ISNUMBER(VALUE(SUBSTITUTE(実質収支比率等に係る経年分析!H$49,"▲","-"))),ROUND(VALUE(SUBSTITUTE(実質収支比率等に係る経年分析!H$49,"▲","-")),2),NA())</f>
        <v>-1.65</v>
      </c>
      <c r="E21" s="179">
        <f>IF(ISNUMBER(VALUE(SUBSTITUTE(実質収支比率等に係る経年分析!I$49,"▲","-"))),ROUND(VALUE(SUBSTITUTE(実質収支比率等に係る経年分析!I$49,"▲","-")),2),NA())</f>
        <v>1.33</v>
      </c>
      <c r="F21" s="179">
        <f>IF(ISNUMBER(VALUE(SUBSTITUTE(実質収支比率等に係る経年分析!J$49,"▲","-"))),ROUND(VALUE(SUBSTITUTE(実質収支比率等に係る経年分析!J$49,"▲","-")),2),NA())</f>
        <v>-1.75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1.1100000000000001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1.32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1.19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0.52</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病院事業会計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0.26</v>
      </c>
    </row>
    <row r="30" spans="1:11" x14ac:dyDescent="0.2">
      <c r="A30" s="180" t="str">
        <f>IF(連結実質赤字比率に係る赤字・黒字の構成分析!C$40="",NA(),連結実質赤字比率に係る赤字・黒字の構成分析!C$40)</f>
        <v>国民健康保険事業費会計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1.98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1.44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0.45</v>
      </c>
    </row>
    <row r="31" spans="1:11" x14ac:dyDescent="0.2">
      <c r="A31" s="180" t="str">
        <f>IF(連結実質赤字比率に係る赤字・黒字の構成分析!C$39="",NA(),連結実質赤字比率に係る赤字・黒字の構成分析!C$39)</f>
        <v>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0.55000000000000004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0.51</v>
      </c>
    </row>
    <row r="32" spans="1:11" x14ac:dyDescent="0.2">
      <c r="A32" s="180" t="str">
        <f>IF(連結実質赤字比率に係る赤字・黒字の構成分析!C$38="",NA(),連結実質赤字比率に係る赤字・黒字の構成分析!C$38)</f>
        <v>介護保険事業費会計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0.56999999999999995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0.55000000000000004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x14ac:dyDescent="0.2">
      <c r="A33" s="180" t="str">
        <f>IF(連結実質赤字比率に係る赤字・黒字の構成分析!C$37="",NA(),連結実質赤字比率に係る赤字・黒字の構成分析!C$37)</f>
        <v>自動車事業会計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0.68</v>
      </c>
    </row>
    <row r="34" spans="1:16" x14ac:dyDescent="0.2">
      <c r="A34" s="180" t="str">
        <f>IF(連結実質赤字比率に係る赤字・黒字の構成分析!C$36="",NA(),連結実質赤字比率に係る赤字・黒字の構成分析!C$36)</f>
        <v>高速鉄道事業会計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1.1200000000000001</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2.34</v>
      </c>
    </row>
    <row r="36" spans="1:16" x14ac:dyDescent="0.2">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4.3099999999999996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172440</v>
      </c>
      <c r="E42" s="181"/>
      <c r="F42" s="181"/>
      <c r="G42" s="181">
        <f>'実質公債費比率（分子）の構造'!L$52</f>
        <v>178901</v>
      </c>
      <c r="H42" s="181"/>
      <c r="I42" s="181"/>
      <c r="J42" s="181">
        <f>'実質公債費比率（分子）の構造'!M$52</f>
        <v>179633</v>
      </c>
      <c r="K42" s="181"/>
      <c r="L42" s="181"/>
      <c r="M42" s="181">
        <f>'実質公債費比率（分子）の構造'!N$52</f>
        <v>179831</v>
      </c>
      <c r="N42" s="181"/>
      <c r="O42" s="181"/>
      <c r="P42" s="181">
        <f>'実質公債費比率（分子）の構造'!O$52</f>
        <v>183591</v>
      </c>
    </row>
    <row r="43" spans="1:16" x14ac:dyDescent="0.2">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1650</v>
      </c>
      <c r="C44" s="181"/>
      <c r="D44" s="181"/>
      <c r="E44" s="181">
        <f>'実質公債費比率（分子）の構造'!L$50</f>
        <v>1652</v>
      </c>
      <c r="F44" s="181"/>
      <c r="G44" s="181"/>
      <c r="H44" s="181">
        <f>'実質公債費比率（分子）の構造'!M$50</f>
        <v>1653</v>
      </c>
      <c r="I44" s="181"/>
      <c r="J44" s="181"/>
      <c r="K44" s="181">
        <f>'実質公債費比率（分子）の構造'!N$50</f>
        <v>1654</v>
      </c>
      <c r="L44" s="181"/>
      <c r="M44" s="181"/>
      <c r="N44" s="181">
        <f>'実質公債費比率（分子）の構造'!O$50</f>
        <v>1655</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62735</v>
      </c>
      <c r="C46" s="181"/>
      <c r="D46" s="181"/>
      <c r="E46" s="181">
        <f>'実質公債費比率（分子）の構造'!L$48</f>
        <v>59166</v>
      </c>
      <c r="F46" s="181"/>
      <c r="G46" s="181"/>
      <c r="H46" s="181">
        <f>'実質公債費比率（分子）の構造'!M$48</f>
        <v>57351</v>
      </c>
      <c r="I46" s="181"/>
      <c r="J46" s="181"/>
      <c r="K46" s="181">
        <f>'実質公債費比率（分子）の構造'!N$48</f>
        <v>56443</v>
      </c>
      <c r="L46" s="181"/>
      <c r="M46" s="181"/>
      <c r="N46" s="181">
        <f>'実質公債費比率（分子）の構造'!O$48</f>
        <v>53308</v>
      </c>
      <c r="O46" s="181"/>
      <c r="P46" s="181"/>
    </row>
    <row r="47" spans="1:16" x14ac:dyDescent="0.2">
      <c r="A47" s="181" t="s">
        <v>68</v>
      </c>
      <c r="B47" s="181">
        <f>'実質公債費比率（分子）の構造'!K$47</f>
        <v>78853</v>
      </c>
      <c r="C47" s="181"/>
      <c r="D47" s="181"/>
      <c r="E47" s="181">
        <f>'実質公債費比率（分子）の構造'!L$47</f>
        <v>78757</v>
      </c>
      <c r="F47" s="181"/>
      <c r="G47" s="181"/>
      <c r="H47" s="181">
        <f>'実質公債費比率（分子）の構造'!M$47</f>
        <v>74182</v>
      </c>
      <c r="I47" s="181"/>
      <c r="J47" s="181"/>
      <c r="K47" s="181">
        <f>'実質公債費比率（分子）の構造'!N$47</f>
        <v>69842</v>
      </c>
      <c r="L47" s="181"/>
      <c r="M47" s="181"/>
      <c r="N47" s="181">
        <f>'実質公債費比率（分子）の構造'!O$47</f>
        <v>66507</v>
      </c>
      <c r="O47" s="181"/>
      <c r="P47" s="181"/>
    </row>
    <row r="48" spans="1:16" x14ac:dyDescent="0.2">
      <c r="A48" s="181" t="s">
        <v>69</v>
      </c>
      <c r="B48" s="181">
        <f>'実質公債費比率（分子）の構造'!K$46</f>
        <v>52758</v>
      </c>
      <c r="C48" s="181"/>
      <c r="D48" s="181"/>
      <c r="E48" s="181">
        <f>'実質公債費比率（分子）の構造'!L$46</f>
        <v>47442</v>
      </c>
      <c r="F48" s="181"/>
      <c r="G48" s="181"/>
      <c r="H48" s="181">
        <f>'実質公債費比率（分子）の構造'!M$46</f>
        <v>42139</v>
      </c>
      <c r="I48" s="181"/>
      <c r="J48" s="181"/>
      <c r="K48" s="181">
        <f>'実質公債費比率（分子）の構造'!N$46</f>
        <v>29184</v>
      </c>
      <c r="L48" s="181"/>
      <c r="M48" s="181"/>
      <c r="N48" s="181">
        <f>'実質公債費比率（分子）の構造'!O$46</f>
        <v>38039</v>
      </c>
      <c r="O48" s="181"/>
      <c r="P48" s="181"/>
    </row>
    <row r="49" spans="1:16" x14ac:dyDescent="0.2">
      <c r="A49" s="181" t="s">
        <v>70</v>
      </c>
      <c r="B49" s="181">
        <f>'実質公債費比率（分子）の構造'!K$45</f>
        <v>111412</v>
      </c>
      <c r="C49" s="181"/>
      <c r="D49" s="181"/>
      <c r="E49" s="181">
        <f>'実質公債費比率（分子）の構造'!L$45</f>
        <v>104527</v>
      </c>
      <c r="F49" s="181"/>
      <c r="G49" s="181"/>
      <c r="H49" s="181">
        <f>'実質公債費比率（分子）の構造'!M$45</f>
        <v>106090</v>
      </c>
      <c r="I49" s="181"/>
      <c r="J49" s="181"/>
      <c r="K49" s="181">
        <f>'実質公債費比率（分子）の構造'!N$45</f>
        <v>102444</v>
      </c>
      <c r="L49" s="181"/>
      <c r="M49" s="181"/>
      <c r="N49" s="181">
        <f>'実質公債費比率（分子）の構造'!O$45</f>
        <v>105495</v>
      </c>
      <c r="O49" s="181"/>
      <c r="P49" s="181"/>
    </row>
    <row r="50" spans="1:16" x14ac:dyDescent="0.2">
      <c r="A50" s="181" t="s">
        <v>71</v>
      </c>
      <c r="B50" s="181" t="e">
        <f>NA()</f>
        <v>#N/A</v>
      </c>
      <c r="C50" s="181">
        <f>IF(ISNUMBER('実質公債費比率（分子）の構造'!K$53),'実質公債費比率（分子）の構造'!K$53,NA())</f>
        <v>134968</v>
      </c>
      <c r="D50" s="181" t="e">
        <f>NA()</f>
        <v>#N/A</v>
      </c>
      <c r="E50" s="181" t="e">
        <f>NA()</f>
        <v>#N/A</v>
      </c>
      <c r="F50" s="181">
        <f>IF(ISNUMBER('実質公債費比率（分子）の構造'!L$53),'実質公債費比率（分子）の構造'!L$53,NA())</f>
        <v>112643</v>
      </c>
      <c r="G50" s="181" t="e">
        <f>NA()</f>
        <v>#N/A</v>
      </c>
      <c r="H50" s="181" t="e">
        <f>NA()</f>
        <v>#N/A</v>
      </c>
      <c r="I50" s="181">
        <f>IF(ISNUMBER('実質公債費比率（分子）の構造'!M$53),'実質公債費比率（分子）の構造'!M$53,NA())</f>
        <v>101782</v>
      </c>
      <c r="J50" s="181" t="e">
        <f>NA()</f>
        <v>#N/A</v>
      </c>
      <c r="K50" s="181" t="e">
        <f>NA()</f>
        <v>#N/A</v>
      </c>
      <c r="L50" s="181">
        <f>IF(ISNUMBER('実質公債費比率（分子）の構造'!N$53),'実質公債費比率（分子）の構造'!N$53,NA())</f>
        <v>79736</v>
      </c>
      <c r="M50" s="181" t="e">
        <f>NA()</f>
        <v>#N/A</v>
      </c>
      <c r="N50" s="181" t="e">
        <f>NA()</f>
        <v>#N/A</v>
      </c>
      <c r="O50" s="181">
        <f>IF(ISNUMBER('実質公債費比率（分子）の構造'!O$53),'実質公債費比率（分子）の構造'!O$53,NA())</f>
        <v>81413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1401034</v>
      </c>
      <c r="E56" s="180"/>
      <c r="F56" s="180"/>
      <c r="G56" s="180">
        <f>'将来負担比率（分子）の構造'!J$52</f>
        <v>1406770</v>
      </c>
      <c r="H56" s="180"/>
      <c r="I56" s="180"/>
      <c r="J56" s="180">
        <f>'将来負担比率（分子）の構造'!K$52</f>
        <v>1403720</v>
      </c>
      <c r="K56" s="180"/>
      <c r="L56" s="180"/>
      <c r="M56" s="180">
        <f>'将来負担比率（分子）の構造'!L$52</f>
        <v>1392552</v>
      </c>
      <c r="N56" s="180"/>
      <c r="O56" s="180"/>
      <c r="P56" s="180">
        <f>'将来負担比率（分子）の構造'!M$52</f>
        <v>1377858</v>
      </c>
    </row>
    <row r="57" spans="1:16" x14ac:dyDescent="0.2">
      <c r="A57" s="180" t="s">
        <v>42</v>
      </c>
      <c r="B57" s="180"/>
      <c r="C57" s="180"/>
      <c r="D57" s="180">
        <f>'将来負担比率（分子）の構造'!I$51</f>
        <v>658715</v>
      </c>
      <c r="E57" s="180"/>
      <c r="F57" s="180"/>
      <c r="G57" s="180">
        <f>'将来負担比率（分子）の構造'!J$51</f>
        <v>646672</v>
      </c>
      <c r="H57" s="180"/>
      <c r="I57" s="180"/>
      <c r="J57" s="180">
        <f>'将来負担比率（分子）の構造'!K$51</f>
        <v>706008</v>
      </c>
      <c r="K57" s="180"/>
      <c r="L57" s="180"/>
      <c r="M57" s="180">
        <f>'将来負担比率（分子）の構造'!L$51</f>
        <v>715000</v>
      </c>
      <c r="N57" s="180"/>
      <c r="O57" s="180"/>
      <c r="P57" s="180">
        <f>'将来負担比率（分子）の構造'!M$51</f>
        <v>746716</v>
      </c>
    </row>
    <row r="58" spans="1:16" x14ac:dyDescent="0.2">
      <c r="A58" s="180" t="s">
        <v>41</v>
      </c>
      <c r="B58" s="180"/>
      <c r="C58" s="180"/>
      <c r="D58" s="180">
        <f>'将来負担比率（分子）の構造'!I$50</f>
        <v>142221</v>
      </c>
      <c r="E58" s="180"/>
      <c r="F58" s="180"/>
      <c r="G58" s="180">
        <f>'将来負担比率（分子）の構造'!J$50</f>
        <v>139041</v>
      </c>
      <c r="H58" s="180"/>
      <c r="I58" s="180"/>
      <c r="J58" s="180">
        <f>'将来負担比率（分子）の構造'!K$50</f>
        <v>132395</v>
      </c>
      <c r="K58" s="180"/>
      <c r="L58" s="180"/>
      <c r="M58" s="180">
        <f>'将来負担比率（分子）の構造'!L$50</f>
        <v>155643</v>
      </c>
      <c r="N58" s="180"/>
      <c r="O58" s="180"/>
      <c r="P58" s="180">
        <f>'将来負担比率（分子）の構造'!M$50</f>
        <v>182347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76211</v>
      </c>
      <c r="C61" s="180"/>
      <c r="D61" s="180"/>
      <c r="E61" s="180">
        <f>'将来負担比率（分子）の構造'!J$46</f>
        <v>70388</v>
      </c>
      <c r="F61" s="180"/>
      <c r="G61" s="180"/>
      <c r="H61" s="180">
        <f>'将来負担比率（分子）の構造'!K$46</f>
        <v>64639</v>
      </c>
      <c r="I61" s="180"/>
      <c r="J61" s="180"/>
      <c r="K61" s="180">
        <f>'将来負担比率（分子）の構造'!L$46</f>
        <v>57500</v>
      </c>
      <c r="L61" s="180"/>
      <c r="M61" s="180"/>
      <c r="N61" s="180">
        <f>'将来負担比率（分子）の構造'!M$46</f>
        <v>50501</v>
      </c>
      <c r="O61" s="180"/>
      <c r="P61" s="180"/>
    </row>
    <row r="62" spans="1:16" x14ac:dyDescent="0.2">
      <c r="A62" s="180" t="s">
        <v>35</v>
      </c>
      <c r="B62" s="180">
        <f>'将来負担比率（分子）の構造'!I$45</f>
        <v>156632</v>
      </c>
      <c r="C62" s="180"/>
      <c r="D62" s="180"/>
      <c r="E62" s="180">
        <f>'将来負担比率（分子）の構造'!J$45</f>
        <v>146890</v>
      </c>
      <c r="F62" s="180"/>
      <c r="G62" s="180"/>
      <c r="H62" s="180">
        <f>'将来負担比率（分子）の構造'!K$45</f>
        <v>143758</v>
      </c>
      <c r="I62" s="180"/>
      <c r="J62" s="180"/>
      <c r="K62" s="180">
        <f>'将来負担比率（分子）の構造'!L$45</f>
        <v>227722</v>
      </c>
      <c r="L62" s="180"/>
      <c r="M62" s="180"/>
      <c r="N62" s="180">
        <f>'将来負担比率（分子）の構造'!M$45</f>
        <v>207077</v>
      </c>
      <c r="O62" s="180"/>
      <c r="P62" s="180"/>
    </row>
    <row r="63" spans="1:16" x14ac:dyDescent="0.2">
      <c r="A63" s="180" t="s">
        <v>34</v>
      </c>
      <c r="B63" s="180">
        <f>'将来負担比率（分子）の構造'!I$44</f>
        <v>1479</v>
      </c>
      <c r="C63" s="180"/>
      <c r="D63" s="180"/>
      <c r="E63" s="180">
        <f>'将来負担比率（分子）の構造'!J$44</f>
        <v>983</v>
      </c>
      <c r="F63" s="180"/>
      <c r="G63" s="180"/>
      <c r="H63" s="180">
        <f>'将来負担比率（分子）の構造'!K$44</f>
        <v>590</v>
      </c>
      <c r="I63" s="180"/>
      <c r="J63" s="180"/>
      <c r="K63" s="180">
        <f>'将来負担比率（分子）の構造'!L$44</f>
        <v>296</v>
      </c>
      <c r="L63" s="180"/>
      <c r="M63" s="180"/>
      <c r="N63" s="180">
        <f>'将来負担比率（分子）の構造'!M$44</f>
        <v>105</v>
      </c>
      <c r="O63" s="180"/>
      <c r="P63" s="180"/>
    </row>
    <row r="64" spans="1:16" x14ac:dyDescent="0.2">
      <c r="A64" s="180" t="s">
        <v>33</v>
      </c>
      <c r="B64" s="180">
        <f>'将来負担比率（分子）の構造'!I$43</f>
        <v>637032</v>
      </c>
      <c r="C64" s="180"/>
      <c r="D64" s="180"/>
      <c r="E64" s="180">
        <f>'将来負担比率（分子）の構造'!J$43</f>
        <v>601221</v>
      </c>
      <c r="F64" s="180"/>
      <c r="G64" s="180"/>
      <c r="H64" s="180">
        <f>'将来負担比率（分子）の構造'!K$43</f>
        <v>572183</v>
      </c>
      <c r="I64" s="180"/>
      <c r="J64" s="180"/>
      <c r="K64" s="180">
        <f>'将来負担比率（分子）の構造'!L$43</f>
        <v>552351</v>
      </c>
      <c r="L64" s="180"/>
      <c r="M64" s="180"/>
      <c r="N64" s="180">
        <f>'将来負担比率（分子）の構造'!M$43</f>
        <v>520361</v>
      </c>
      <c r="O64" s="180"/>
      <c r="P64" s="180"/>
    </row>
    <row r="65" spans="1:16" x14ac:dyDescent="0.2">
      <c r="A65" s="180" t="s">
        <v>32</v>
      </c>
      <c r="B65" s="180">
        <f>'将来負担比率（分子）の構造'!I$42</f>
        <v>14154</v>
      </c>
      <c r="C65" s="180"/>
      <c r="D65" s="180"/>
      <c r="E65" s="180">
        <f>'将来負担比率（分子）の構造'!J$42</f>
        <v>12603</v>
      </c>
      <c r="F65" s="180"/>
      <c r="G65" s="180"/>
      <c r="H65" s="180">
        <f>'将来負担比率（分子）の構造'!K$42</f>
        <v>11072</v>
      </c>
      <c r="I65" s="180"/>
      <c r="J65" s="180"/>
      <c r="K65" s="180">
        <f>'将来負担比率（分子）の構造'!L$42</f>
        <v>27605</v>
      </c>
      <c r="L65" s="180"/>
      <c r="M65" s="180"/>
      <c r="N65" s="180">
        <f>'将来負担比率（分子）の構造'!M$42</f>
        <v>41831</v>
      </c>
      <c r="O65" s="180"/>
      <c r="P65" s="180"/>
    </row>
    <row r="66" spans="1:16" x14ac:dyDescent="0.2">
      <c r="A66" s="180" t="s">
        <v>31</v>
      </c>
      <c r="B66" s="180">
        <f>'将来負担比率（分子）の構造'!I$41</f>
        <v>2596234</v>
      </c>
      <c r="C66" s="180"/>
      <c r="D66" s="180"/>
      <c r="E66" s="180">
        <f>'将来負担比率（分子）の構造'!J$41</f>
        <v>2598085</v>
      </c>
      <c r="F66" s="180"/>
      <c r="G66" s="180"/>
      <c r="H66" s="180">
        <f>'将来負担比率（分子）の構造'!K$41</f>
        <v>2587859</v>
      </c>
      <c r="I66" s="180"/>
      <c r="J66" s="180"/>
      <c r="K66" s="180">
        <f>'将来負担比率（分子）の構造'!L$41</f>
        <v>2599222</v>
      </c>
      <c r="L66" s="180"/>
      <c r="M66" s="180"/>
      <c r="N66" s="180">
        <f>'将来負担比率（分子）の構造'!M$41</f>
        <v>2639495</v>
      </c>
      <c r="O66" s="180"/>
      <c r="P66" s="180"/>
    </row>
    <row r="67" spans="1:16" x14ac:dyDescent="0.2">
      <c r="A67" s="180" t="s">
        <v>75</v>
      </c>
      <c r="B67" s="180" t="e">
        <f>NA()</f>
        <v>#N/A</v>
      </c>
      <c r="C67" s="180">
        <f>IF(ISNUMBER('将来負担比率（分子）の構造'!I$53), IF('将来負担比率（分子）の構造'!I$53 &lt; 0, 0, '将来負担比率（分子）の構造'!I$53), NA())</f>
        <v>1279770</v>
      </c>
      <c r="D67" s="180" t="e">
        <f>NA()</f>
        <v>#N/A</v>
      </c>
      <c r="E67" s="180" t="e">
        <f>NA()</f>
        <v>#N/A</v>
      </c>
      <c r="F67" s="180">
        <f>IF(ISNUMBER('将来負担比率（分子）の構造'!J$53), IF('将来負担比率（分子）の構造'!J$53 &lt; 0, 0, '将来負担比率（分子）の構造'!J$53), NA())</f>
        <v>1237688</v>
      </c>
      <c r="G67" s="180" t="e">
        <f>NA()</f>
        <v>#N/A</v>
      </c>
      <c r="H67" s="180" t="e">
        <f>NA()</f>
        <v>#N/A</v>
      </c>
      <c r="I67" s="180">
        <f>IF(ISNUMBER('将来負担比率（分子）の構造'!K$53), IF('将来負担比率（分子）の構造'!K$53 &lt; 0, 0, '将来負担比率（分子）の構造'!K$53), NA())</f>
        <v>1137979</v>
      </c>
      <c r="J67" s="180" t="e">
        <f>NA()</f>
        <v>#N/A</v>
      </c>
      <c r="K67" s="180" t="e">
        <f>NA()</f>
        <v>#N/A</v>
      </c>
      <c r="L67" s="180">
        <f>IF(ISNUMBER('将来負担比率（分子）の構造'!L$53), IF('将来負担比率（分子）の構造'!L$53 &lt; 0, 0, '将来負担比率（分子）の構造'!L$53), NA())</f>
        <v>1201501</v>
      </c>
      <c r="M67" s="180" t="e">
        <f>NA()</f>
        <v>#N/A</v>
      </c>
      <c r="N67" s="180" t="e">
        <f>NA()</f>
        <v>#N/A</v>
      </c>
      <c r="O67" s="180">
        <f>IF(ISNUMBER('将来負担比率（分子）の構造'!M$53), IF('将来負担比率（分子）の構造'!M$53 &lt; 0, 0, '将来負担比率（分子）の構造'!M$53), NA())</f>
        <v>1152448</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17357</v>
      </c>
      <c r="C72" s="184">
        <f>基金残高に係る経年分析!G55</f>
        <v>26247</v>
      </c>
      <c r="D72" s="184">
        <f>基金残高に係る経年分析!H55</f>
        <v>21690</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14646</v>
      </c>
      <c r="C74" s="184">
        <f>基金残高に係る経年分析!G57</f>
        <v>15367</v>
      </c>
      <c r="D74" s="184">
        <f>基金残高に係る経年分析!H57</f>
        <v>14530</v>
      </c>
    </row>
  </sheetData>
  <sheetProtection algorithmName="SHA-512" hashValue="h/VkKtaPxizhcqBiaSfewxNG2gkmg8lcNwFIC0Yg+LA2wbMY/Ynv7cMJx7slbyY2Tnop1sUzXeSlxto8ICNycw==" saltValue="UjwluxVmo66/4lQGwnK7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Normal="10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227</v>
      </c>
      <c r="C5" s="723"/>
      <c r="D5" s="723"/>
      <c r="E5" s="723"/>
      <c r="F5" s="723"/>
      <c r="G5" s="723"/>
      <c r="H5" s="723"/>
      <c r="I5" s="723"/>
      <c r="J5" s="723"/>
      <c r="K5" s="723"/>
      <c r="L5" s="723"/>
      <c r="M5" s="723"/>
      <c r="N5" s="723"/>
      <c r="O5" s="723"/>
      <c r="P5" s="723"/>
      <c r="Q5" s="724"/>
      <c r="R5" s="688">
        <v>823719690</v>
      </c>
      <c r="S5" s="689"/>
      <c r="T5" s="689"/>
      <c r="U5" s="689"/>
      <c r="V5" s="689"/>
      <c r="W5" s="689"/>
      <c r="X5" s="689"/>
      <c r="Y5" s="735"/>
      <c r="Z5" s="753">
        <v>47.1</v>
      </c>
      <c r="AA5" s="753"/>
      <c r="AB5" s="753"/>
      <c r="AC5" s="753"/>
      <c r="AD5" s="754">
        <v>765512481</v>
      </c>
      <c r="AE5" s="754"/>
      <c r="AF5" s="754"/>
      <c r="AG5" s="754"/>
      <c r="AH5" s="754"/>
      <c r="AI5" s="754"/>
      <c r="AJ5" s="754"/>
      <c r="AK5" s="754"/>
      <c r="AL5" s="736">
        <v>84.1</v>
      </c>
      <c r="AM5" s="705"/>
      <c r="AN5" s="705"/>
      <c r="AO5" s="737"/>
      <c r="AP5" s="722" t="s">
        <v>228</v>
      </c>
      <c r="AQ5" s="723"/>
      <c r="AR5" s="723"/>
      <c r="AS5" s="723"/>
      <c r="AT5" s="723"/>
      <c r="AU5" s="723"/>
      <c r="AV5" s="723"/>
      <c r="AW5" s="723"/>
      <c r="AX5" s="723"/>
      <c r="AY5" s="723"/>
      <c r="AZ5" s="723"/>
      <c r="BA5" s="723"/>
      <c r="BB5" s="723"/>
      <c r="BC5" s="723"/>
      <c r="BD5" s="723"/>
      <c r="BE5" s="723"/>
      <c r="BF5" s="724"/>
      <c r="BG5" s="623">
        <v>747314357</v>
      </c>
      <c r="BH5" s="626"/>
      <c r="BI5" s="626"/>
      <c r="BJ5" s="626"/>
      <c r="BK5" s="626"/>
      <c r="BL5" s="626"/>
      <c r="BM5" s="626"/>
      <c r="BN5" s="627"/>
      <c r="BO5" s="685">
        <v>90.7</v>
      </c>
      <c r="BP5" s="685"/>
      <c r="BQ5" s="685"/>
      <c r="BR5" s="685"/>
      <c r="BS5" s="686">
        <v>8964675</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2">
      <c r="B6" s="620" t="s">
        <v>232</v>
      </c>
      <c r="C6" s="621"/>
      <c r="D6" s="621"/>
      <c r="E6" s="621"/>
      <c r="F6" s="621"/>
      <c r="G6" s="621"/>
      <c r="H6" s="621"/>
      <c r="I6" s="621"/>
      <c r="J6" s="621"/>
      <c r="K6" s="621"/>
      <c r="L6" s="621"/>
      <c r="M6" s="621"/>
      <c r="N6" s="621"/>
      <c r="O6" s="621"/>
      <c r="P6" s="621"/>
      <c r="Q6" s="622"/>
      <c r="R6" s="623">
        <v>8751961</v>
      </c>
      <c r="S6" s="626"/>
      <c r="T6" s="626"/>
      <c r="U6" s="626"/>
      <c r="V6" s="626"/>
      <c r="W6" s="626"/>
      <c r="X6" s="626"/>
      <c r="Y6" s="627"/>
      <c r="Z6" s="685">
        <v>0.5</v>
      </c>
      <c r="AA6" s="685"/>
      <c r="AB6" s="685"/>
      <c r="AC6" s="685"/>
      <c r="AD6" s="686">
        <v>8751961</v>
      </c>
      <c r="AE6" s="686"/>
      <c r="AF6" s="686"/>
      <c r="AG6" s="686"/>
      <c r="AH6" s="686"/>
      <c r="AI6" s="686"/>
      <c r="AJ6" s="686"/>
      <c r="AK6" s="686"/>
      <c r="AL6" s="628">
        <v>1</v>
      </c>
      <c r="AM6" s="629"/>
      <c r="AN6" s="629"/>
      <c r="AO6" s="687"/>
      <c r="AP6" s="620" t="s">
        <v>233</v>
      </c>
      <c r="AQ6" s="621"/>
      <c r="AR6" s="621"/>
      <c r="AS6" s="621"/>
      <c r="AT6" s="621"/>
      <c r="AU6" s="621"/>
      <c r="AV6" s="621"/>
      <c r="AW6" s="621"/>
      <c r="AX6" s="621"/>
      <c r="AY6" s="621"/>
      <c r="AZ6" s="621"/>
      <c r="BA6" s="621"/>
      <c r="BB6" s="621"/>
      <c r="BC6" s="621"/>
      <c r="BD6" s="621"/>
      <c r="BE6" s="621"/>
      <c r="BF6" s="622"/>
      <c r="BG6" s="623">
        <v>747314357</v>
      </c>
      <c r="BH6" s="626"/>
      <c r="BI6" s="626"/>
      <c r="BJ6" s="626"/>
      <c r="BK6" s="626"/>
      <c r="BL6" s="626"/>
      <c r="BM6" s="626"/>
      <c r="BN6" s="627"/>
      <c r="BO6" s="685">
        <v>90.7</v>
      </c>
      <c r="BP6" s="685"/>
      <c r="BQ6" s="685"/>
      <c r="BR6" s="685"/>
      <c r="BS6" s="686">
        <v>8964675</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2998880</v>
      </c>
      <c r="CS6" s="626"/>
      <c r="CT6" s="626"/>
      <c r="CU6" s="626"/>
      <c r="CV6" s="626"/>
      <c r="CW6" s="626"/>
      <c r="CX6" s="626"/>
      <c r="CY6" s="627"/>
      <c r="CZ6" s="736">
        <v>0.2</v>
      </c>
      <c r="DA6" s="705"/>
      <c r="DB6" s="705"/>
      <c r="DC6" s="739"/>
      <c r="DD6" s="631" t="s">
        <v>184</v>
      </c>
      <c r="DE6" s="626"/>
      <c r="DF6" s="626"/>
      <c r="DG6" s="626"/>
      <c r="DH6" s="626"/>
      <c r="DI6" s="626"/>
      <c r="DJ6" s="626"/>
      <c r="DK6" s="626"/>
      <c r="DL6" s="626"/>
      <c r="DM6" s="626"/>
      <c r="DN6" s="626"/>
      <c r="DO6" s="626"/>
      <c r="DP6" s="627"/>
      <c r="DQ6" s="631">
        <v>2998723</v>
      </c>
      <c r="DR6" s="626"/>
      <c r="DS6" s="626"/>
      <c r="DT6" s="626"/>
      <c r="DU6" s="626"/>
      <c r="DV6" s="626"/>
      <c r="DW6" s="626"/>
      <c r="DX6" s="626"/>
      <c r="DY6" s="626"/>
      <c r="DZ6" s="626"/>
      <c r="EA6" s="626"/>
      <c r="EB6" s="626"/>
      <c r="EC6" s="666"/>
    </row>
    <row r="7" spans="2:143" ht="11.25" customHeight="1" x14ac:dyDescent="0.2">
      <c r="B7" s="620" t="s">
        <v>235</v>
      </c>
      <c r="C7" s="621"/>
      <c r="D7" s="621"/>
      <c r="E7" s="621"/>
      <c r="F7" s="621"/>
      <c r="G7" s="621"/>
      <c r="H7" s="621"/>
      <c r="I7" s="621"/>
      <c r="J7" s="621"/>
      <c r="K7" s="621"/>
      <c r="L7" s="621"/>
      <c r="M7" s="621"/>
      <c r="N7" s="621"/>
      <c r="O7" s="621"/>
      <c r="P7" s="621"/>
      <c r="Q7" s="622"/>
      <c r="R7" s="623">
        <v>843636</v>
      </c>
      <c r="S7" s="626"/>
      <c r="T7" s="626"/>
      <c r="U7" s="626"/>
      <c r="V7" s="626"/>
      <c r="W7" s="626"/>
      <c r="X7" s="626"/>
      <c r="Y7" s="627"/>
      <c r="Z7" s="685">
        <v>0</v>
      </c>
      <c r="AA7" s="685"/>
      <c r="AB7" s="685"/>
      <c r="AC7" s="685"/>
      <c r="AD7" s="686">
        <v>843636</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450832098</v>
      </c>
      <c r="BH7" s="626"/>
      <c r="BI7" s="626"/>
      <c r="BJ7" s="626"/>
      <c r="BK7" s="626"/>
      <c r="BL7" s="626"/>
      <c r="BM7" s="626"/>
      <c r="BN7" s="627"/>
      <c r="BO7" s="685">
        <v>54.7</v>
      </c>
      <c r="BP7" s="685"/>
      <c r="BQ7" s="685"/>
      <c r="BR7" s="685"/>
      <c r="BS7" s="686">
        <v>8964675</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134321584</v>
      </c>
      <c r="CS7" s="626"/>
      <c r="CT7" s="626"/>
      <c r="CU7" s="626"/>
      <c r="CV7" s="626"/>
      <c r="CW7" s="626"/>
      <c r="CX7" s="626"/>
      <c r="CY7" s="627"/>
      <c r="CZ7" s="685">
        <v>7.8</v>
      </c>
      <c r="DA7" s="685"/>
      <c r="DB7" s="685"/>
      <c r="DC7" s="685"/>
      <c r="DD7" s="631">
        <v>37723378</v>
      </c>
      <c r="DE7" s="626"/>
      <c r="DF7" s="626"/>
      <c r="DG7" s="626"/>
      <c r="DH7" s="626"/>
      <c r="DI7" s="626"/>
      <c r="DJ7" s="626"/>
      <c r="DK7" s="626"/>
      <c r="DL7" s="626"/>
      <c r="DM7" s="626"/>
      <c r="DN7" s="626"/>
      <c r="DO7" s="626"/>
      <c r="DP7" s="627"/>
      <c r="DQ7" s="631">
        <v>92422477</v>
      </c>
      <c r="DR7" s="626"/>
      <c r="DS7" s="626"/>
      <c r="DT7" s="626"/>
      <c r="DU7" s="626"/>
      <c r="DV7" s="626"/>
      <c r="DW7" s="626"/>
      <c r="DX7" s="626"/>
      <c r="DY7" s="626"/>
      <c r="DZ7" s="626"/>
      <c r="EA7" s="626"/>
      <c r="EB7" s="626"/>
      <c r="EC7" s="666"/>
    </row>
    <row r="8" spans="2:143" ht="11.25" customHeight="1" x14ac:dyDescent="0.2">
      <c r="B8" s="620" t="s">
        <v>238</v>
      </c>
      <c r="C8" s="621"/>
      <c r="D8" s="621"/>
      <c r="E8" s="621"/>
      <c r="F8" s="621"/>
      <c r="G8" s="621"/>
      <c r="H8" s="621"/>
      <c r="I8" s="621"/>
      <c r="J8" s="621"/>
      <c r="K8" s="621"/>
      <c r="L8" s="621"/>
      <c r="M8" s="621"/>
      <c r="N8" s="621"/>
      <c r="O8" s="621"/>
      <c r="P8" s="621"/>
      <c r="Q8" s="622"/>
      <c r="R8" s="623">
        <v>3539789</v>
      </c>
      <c r="S8" s="626"/>
      <c r="T8" s="626"/>
      <c r="U8" s="626"/>
      <c r="V8" s="626"/>
      <c r="W8" s="626"/>
      <c r="X8" s="626"/>
      <c r="Y8" s="627"/>
      <c r="Z8" s="685">
        <v>0.2</v>
      </c>
      <c r="AA8" s="685"/>
      <c r="AB8" s="685"/>
      <c r="AC8" s="685"/>
      <c r="AD8" s="686">
        <v>3539789</v>
      </c>
      <c r="AE8" s="686"/>
      <c r="AF8" s="686"/>
      <c r="AG8" s="686"/>
      <c r="AH8" s="686"/>
      <c r="AI8" s="686"/>
      <c r="AJ8" s="686"/>
      <c r="AK8" s="686"/>
      <c r="AL8" s="628">
        <v>0.4</v>
      </c>
      <c r="AM8" s="629"/>
      <c r="AN8" s="629"/>
      <c r="AO8" s="687"/>
      <c r="AP8" s="620" t="s">
        <v>239</v>
      </c>
      <c r="AQ8" s="621"/>
      <c r="AR8" s="621"/>
      <c r="AS8" s="621"/>
      <c r="AT8" s="621"/>
      <c r="AU8" s="621"/>
      <c r="AV8" s="621"/>
      <c r="AW8" s="621"/>
      <c r="AX8" s="621"/>
      <c r="AY8" s="621"/>
      <c r="AZ8" s="621"/>
      <c r="BA8" s="621"/>
      <c r="BB8" s="621"/>
      <c r="BC8" s="621"/>
      <c r="BD8" s="621"/>
      <c r="BE8" s="621"/>
      <c r="BF8" s="622"/>
      <c r="BG8" s="623">
        <v>8436389</v>
      </c>
      <c r="BH8" s="626"/>
      <c r="BI8" s="626"/>
      <c r="BJ8" s="626"/>
      <c r="BK8" s="626"/>
      <c r="BL8" s="626"/>
      <c r="BM8" s="626"/>
      <c r="BN8" s="627"/>
      <c r="BO8" s="685">
        <v>1</v>
      </c>
      <c r="BP8" s="685"/>
      <c r="BQ8" s="685"/>
      <c r="BR8" s="685"/>
      <c r="BS8" s="631">
        <v>1711873</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638788275</v>
      </c>
      <c r="CS8" s="626"/>
      <c r="CT8" s="626"/>
      <c r="CU8" s="626"/>
      <c r="CV8" s="626"/>
      <c r="CW8" s="626"/>
      <c r="CX8" s="626"/>
      <c r="CY8" s="627"/>
      <c r="CZ8" s="685">
        <v>36.9</v>
      </c>
      <c r="DA8" s="685"/>
      <c r="DB8" s="685"/>
      <c r="DC8" s="685"/>
      <c r="DD8" s="631">
        <v>12025006</v>
      </c>
      <c r="DE8" s="626"/>
      <c r="DF8" s="626"/>
      <c r="DG8" s="626"/>
      <c r="DH8" s="626"/>
      <c r="DI8" s="626"/>
      <c r="DJ8" s="626"/>
      <c r="DK8" s="626"/>
      <c r="DL8" s="626"/>
      <c r="DM8" s="626"/>
      <c r="DN8" s="626"/>
      <c r="DO8" s="626"/>
      <c r="DP8" s="627"/>
      <c r="DQ8" s="631">
        <v>323369695</v>
      </c>
      <c r="DR8" s="626"/>
      <c r="DS8" s="626"/>
      <c r="DT8" s="626"/>
      <c r="DU8" s="626"/>
      <c r="DV8" s="626"/>
      <c r="DW8" s="626"/>
      <c r="DX8" s="626"/>
      <c r="DY8" s="626"/>
      <c r="DZ8" s="626"/>
      <c r="EA8" s="626"/>
      <c r="EB8" s="626"/>
      <c r="EC8" s="666"/>
    </row>
    <row r="9" spans="2:143" ht="11.25" customHeight="1" x14ac:dyDescent="0.2">
      <c r="B9" s="620" t="s">
        <v>241</v>
      </c>
      <c r="C9" s="621"/>
      <c r="D9" s="621"/>
      <c r="E9" s="621"/>
      <c r="F9" s="621"/>
      <c r="G9" s="621"/>
      <c r="H9" s="621"/>
      <c r="I9" s="621"/>
      <c r="J9" s="621"/>
      <c r="K9" s="621"/>
      <c r="L9" s="621"/>
      <c r="M9" s="621"/>
      <c r="N9" s="621"/>
      <c r="O9" s="621"/>
      <c r="P9" s="621"/>
      <c r="Q9" s="622"/>
      <c r="R9" s="623">
        <v>3106991</v>
      </c>
      <c r="S9" s="626"/>
      <c r="T9" s="626"/>
      <c r="U9" s="626"/>
      <c r="V9" s="626"/>
      <c r="W9" s="626"/>
      <c r="X9" s="626"/>
      <c r="Y9" s="627"/>
      <c r="Z9" s="685">
        <v>0.2</v>
      </c>
      <c r="AA9" s="685"/>
      <c r="AB9" s="685"/>
      <c r="AC9" s="685"/>
      <c r="AD9" s="686">
        <v>3106991</v>
      </c>
      <c r="AE9" s="686"/>
      <c r="AF9" s="686"/>
      <c r="AG9" s="686"/>
      <c r="AH9" s="686"/>
      <c r="AI9" s="686"/>
      <c r="AJ9" s="686"/>
      <c r="AK9" s="686"/>
      <c r="AL9" s="628">
        <v>0.3</v>
      </c>
      <c r="AM9" s="629"/>
      <c r="AN9" s="629"/>
      <c r="AO9" s="687"/>
      <c r="AP9" s="620" t="s">
        <v>242</v>
      </c>
      <c r="AQ9" s="621"/>
      <c r="AR9" s="621"/>
      <c r="AS9" s="621"/>
      <c r="AT9" s="621"/>
      <c r="AU9" s="621"/>
      <c r="AV9" s="621"/>
      <c r="AW9" s="621"/>
      <c r="AX9" s="621"/>
      <c r="AY9" s="621"/>
      <c r="AZ9" s="621"/>
      <c r="BA9" s="621"/>
      <c r="BB9" s="621"/>
      <c r="BC9" s="621"/>
      <c r="BD9" s="621"/>
      <c r="BE9" s="621"/>
      <c r="BF9" s="622"/>
      <c r="BG9" s="623">
        <v>380353602</v>
      </c>
      <c r="BH9" s="626"/>
      <c r="BI9" s="626"/>
      <c r="BJ9" s="626"/>
      <c r="BK9" s="626"/>
      <c r="BL9" s="626"/>
      <c r="BM9" s="626"/>
      <c r="BN9" s="627"/>
      <c r="BO9" s="685">
        <v>46.2</v>
      </c>
      <c r="BP9" s="685"/>
      <c r="BQ9" s="685"/>
      <c r="BR9" s="685"/>
      <c r="BS9" s="631" t="s">
        <v>130</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100385617</v>
      </c>
      <c r="CS9" s="626"/>
      <c r="CT9" s="626"/>
      <c r="CU9" s="626"/>
      <c r="CV9" s="626"/>
      <c r="CW9" s="626"/>
      <c r="CX9" s="626"/>
      <c r="CY9" s="627"/>
      <c r="CZ9" s="685">
        <v>5.8</v>
      </c>
      <c r="DA9" s="685"/>
      <c r="DB9" s="685"/>
      <c r="DC9" s="685"/>
      <c r="DD9" s="631">
        <v>4909203</v>
      </c>
      <c r="DE9" s="626"/>
      <c r="DF9" s="626"/>
      <c r="DG9" s="626"/>
      <c r="DH9" s="626"/>
      <c r="DI9" s="626"/>
      <c r="DJ9" s="626"/>
      <c r="DK9" s="626"/>
      <c r="DL9" s="626"/>
      <c r="DM9" s="626"/>
      <c r="DN9" s="626"/>
      <c r="DO9" s="626"/>
      <c r="DP9" s="627"/>
      <c r="DQ9" s="631">
        <v>85706121</v>
      </c>
      <c r="DR9" s="626"/>
      <c r="DS9" s="626"/>
      <c r="DT9" s="626"/>
      <c r="DU9" s="626"/>
      <c r="DV9" s="626"/>
      <c r="DW9" s="626"/>
      <c r="DX9" s="626"/>
      <c r="DY9" s="626"/>
      <c r="DZ9" s="626"/>
      <c r="EA9" s="626"/>
      <c r="EB9" s="626"/>
      <c r="EC9" s="666"/>
    </row>
    <row r="10" spans="2:143" ht="11.25" customHeight="1" x14ac:dyDescent="0.2">
      <c r="B10" s="620" t="s">
        <v>244</v>
      </c>
      <c r="C10" s="621"/>
      <c r="D10" s="621"/>
      <c r="E10" s="621"/>
      <c r="F10" s="621"/>
      <c r="G10" s="621"/>
      <c r="H10" s="621"/>
      <c r="I10" s="621"/>
      <c r="J10" s="621"/>
      <c r="K10" s="621"/>
      <c r="L10" s="621"/>
      <c r="M10" s="621"/>
      <c r="N10" s="621"/>
      <c r="O10" s="621"/>
      <c r="P10" s="621"/>
      <c r="Q10" s="622"/>
      <c r="R10" s="623">
        <v>984402</v>
      </c>
      <c r="S10" s="626"/>
      <c r="T10" s="626"/>
      <c r="U10" s="626"/>
      <c r="V10" s="626"/>
      <c r="W10" s="626"/>
      <c r="X10" s="626"/>
      <c r="Y10" s="627"/>
      <c r="Z10" s="685">
        <v>0.1</v>
      </c>
      <c r="AA10" s="685"/>
      <c r="AB10" s="685"/>
      <c r="AC10" s="685"/>
      <c r="AD10" s="686">
        <v>984402</v>
      </c>
      <c r="AE10" s="686"/>
      <c r="AF10" s="686"/>
      <c r="AG10" s="686"/>
      <c r="AH10" s="686"/>
      <c r="AI10" s="686"/>
      <c r="AJ10" s="686"/>
      <c r="AK10" s="686"/>
      <c r="AL10" s="628">
        <v>0.1</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13223778</v>
      </c>
      <c r="BH10" s="626"/>
      <c r="BI10" s="626"/>
      <c r="BJ10" s="626"/>
      <c r="BK10" s="626"/>
      <c r="BL10" s="626"/>
      <c r="BM10" s="626"/>
      <c r="BN10" s="627"/>
      <c r="BO10" s="685">
        <v>1.6</v>
      </c>
      <c r="BP10" s="685"/>
      <c r="BQ10" s="685"/>
      <c r="BR10" s="685"/>
      <c r="BS10" s="631">
        <v>1092721</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1293867</v>
      </c>
      <c r="CS10" s="626"/>
      <c r="CT10" s="626"/>
      <c r="CU10" s="626"/>
      <c r="CV10" s="626"/>
      <c r="CW10" s="626"/>
      <c r="CX10" s="626"/>
      <c r="CY10" s="627"/>
      <c r="CZ10" s="685">
        <v>0.1</v>
      </c>
      <c r="DA10" s="685"/>
      <c r="DB10" s="685"/>
      <c r="DC10" s="685"/>
      <c r="DD10" s="631" t="s">
        <v>130</v>
      </c>
      <c r="DE10" s="626"/>
      <c r="DF10" s="626"/>
      <c r="DG10" s="626"/>
      <c r="DH10" s="626"/>
      <c r="DI10" s="626"/>
      <c r="DJ10" s="626"/>
      <c r="DK10" s="626"/>
      <c r="DL10" s="626"/>
      <c r="DM10" s="626"/>
      <c r="DN10" s="626"/>
      <c r="DO10" s="626"/>
      <c r="DP10" s="627"/>
      <c r="DQ10" s="631">
        <v>451498</v>
      </c>
      <c r="DR10" s="626"/>
      <c r="DS10" s="626"/>
      <c r="DT10" s="626"/>
      <c r="DU10" s="626"/>
      <c r="DV10" s="626"/>
      <c r="DW10" s="626"/>
      <c r="DX10" s="626"/>
      <c r="DY10" s="626"/>
      <c r="DZ10" s="626"/>
      <c r="EA10" s="626"/>
      <c r="EB10" s="626"/>
      <c r="EC10" s="666"/>
    </row>
    <row r="11" spans="2:143" ht="11.25" customHeight="1" x14ac:dyDescent="0.2">
      <c r="B11" s="620" t="s">
        <v>247</v>
      </c>
      <c r="C11" s="621"/>
      <c r="D11" s="621"/>
      <c r="E11" s="621"/>
      <c r="F11" s="621"/>
      <c r="G11" s="621"/>
      <c r="H11" s="621"/>
      <c r="I11" s="621"/>
      <c r="J11" s="621"/>
      <c r="K11" s="621"/>
      <c r="L11" s="621"/>
      <c r="M11" s="621"/>
      <c r="N11" s="621"/>
      <c r="O11" s="621"/>
      <c r="P11" s="621"/>
      <c r="Q11" s="622"/>
      <c r="R11" s="623">
        <v>12772932</v>
      </c>
      <c r="S11" s="626"/>
      <c r="T11" s="626"/>
      <c r="U11" s="626"/>
      <c r="V11" s="626"/>
      <c r="W11" s="626"/>
      <c r="X11" s="626"/>
      <c r="Y11" s="627"/>
      <c r="Z11" s="685">
        <v>0.7</v>
      </c>
      <c r="AA11" s="685"/>
      <c r="AB11" s="685"/>
      <c r="AC11" s="685"/>
      <c r="AD11" s="686">
        <v>12772932</v>
      </c>
      <c r="AE11" s="686"/>
      <c r="AF11" s="686"/>
      <c r="AG11" s="686"/>
      <c r="AH11" s="686"/>
      <c r="AI11" s="686"/>
      <c r="AJ11" s="686"/>
      <c r="AK11" s="686"/>
      <c r="AL11" s="628">
        <v>1.4</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48818329</v>
      </c>
      <c r="BH11" s="626"/>
      <c r="BI11" s="626"/>
      <c r="BJ11" s="626"/>
      <c r="BK11" s="626"/>
      <c r="BL11" s="626"/>
      <c r="BM11" s="626"/>
      <c r="BN11" s="627"/>
      <c r="BO11" s="685">
        <v>5.9</v>
      </c>
      <c r="BP11" s="685"/>
      <c r="BQ11" s="685"/>
      <c r="BR11" s="685"/>
      <c r="BS11" s="631">
        <v>6160081</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1814513</v>
      </c>
      <c r="CS11" s="626"/>
      <c r="CT11" s="626"/>
      <c r="CU11" s="626"/>
      <c r="CV11" s="626"/>
      <c r="CW11" s="626"/>
      <c r="CX11" s="626"/>
      <c r="CY11" s="627"/>
      <c r="CZ11" s="685">
        <v>0.1</v>
      </c>
      <c r="DA11" s="685"/>
      <c r="DB11" s="685"/>
      <c r="DC11" s="685"/>
      <c r="DD11" s="631">
        <v>182793</v>
      </c>
      <c r="DE11" s="626"/>
      <c r="DF11" s="626"/>
      <c r="DG11" s="626"/>
      <c r="DH11" s="626"/>
      <c r="DI11" s="626"/>
      <c r="DJ11" s="626"/>
      <c r="DK11" s="626"/>
      <c r="DL11" s="626"/>
      <c r="DM11" s="626"/>
      <c r="DN11" s="626"/>
      <c r="DO11" s="626"/>
      <c r="DP11" s="627"/>
      <c r="DQ11" s="631">
        <v>1720179</v>
      </c>
      <c r="DR11" s="626"/>
      <c r="DS11" s="626"/>
      <c r="DT11" s="626"/>
      <c r="DU11" s="626"/>
      <c r="DV11" s="626"/>
      <c r="DW11" s="626"/>
      <c r="DX11" s="626"/>
      <c r="DY11" s="626"/>
      <c r="DZ11" s="626"/>
      <c r="EA11" s="626"/>
      <c r="EB11" s="626"/>
      <c r="EC11" s="666"/>
    </row>
    <row r="12" spans="2:143" ht="11.25" customHeight="1" x14ac:dyDescent="0.2">
      <c r="B12" s="620" t="s">
        <v>250</v>
      </c>
      <c r="C12" s="621"/>
      <c r="D12" s="621"/>
      <c r="E12" s="621"/>
      <c r="F12" s="621"/>
      <c r="G12" s="621"/>
      <c r="H12" s="621"/>
      <c r="I12" s="621"/>
      <c r="J12" s="621"/>
      <c r="K12" s="621"/>
      <c r="L12" s="621"/>
      <c r="M12" s="621"/>
      <c r="N12" s="621"/>
      <c r="O12" s="621"/>
      <c r="P12" s="621"/>
      <c r="Q12" s="622"/>
      <c r="R12" s="623">
        <v>65793567</v>
      </c>
      <c r="S12" s="626"/>
      <c r="T12" s="626"/>
      <c r="U12" s="626"/>
      <c r="V12" s="626"/>
      <c r="W12" s="626"/>
      <c r="X12" s="626"/>
      <c r="Y12" s="627"/>
      <c r="Z12" s="685">
        <v>3.8</v>
      </c>
      <c r="AA12" s="685"/>
      <c r="AB12" s="685"/>
      <c r="AC12" s="685"/>
      <c r="AD12" s="686">
        <v>65793567</v>
      </c>
      <c r="AE12" s="686"/>
      <c r="AF12" s="686"/>
      <c r="AG12" s="686"/>
      <c r="AH12" s="686"/>
      <c r="AI12" s="686"/>
      <c r="AJ12" s="686"/>
      <c r="AK12" s="686"/>
      <c r="AL12" s="628">
        <v>7.2</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272759311</v>
      </c>
      <c r="BH12" s="626"/>
      <c r="BI12" s="626"/>
      <c r="BJ12" s="626"/>
      <c r="BK12" s="626"/>
      <c r="BL12" s="626"/>
      <c r="BM12" s="626"/>
      <c r="BN12" s="627"/>
      <c r="BO12" s="685">
        <v>33.1</v>
      </c>
      <c r="BP12" s="685"/>
      <c r="BQ12" s="685"/>
      <c r="BR12" s="685"/>
      <c r="BS12" s="631" t="s">
        <v>130</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49560741</v>
      </c>
      <c r="CS12" s="626"/>
      <c r="CT12" s="626"/>
      <c r="CU12" s="626"/>
      <c r="CV12" s="626"/>
      <c r="CW12" s="626"/>
      <c r="CX12" s="626"/>
      <c r="CY12" s="627"/>
      <c r="CZ12" s="685">
        <v>2.9</v>
      </c>
      <c r="DA12" s="685"/>
      <c r="DB12" s="685"/>
      <c r="DC12" s="685"/>
      <c r="DD12" s="631">
        <v>2461985</v>
      </c>
      <c r="DE12" s="626"/>
      <c r="DF12" s="626"/>
      <c r="DG12" s="626"/>
      <c r="DH12" s="626"/>
      <c r="DI12" s="626"/>
      <c r="DJ12" s="626"/>
      <c r="DK12" s="626"/>
      <c r="DL12" s="626"/>
      <c r="DM12" s="626"/>
      <c r="DN12" s="626"/>
      <c r="DO12" s="626"/>
      <c r="DP12" s="627"/>
      <c r="DQ12" s="631">
        <v>13429983</v>
      </c>
      <c r="DR12" s="626"/>
      <c r="DS12" s="626"/>
      <c r="DT12" s="626"/>
      <c r="DU12" s="626"/>
      <c r="DV12" s="626"/>
      <c r="DW12" s="626"/>
      <c r="DX12" s="626"/>
      <c r="DY12" s="626"/>
      <c r="DZ12" s="626"/>
      <c r="EA12" s="626"/>
      <c r="EB12" s="626"/>
      <c r="EC12" s="666"/>
    </row>
    <row r="13" spans="2:143" ht="11.25" customHeight="1" x14ac:dyDescent="0.2">
      <c r="B13" s="620" t="s">
        <v>253</v>
      </c>
      <c r="C13" s="621"/>
      <c r="D13" s="621"/>
      <c r="E13" s="621"/>
      <c r="F13" s="621"/>
      <c r="G13" s="621"/>
      <c r="H13" s="621"/>
      <c r="I13" s="621"/>
      <c r="J13" s="621"/>
      <c r="K13" s="621"/>
      <c r="L13" s="621"/>
      <c r="M13" s="621"/>
      <c r="N13" s="621"/>
      <c r="O13" s="621"/>
      <c r="P13" s="621"/>
      <c r="Q13" s="622"/>
      <c r="R13" s="623">
        <v>142763</v>
      </c>
      <c r="S13" s="626"/>
      <c r="T13" s="626"/>
      <c r="U13" s="626"/>
      <c r="V13" s="626"/>
      <c r="W13" s="626"/>
      <c r="X13" s="626"/>
      <c r="Y13" s="627"/>
      <c r="Z13" s="685">
        <v>0</v>
      </c>
      <c r="AA13" s="685"/>
      <c r="AB13" s="685"/>
      <c r="AC13" s="685"/>
      <c r="AD13" s="686">
        <v>142763</v>
      </c>
      <c r="AE13" s="686"/>
      <c r="AF13" s="686"/>
      <c r="AG13" s="686"/>
      <c r="AH13" s="686"/>
      <c r="AI13" s="686"/>
      <c r="AJ13" s="686"/>
      <c r="AK13" s="686"/>
      <c r="AL13" s="628">
        <v>0</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271797748</v>
      </c>
      <c r="BH13" s="626"/>
      <c r="BI13" s="626"/>
      <c r="BJ13" s="626"/>
      <c r="BK13" s="626"/>
      <c r="BL13" s="626"/>
      <c r="BM13" s="626"/>
      <c r="BN13" s="627"/>
      <c r="BO13" s="685">
        <v>33</v>
      </c>
      <c r="BP13" s="685"/>
      <c r="BQ13" s="685"/>
      <c r="BR13" s="685"/>
      <c r="BS13" s="631" t="s">
        <v>130</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253236841</v>
      </c>
      <c r="CS13" s="626"/>
      <c r="CT13" s="626"/>
      <c r="CU13" s="626"/>
      <c r="CV13" s="626"/>
      <c r="CW13" s="626"/>
      <c r="CX13" s="626"/>
      <c r="CY13" s="627"/>
      <c r="CZ13" s="685">
        <v>14.6</v>
      </c>
      <c r="DA13" s="685"/>
      <c r="DB13" s="685"/>
      <c r="DC13" s="685"/>
      <c r="DD13" s="631">
        <v>137536796</v>
      </c>
      <c r="DE13" s="626"/>
      <c r="DF13" s="626"/>
      <c r="DG13" s="626"/>
      <c r="DH13" s="626"/>
      <c r="DI13" s="626"/>
      <c r="DJ13" s="626"/>
      <c r="DK13" s="626"/>
      <c r="DL13" s="626"/>
      <c r="DM13" s="626"/>
      <c r="DN13" s="626"/>
      <c r="DO13" s="626"/>
      <c r="DP13" s="627"/>
      <c r="DQ13" s="631">
        <v>138025778</v>
      </c>
      <c r="DR13" s="626"/>
      <c r="DS13" s="626"/>
      <c r="DT13" s="626"/>
      <c r="DU13" s="626"/>
      <c r="DV13" s="626"/>
      <c r="DW13" s="626"/>
      <c r="DX13" s="626"/>
      <c r="DY13" s="626"/>
      <c r="DZ13" s="626"/>
      <c r="EA13" s="626"/>
      <c r="EB13" s="626"/>
      <c r="EC13" s="666"/>
    </row>
    <row r="14" spans="2:143" ht="11.25" customHeight="1" x14ac:dyDescent="0.2">
      <c r="B14" s="620" t="s">
        <v>256</v>
      </c>
      <c r="C14" s="621"/>
      <c r="D14" s="621"/>
      <c r="E14" s="621"/>
      <c r="F14" s="621"/>
      <c r="G14" s="621"/>
      <c r="H14" s="621"/>
      <c r="I14" s="621"/>
      <c r="J14" s="621"/>
      <c r="K14" s="621"/>
      <c r="L14" s="621"/>
      <c r="M14" s="621"/>
      <c r="N14" s="621"/>
      <c r="O14" s="621"/>
      <c r="P14" s="621"/>
      <c r="Q14" s="622"/>
      <c r="R14" s="623" t="s">
        <v>130</v>
      </c>
      <c r="S14" s="626"/>
      <c r="T14" s="626"/>
      <c r="U14" s="626"/>
      <c r="V14" s="626"/>
      <c r="W14" s="626"/>
      <c r="X14" s="626"/>
      <c r="Y14" s="627"/>
      <c r="Z14" s="685" t="s">
        <v>130</v>
      </c>
      <c r="AA14" s="685"/>
      <c r="AB14" s="685"/>
      <c r="AC14" s="685"/>
      <c r="AD14" s="686" t="s">
        <v>130</v>
      </c>
      <c r="AE14" s="686"/>
      <c r="AF14" s="686"/>
      <c r="AG14" s="686"/>
      <c r="AH14" s="686"/>
      <c r="AI14" s="686"/>
      <c r="AJ14" s="686"/>
      <c r="AK14" s="686"/>
      <c r="AL14" s="628" t="s">
        <v>130</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2818968</v>
      </c>
      <c r="BH14" s="626"/>
      <c r="BI14" s="626"/>
      <c r="BJ14" s="626"/>
      <c r="BK14" s="626"/>
      <c r="BL14" s="626"/>
      <c r="BM14" s="626"/>
      <c r="BN14" s="627"/>
      <c r="BO14" s="685">
        <v>0.3</v>
      </c>
      <c r="BP14" s="685"/>
      <c r="BQ14" s="685"/>
      <c r="BR14" s="685"/>
      <c r="BS14" s="631" t="s">
        <v>184</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41223170</v>
      </c>
      <c r="CS14" s="626"/>
      <c r="CT14" s="626"/>
      <c r="CU14" s="626"/>
      <c r="CV14" s="626"/>
      <c r="CW14" s="626"/>
      <c r="CX14" s="626"/>
      <c r="CY14" s="627"/>
      <c r="CZ14" s="685">
        <v>2.4</v>
      </c>
      <c r="DA14" s="685"/>
      <c r="DB14" s="685"/>
      <c r="DC14" s="685"/>
      <c r="DD14" s="631">
        <v>3766645</v>
      </c>
      <c r="DE14" s="626"/>
      <c r="DF14" s="626"/>
      <c r="DG14" s="626"/>
      <c r="DH14" s="626"/>
      <c r="DI14" s="626"/>
      <c r="DJ14" s="626"/>
      <c r="DK14" s="626"/>
      <c r="DL14" s="626"/>
      <c r="DM14" s="626"/>
      <c r="DN14" s="626"/>
      <c r="DO14" s="626"/>
      <c r="DP14" s="627"/>
      <c r="DQ14" s="631">
        <v>38338157</v>
      </c>
      <c r="DR14" s="626"/>
      <c r="DS14" s="626"/>
      <c r="DT14" s="626"/>
      <c r="DU14" s="626"/>
      <c r="DV14" s="626"/>
      <c r="DW14" s="626"/>
      <c r="DX14" s="626"/>
      <c r="DY14" s="626"/>
      <c r="DZ14" s="626"/>
      <c r="EA14" s="626"/>
      <c r="EB14" s="626"/>
      <c r="EC14" s="666"/>
    </row>
    <row r="15" spans="2:143" ht="11.25" customHeight="1" x14ac:dyDescent="0.2">
      <c r="B15" s="620" t="s">
        <v>259</v>
      </c>
      <c r="C15" s="621"/>
      <c r="D15" s="621"/>
      <c r="E15" s="621"/>
      <c r="F15" s="621"/>
      <c r="G15" s="621"/>
      <c r="H15" s="621"/>
      <c r="I15" s="621"/>
      <c r="J15" s="621"/>
      <c r="K15" s="621"/>
      <c r="L15" s="621"/>
      <c r="M15" s="621"/>
      <c r="N15" s="621"/>
      <c r="O15" s="621"/>
      <c r="P15" s="621"/>
      <c r="Q15" s="622"/>
      <c r="R15" s="623">
        <v>4435369</v>
      </c>
      <c r="S15" s="626"/>
      <c r="T15" s="626"/>
      <c r="U15" s="626"/>
      <c r="V15" s="626"/>
      <c r="W15" s="626"/>
      <c r="X15" s="626"/>
      <c r="Y15" s="627"/>
      <c r="Z15" s="685">
        <v>0.3</v>
      </c>
      <c r="AA15" s="685"/>
      <c r="AB15" s="685"/>
      <c r="AC15" s="685"/>
      <c r="AD15" s="686">
        <v>4435369</v>
      </c>
      <c r="AE15" s="686"/>
      <c r="AF15" s="686"/>
      <c r="AG15" s="686"/>
      <c r="AH15" s="686"/>
      <c r="AI15" s="686"/>
      <c r="AJ15" s="686"/>
      <c r="AK15" s="686"/>
      <c r="AL15" s="628">
        <v>0.5</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20903980</v>
      </c>
      <c r="BH15" s="626"/>
      <c r="BI15" s="626"/>
      <c r="BJ15" s="626"/>
      <c r="BK15" s="626"/>
      <c r="BL15" s="626"/>
      <c r="BM15" s="626"/>
      <c r="BN15" s="627"/>
      <c r="BO15" s="685">
        <v>2.5</v>
      </c>
      <c r="BP15" s="685"/>
      <c r="BQ15" s="685"/>
      <c r="BR15" s="685"/>
      <c r="BS15" s="631" t="s">
        <v>130</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299712966</v>
      </c>
      <c r="CS15" s="626"/>
      <c r="CT15" s="626"/>
      <c r="CU15" s="626"/>
      <c r="CV15" s="626"/>
      <c r="CW15" s="626"/>
      <c r="CX15" s="626"/>
      <c r="CY15" s="627"/>
      <c r="CZ15" s="685">
        <v>17.3</v>
      </c>
      <c r="DA15" s="685"/>
      <c r="DB15" s="685"/>
      <c r="DC15" s="685"/>
      <c r="DD15" s="631">
        <v>36628769</v>
      </c>
      <c r="DE15" s="626"/>
      <c r="DF15" s="626"/>
      <c r="DG15" s="626"/>
      <c r="DH15" s="626"/>
      <c r="DI15" s="626"/>
      <c r="DJ15" s="626"/>
      <c r="DK15" s="626"/>
      <c r="DL15" s="626"/>
      <c r="DM15" s="626"/>
      <c r="DN15" s="626"/>
      <c r="DO15" s="626"/>
      <c r="DP15" s="627"/>
      <c r="DQ15" s="631">
        <v>223013372</v>
      </c>
      <c r="DR15" s="626"/>
      <c r="DS15" s="626"/>
      <c r="DT15" s="626"/>
      <c r="DU15" s="626"/>
      <c r="DV15" s="626"/>
      <c r="DW15" s="626"/>
      <c r="DX15" s="626"/>
      <c r="DY15" s="626"/>
      <c r="DZ15" s="626"/>
      <c r="EA15" s="626"/>
      <c r="EB15" s="626"/>
      <c r="EC15" s="666"/>
    </row>
    <row r="16" spans="2:143" ht="11.25" customHeight="1" x14ac:dyDescent="0.2">
      <c r="B16" s="620" t="s">
        <v>262</v>
      </c>
      <c r="C16" s="621"/>
      <c r="D16" s="621"/>
      <c r="E16" s="621"/>
      <c r="F16" s="621"/>
      <c r="G16" s="621"/>
      <c r="H16" s="621"/>
      <c r="I16" s="621"/>
      <c r="J16" s="621"/>
      <c r="K16" s="621"/>
      <c r="L16" s="621"/>
      <c r="M16" s="621"/>
      <c r="N16" s="621"/>
      <c r="O16" s="621"/>
      <c r="P16" s="621"/>
      <c r="Q16" s="622"/>
      <c r="R16" s="623">
        <v>12091106</v>
      </c>
      <c r="S16" s="626"/>
      <c r="T16" s="626"/>
      <c r="U16" s="626"/>
      <c r="V16" s="626"/>
      <c r="W16" s="626"/>
      <c r="X16" s="626"/>
      <c r="Y16" s="627"/>
      <c r="Z16" s="685">
        <v>0.7</v>
      </c>
      <c r="AA16" s="685"/>
      <c r="AB16" s="685"/>
      <c r="AC16" s="685"/>
      <c r="AD16" s="686">
        <v>12091106</v>
      </c>
      <c r="AE16" s="686"/>
      <c r="AF16" s="686"/>
      <c r="AG16" s="686"/>
      <c r="AH16" s="686"/>
      <c r="AI16" s="686"/>
      <c r="AJ16" s="686"/>
      <c r="AK16" s="686"/>
      <c r="AL16" s="628">
        <v>1.3</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130</v>
      </c>
      <c r="BH16" s="626"/>
      <c r="BI16" s="626"/>
      <c r="BJ16" s="626"/>
      <c r="BK16" s="626"/>
      <c r="BL16" s="626"/>
      <c r="BM16" s="626"/>
      <c r="BN16" s="627"/>
      <c r="BO16" s="685" t="s">
        <v>184</v>
      </c>
      <c r="BP16" s="685"/>
      <c r="BQ16" s="685"/>
      <c r="BR16" s="685"/>
      <c r="BS16" s="631" t="s">
        <v>184</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t="s">
        <v>130</v>
      </c>
      <c r="CS16" s="626"/>
      <c r="CT16" s="626"/>
      <c r="CU16" s="626"/>
      <c r="CV16" s="626"/>
      <c r="CW16" s="626"/>
      <c r="CX16" s="626"/>
      <c r="CY16" s="627"/>
      <c r="CZ16" s="685" t="s">
        <v>130</v>
      </c>
      <c r="DA16" s="685"/>
      <c r="DB16" s="685"/>
      <c r="DC16" s="685"/>
      <c r="DD16" s="631" t="s">
        <v>130</v>
      </c>
      <c r="DE16" s="626"/>
      <c r="DF16" s="626"/>
      <c r="DG16" s="626"/>
      <c r="DH16" s="626"/>
      <c r="DI16" s="626"/>
      <c r="DJ16" s="626"/>
      <c r="DK16" s="626"/>
      <c r="DL16" s="626"/>
      <c r="DM16" s="626"/>
      <c r="DN16" s="626"/>
      <c r="DO16" s="626"/>
      <c r="DP16" s="627"/>
      <c r="DQ16" s="631" t="s">
        <v>130</v>
      </c>
      <c r="DR16" s="626"/>
      <c r="DS16" s="626"/>
      <c r="DT16" s="626"/>
      <c r="DU16" s="626"/>
      <c r="DV16" s="626"/>
      <c r="DW16" s="626"/>
      <c r="DX16" s="626"/>
      <c r="DY16" s="626"/>
      <c r="DZ16" s="626"/>
      <c r="EA16" s="626"/>
      <c r="EB16" s="626"/>
      <c r="EC16" s="666"/>
    </row>
    <row r="17" spans="2:133" ht="11.25" customHeight="1" x14ac:dyDescent="0.2">
      <c r="B17" s="620" t="s">
        <v>265</v>
      </c>
      <c r="C17" s="621"/>
      <c r="D17" s="621"/>
      <c r="E17" s="621"/>
      <c r="F17" s="621"/>
      <c r="G17" s="621"/>
      <c r="H17" s="621"/>
      <c r="I17" s="621"/>
      <c r="J17" s="621"/>
      <c r="K17" s="621"/>
      <c r="L17" s="621"/>
      <c r="M17" s="621"/>
      <c r="N17" s="621"/>
      <c r="O17" s="621"/>
      <c r="P17" s="621"/>
      <c r="Q17" s="622"/>
      <c r="R17" s="623">
        <v>3943285</v>
      </c>
      <c r="S17" s="626"/>
      <c r="T17" s="626"/>
      <c r="U17" s="626"/>
      <c r="V17" s="626"/>
      <c r="W17" s="626"/>
      <c r="X17" s="626"/>
      <c r="Y17" s="627"/>
      <c r="Z17" s="685">
        <v>0.2</v>
      </c>
      <c r="AA17" s="685"/>
      <c r="AB17" s="685"/>
      <c r="AC17" s="685"/>
      <c r="AD17" s="686">
        <v>3943285</v>
      </c>
      <c r="AE17" s="686"/>
      <c r="AF17" s="686"/>
      <c r="AG17" s="686"/>
      <c r="AH17" s="686"/>
      <c r="AI17" s="686"/>
      <c r="AJ17" s="686"/>
      <c r="AK17" s="686"/>
      <c r="AL17" s="628">
        <v>0.4</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130</v>
      </c>
      <c r="BH17" s="626"/>
      <c r="BI17" s="626"/>
      <c r="BJ17" s="626"/>
      <c r="BK17" s="626"/>
      <c r="BL17" s="626"/>
      <c r="BM17" s="626"/>
      <c r="BN17" s="627"/>
      <c r="BO17" s="685" t="s">
        <v>130</v>
      </c>
      <c r="BP17" s="685"/>
      <c r="BQ17" s="685"/>
      <c r="BR17" s="685"/>
      <c r="BS17" s="631" t="s">
        <v>130</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192499847</v>
      </c>
      <c r="CS17" s="626"/>
      <c r="CT17" s="626"/>
      <c r="CU17" s="626"/>
      <c r="CV17" s="626"/>
      <c r="CW17" s="626"/>
      <c r="CX17" s="626"/>
      <c r="CY17" s="627"/>
      <c r="CZ17" s="685">
        <v>11.1</v>
      </c>
      <c r="DA17" s="685"/>
      <c r="DB17" s="685"/>
      <c r="DC17" s="685"/>
      <c r="DD17" s="631" t="s">
        <v>130</v>
      </c>
      <c r="DE17" s="626"/>
      <c r="DF17" s="626"/>
      <c r="DG17" s="626"/>
      <c r="DH17" s="626"/>
      <c r="DI17" s="626"/>
      <c r="DJ17" s="626"/>
      <c r="DK17" s="626"/>
      <c r="DL17" s="626"/>
      <c r="DM17" s="626"/>
      <c r="DN17" s="626"/>
      <c r="DO17" s="626"/>
      <c r="DP17" s="627"/>
      <c r="DQ17" s="631">
        <v>161863857</v>
      </c>
      <c r="DR17" s="626"/>
      <c r="DS17" s="626"/>
      <c r="DT17" s="626"/>
      <c r="DU17" s="626"/>
      <c r="DV17" s="626"/>
      <c r="DW17" s="626"/>
      <c r="DX17" s="626"/>
      <c r="DY17" s="626"/>
      <c r="DZ17" s="626"/>
      <c r="EA17" s="626"/>
      <c r="EB17" s="626"/>
      <c r="EC17" s="666"/>
    </row>
    <row r="18" spans="2:133" ht="11.25" customHeight="1" x14ac:dyDescent="0.2">
      <c r="B18" s="620" t="s">
        <v>268</v>
      </c>
      <c r="C18" s="621"/>
      <c r="D18" s="621"/>
      <c r="E18" s="621"/>
      <c r="F18" s="621"/>
      <c r="G18" s="621"/>
      <c r="H18" s="621"/>
      <c r="I18" s="621"/>
      <c r="J18" s="621"/>
      <c r="K18" s="621"/>
      <c r="L18" s="621"/>
      <c r="M18" s="621"/>
      <c r="N18" s="621"/>
      <c r="O18" s="621"/>
      <c r="P18" s="621"/>
      <c r="Q18" s="622"/>
      <c r="R18" s="623">
        <v>21398547</v>
      </c>
      <c r="S18" s="626"/>
      <c r="T18" s="626"/>
      <c r="U18" s="626"/>
      <c r="V18" s="626"/>
      <c r="W18" s="626"/>
      <c r="X18" s="626"/>
      <c r="Y18" s="627"/>
      <c r="Z18" s="685">
        <v>1.2</v>
      </c>
      <c r="AA18" s="685"/>
      <c r="AB18" s="685"/>
      <c r="AC18" s="685"/>
      <c r="AD18" s="686">
        <v>20338584</v>
      </c>
      <c r="AE18" s="686"/>
      <c r="AF18" s="686"/>
      <c r="AG18" s="686"/>
      <c r="AH18" s="686"/>
      <c r="AI18" s="686"/>
      <c r="AJ18" s="686"/>
      <c r="AK18" s="686"/>
      <c r="AL18" s="628">
        <v>2.2000000000000002</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130</v>
      </c>
      <c r="BH18" s="626"/>
      <c r="BI18" s="626"/>
      <c r="BJ18" s="626"/>
      <c r="BK18" s="626"/>
      <c r="BL18" s="626"/>
      <c r="BM18" s="626"/>
      <c r="BN18" s="627"/>
      <c r="BO18" s="685" t="s">
        <v>130</v>
      </c>
      <c r="BP18" s="685"/>
      <c r="BQ18" s="685"/>
      <c r="BR18" s="685"/>
      <c r="BS18" s="631" t="s">
        <v>130</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v>15050923</v>
      </c>
      <c r="CS18" s="626"/>
      <c r="CT18" s="626"/>
      <c r="CU18" s="626"/>
      <c r="CV18" s="626"/>
      <c r="CW18" s="626"/>
      <c r="CX18" s="626"/>
      <c r="CY18" s="627"/>
      <c r="CZ18" s="685">
        <v>0.9</v>
      </c>
      <c r="DA18" s="685"/>
      <c r="DB18" s="685"/>
      <c r="DC18" s="685"/>
      <c r="DD18" s="631" t="s">
        <v>130</v>
      </c>
      <c r="DE18" s="626"/>
      <c r="DF18" s="626"/>
      <c r="DG18" s="626"/>
      <c r="DH18" s="626"/>
      <c r="DI18" s="626"/>
      <c r="DJ18" s="626"/>
      <c r="DK18" s="626"/>
      <c r="DL18" s="626"/>
      <c r="DM18" s="626"/>
      <c r="DN18" s="626"/>
      <c r="DO18" s="626"/>
      <c r="DP18" s="627"/>
      <c r="DQ18" s="631">
        <v>10756452</v>
      </c>
      <c r="DR18" s="626"/>
      <c r="DS18" s="626"/>
      <c r="DT18" s="626"/>
      <c r="DU18" s="626"/>
      <c r="DV18" s="626"/>
      <c r="DW18" s="626"/>
      <c r="DX18" s="626"/>
      <c r="DY18" s="626"/>
      <c r="DZ18" s="626"/>
      <c r="EA18" s="626"/>
      <c r="EB18" s="626"/>
      <c r="EC18" s="666"/>
    </row>
    <row r="19" spans="2:133" ht="11.25" customHeight="1" x14ac:dyDescent="0.2">
      <c r="B19" s="620" t="s">
        <v>271</v>
      </c>
      <c r="C19" s="621"/>
      <c r="D19" s="621"/>
      <c r="E19" s="621"/>
      <c r="F19" s="621"/>
      <c r="G19" s="621"/>
      <c r="H19" s="621"/>
      <c r="I19" s="621"/>
      <c r="J19" s="621"/>
      <c r="K19" s="621"/>
      <c r="L19" s="621"/>
      <c r="M19" s="621"/>
      <c r="N19" s="621"/>
      <c r="O19" s="621"/>
      <c r="P19" s="621"/>
      <c r="Q19" s="622"/>
      <c r="R19" s="623">
        <v>20338584</v>
      </c>
      <c r="S19" s="626"/>
      <c r="T19" s="626"/>
      <c r="U19" s="626"/>
      <c r="V19" s="626"/>
      <c r="W19" s="626"/>
      <c r="X19" s="626"/>
      <c r="Y19" s="627"/>
      <c r="Z19" s="685">
        <v>1.2</v>
      </c>
      <c r="AA19" s="685"/>
      <c r="AB19" s="685"/>
      <c r="AC19" s="685"/>
      <c r="AD19" s="686">
        <v>20338584</v>
      </c>
      <c r="AE19" s="686"/>
      <c r="AF19" s="686"/>
      <c r="AG19" s="686"/>
      <c r="AH19" s="686"/>
      <c r="AI19" s="686"/>
      <c r="AJ19" s="686"/>
      <c r="AK19" s="686"/>
      <c r="AL19" s="628">
        <v>2.2000000000000002</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76405333</v>
      </c>
      <c r="BH19" s="626"/>
      <c r="BI19" s="626"/>
      <c r="BJ19" s="626"/>
      <c r="BK19" s="626"/>
      <c r="BL19" s="626"/>
      <c r="BM19" s="626"/>
      <c r="BN19" s="627"/>
      <c r="BO19" s="685">
        <v>9.3000000000000007</v>
      </c>
      <c r="BP19" s="685"/>
      <c r="BQ19" s="685"/>
      <c r="BR19" s="685"/>
      <c r="BS19" s="631" t="s">
        <v>130</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184</v>
      </c>
      <c r="CS19" s="626"/>
      <c r="CT19" s="626"/>
      <c r="CU19" s="626"/>
      <c r="CV19" s="626"/>
      <c r="CW19" s="626"/>
      <c r="CX19" s="626"/>
      <c r="CY19" s="627"/>
      <c r="CZ19" s="685" t="s">
        <v>130</v>
      </c>
      <c r="DA19" s="685"/>
      <c r="DB19" s="685"/>
      <c r="DC19" s="685"/>
      <c r="DD19" s="631" t="s">
        <v>130</v>
      </c>
      <c r="DE19" s="626"/>
      <c r="DF19" s="626"/>
      <c r="DG19" s="626"/>
      <c r="DH19" s="626"/>
      <c r="DI19" s="626"/>
      <c r="DJ19" s="626"/>
      <c r="DK19" s="626"/>
      <c r="DL19" s="626"/>
      <c r="DM19" s="626"/>
      <c r="DN19" s="626"/>
      <c r="DO19" s="626"/>
      <c r="DP19" s="627"/>
      <c r="DQ19" s="631" t="s">
        <v>130</v>
      </c>
      <c r="DR19" s="626"/>
      <c r="DS19" s="626"/>
      <c r="DT19" s="626"/>
      <c r="DU19" s="626"/>
      <c r="DV19" s="626"/>
      <c r="DW19" s="626"/>
      <c r="DX19" s="626"/>
      <c r="DY19" s="626"/>
      <c r="DZ19" s="626"/>
      <c r="EA19" s="626"/>
      <c r="EB19" s="626"/>
      <c r="EC19" s="666"/>
    </row>
    <row r="20" spans="2:133" ht="11.25" customHeight="1" x14ac:dyDescent="0.2">
      <c r="B20" s="620" t="s">
        <v>274</v>
      </c>
      <c r="C20" s="621"/>
      <c r="D20" s="621"/>
      <c r="E20" s="621"/>
      <c r="F20" s="621"/>
      <c r="G20" s="621"/>
      <c r="H20" s="621"/>
      <c r="I20" s="621"/>
      <c r="J20" s="621"/>
      <c r="K20" s="621"/>
      <c r="L20" s="621"/>
      <c r="M20" s="621"/>
      <c r="N20" s="621"/>
      <c r="O20" s="621"/>
      <c r="P20" s="621"/>
      <c r="Q20" s="622"/>
      <c r="R20" s="623">
        <v>1053529</v>
      </c>
      <c r="S20" s="626"/>
      <c r="T20" s="626"/>
      <c r="U20" s="626"/>
      <c r="V20" s="626"/>
      <c r="W20" s="626"/>
      <c r="X20" s="626"/>
      <c r="Y20" s="627"/>
      <c r="Z20" s="685">
        <v>0.1</v>
      </c>
      <c r="AA20" s="685"/>
      <c r="AB20" s="685"/>
      <c r="AC20" s="685"/>
      <c r="AD20" s="686" t="s">
        <v>130</v>
      </c>
      <c r="AE20" s="686"/>
      <c r="AF20" s="686"/>
      <c r="AG20" s="686"/>
      <c r="AH20" s="686"/>
      <c r="AI20" s="686"/>
      <c r="AJ20" s="686"/>
      <c r="AK20" s="686"/>
      <c r="AL20" s="628" t="s">
        <v>130</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76405333</v>
      </c>
      <c r="BH20" s="626"/>
      <c r="BI20" s="626"/>
      <c r="BJ20" s="626"/>
      <c r="BK20" s="626"/>
      <c r="BL20" s="626"/>
      <c r="BM20" s="626"/>
      <c r="BN20" s="627"/>
      <c r="BO20" s="685">
        <v>9.3000000000000007</v>
      </c>
      <c r="BP20" s="685"/>
      <c r="BQ20" s="685"/>
      <c r="BR20" s="685"/>
      <c r="BS20" s="631" t="s">
        <v>184</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1730887224</v>
      </c>
      <c r="CS20" s="626"/>
      <c r="CT20" s="626"/>
      <c r="CU20" s="626"/>
      <c r="CV20" s="626"/>
      <c r="CW20" s="626"/>
      <c r="CX20" s="626"/>
      <c r="CY20" s="627"/>
      <c r="CZ20" s="685">
        <v>100</v>
      </c>
      <c r="DA20" s="685"/>
      <c r="DB20" s="685"/>
      <c r="DC20" s="685"/>
      <c r="DD20" s="631">
        <v>235234575</v>
      </c>
      <c r="DE20" s="626"/>
      <c r="DF20" s="626"/>
      <c r="DG20" s="626"/>
      <c r="DH20" s="626"/>
      <c r="DI20" s="626"/>
      <c r="DJ20" s="626"/>
      <c r="DK20" s="626"/>
      <c r="DL20" s="626"/>
      <c r="DM20" s="626"/>
      <c r="DN20" s="626"/>
      <c r="DO20" s="626"/>
      <c r="DP20" s="627"/>
      <c r="DQ20" s="631">
        <v>1092096292</v>
      </c>
      <c r="DR20" s="626"/>
      <c r="DS20" s="626"/>
      <c r="DT20" s="626"/>
      <c r="DU20" s="626"/>
      <c r="DV20" s="626"/>
      <c r="DW20" s="626"/>
      <c r="DX20" s="626"/>
      <c r="DY20" s="626"/>
      <c r="DZ20" s="626"/>
      <c r="EA20" s="626"/>
      <c r="EB20" s="626"/>
      <c r="EC20" s="666"/>
    </row>
    <row r="21" spans="2:133" ht="11.25" customHeight="1" x14ac:dyDescent="0.2">
      <c r="B21" s="620" t="s">
        <v>277</v>
      </c>
      <c r="C21" s="621"/>
      <c r="D21" s="621"/>
      <c r="E21" s="621"/>
      <c r="F21" s="621"/>
      <c r="G21" s="621"/>
      <c r="H21" s="621"/>
      <c r="I21" s="621"/>
      <c r="J21" s="621"/>
      <c r="K21" s="621"/>
      <c r="L21" s="621"/>
      <c r="M21" s="621"/>
      <c r="N21" s="621"/>
      <c r="O21" s="621"/>
      <c r="P21" s="621"/>
      <c r="Q21" s="622"/>
      <c r="R21" s="623">
        <v>6434</v>
      </c>
      <c r="S21" s="626"/>
      <c r="T21" s="626"/>
      <c r="U21" s="626"/>
      <c r="V21" s="626"/>
      <c r="W21" s="626"/>
      <c r="X21" s="626"/>
      <c r="Y21" s="627"/>
      <c r="Z21" s="685">
        <v>0</v>
      </c>
      <c r="AA21" s="685"/>
      <c r="AB21" s="685"/>
      <c r="AC21" s="685"/>
      <c r="AD21" s="686" t="s">
        <v>130</v>
      </c>
      <c r="AE21" s="686"/>
      <c r="AF21" s="686"/>
      <c r="AG21" s="686"/>
      <c r="AH21" s="686"/>
      <c r="AI21" s="686"/>
      <c r="AJ21" s="686"/>
      <c r="AK21" s="686"/>
      <c r="AL21" s="628" t="s">
        <v>130</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79392</v>
      </c>
      <c r="BH21" s="626"/>
      <c r="BI21" s="626"/>
      <c r="BJ21" s="626"/>
      <c r="BK21" s="626"/>
      <c r="BL21" s="626"/>
      <c r="BM21" s="626"/>
      <c r="BN21" s="627"/>
      <c r="BO21" s="685">
        <v>0</v>
      </c>
      <c r="BP21" s="685"/>
      <c r="BQ21" s="685"/>
      <c r="BR21" s="685"/>
      <c r="BS21" s="631" t="s">
        <v>130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279</v>
      </c>
      <c r="C22" s="621"/>
      <c r="D22" s="621"/>
      <c r="E22" s="621"/>
      <c r="F22" s="621"/>
      <c r="G22" s="621"/>
      <c r="H22" s="621"/>
      <c r="I22" s="621"/>
      <c r="J22" s="621"/>
      <c r="K22" s="621"/>
      <c r="L22" s="621"/>
      <c r="M22" s="621"/>
      <c r="N22" s="621"/>
      <c r="O22" s="621"/>
      <c r="P22" s="621"/>
      <c r="Q22" s="622"/>
      <c r="R22" s="623">
        <v>961524038</v>
      </c>
      <c r="S22" s="626"/>
      <c r="T22" s="626"/>
      <c r="U22" s="626"/>
      <c r="V22" s="626"/>
      <c r="W22" s="626"/>
      <c r="X22" s="626"/>
      <c r="Y22" s="627"/>
      <c r="Z22" s="685">
        <v>55</v>
      </c>
      <c r="AA22" s="685"/>
      <c r="AB22" s="685"/>
      <c r="AC22" s="685"/>
      <c r="AD22" s="686">
        <v>902256866</v>
      </c>
      <c r="AE22" s="686"/>
      <c r="AF22" s="686"/>
      <c r="AG22" s="686"/>
      <c r="AH22" s="686"/>
      <c r="AI22" s="686"/>
      <c r="AJ22" s="686"/>
      <c r="AK22" s="686"/>
      <c r="AL22" s="628">
        <v>99.1</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v>18118732</v>
      </c>
      <c r="BH22" s="626"/>
      <c r="BI22" s="626"/>
      <c r="BJ22" s="626"/>
      <c r="BK22" s="626"/>
      <c r="BL22" s="626"/>
      <c r="BM22" s="626"/>
      <c r="BN22" s="627"/>
      <c r="BO22" s="685">
        <v>2.2000000000000002</v>
      </c>
      <c r="BP22" s="685"/>
      <c r="BQ22" s="685"/>
      <c r="BR22" s="685"/>
      <c r="BS22" s="631" t="s">
        <v>130</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282</v>
      </c>
      <c r="C23" s="621"/>
      <c r="D23" s="621"/>
      <c r="E23" s="621"/>
      <c r="F23" s="621"/>
      <c r="G23" s="621"/>
      <c r="H23" s="621"/>
      <c r="I23" s="621"/>
      <c r="J23" s="621"/>
      <c r="K23" s="621"/>
      <c r="L23" s="621"/>
      <c r="M23" s="621"/>
      <c r="N23" s="621"/>
      <c r="O23" s="621"/>
      <c r="P23" s="621"/>
      <c r="Q23" s="622"/>
      <c r="R23" s="623">
        <v>849586</v>
      </c>
      <c r="S23" s="626"/>
      <c r="T23" s="626"/>
      <c r="U23" s="626"/>
      <c r="V23" s="626"/>
      <c r="W23" s="626"/>
      <c r="X23" s="626"/>
      <c r="Y23" s="627"/>
      <c r="Z23" s="685">
        <v>0</v>
      </c>
      <c r="AA23" s="685"/>
      <c r="AB23" s="685"/>
      <c r="AC23" s="685"/>
      <c r="AD23" s="686">
        <v>849586</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58207209</v>
      </c>
      <c r="BH23" s="626"/>
      <c r="BI23" s="626"/>
      <c r="BJ23" s="626"/>
      <c r="BK23" s="626"/>
      <c r="BL23" s="626"/>
      <c r="BM23" s="626"/>
      <c r="BN23" s="627"/>
      <c r="BO23" s="685">
        <v>7.1</v>
      </c>
      <c r="BP23" s="685"/>
      <c r="BQ23" s="685"/>
      <c r="BR23" s="685"/>
      <c r="BS23" s="631" t="s">
        <v>130</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2">
      <c r="B24" s="620" t="s">
        <v>289</v>
      </c>
      <c r="C24" s="621"/>
      <c r="D24" s="621"/>
      <c r="E24" s="621"/>
      <c r="F24" s="621"/>
      <c r="G24" s="621"/>
      <c r="H24" s="621"/>
      <c r="I24" s="621"/>
      <c r="J24" s="621"/>
      <c r="K24" s="621"/>
      <c r="L24" s="621"/>
      <c r="M24" s="621"/>
      <c r="N24" s="621"/>
      <c r="O24" s="621"/>
      <c r="P24" s="621"/>
      <c r="Q24" s="622"/>
      <c r="R24" s="623">
        <v>41461207</v>
      </c>
      <c r="S24" s="626"/>
      <c r="T24" s="626"/>
      <c r="U24" s="626"/>
      <c r="V24" s="626"/>
      <c r="W24" s="626"/>
      <c r="X24" s="626"/>
      <c r="Y24" s="627"/>
      <c r="Z24" s="685">
        <v>2.4</v>
      </c>
      <c r="AA24" s="685"/>
      <c r="AB24" s="685"/>
      <c r="AC24" s="685"/>
      <c r="AD24" s="686" t="s">
        <v>130</v>
      </c>
      <c r="AE24" s="686"/>
      <c r="AF24" s="686"/>
      <c r="AG24" s="686"/>
      <c r="AH24" s="686"/>
      <c r="AI24" s="686"/>
      <c r="AJ24" s="686"/>
      <c r="AK24" s="686"/>
      <c r="AL24" s="628" t="s">
        <v>130</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130</v>
      </c>
      <c r="BH24" s="626"/>
      <c r="BI24" s="626"/>
      <c r="BJ24" s="626"/>
      <c r="BK24" s="626"/>
      <c r="BL24" s="626"/>
      <c r="BM24" s="626"/>
      <c r="BN24" s="627"/>
      <c r="BO24" s="685" t="s">
        <v>130</v>
      </c>
      <c r="BP24" s="685"/>
      <c r="BQ24" s="685"/>
      <c r="BR24" s="685"/>
      <c r="BS24" s="631" t="s">
        <v>130</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995608738</v>
      </c>
      <c r="CS24" s="689"/>
      <c r="CT24" s="689"/>
      <c r="CU24" s="689"/>
      <c r="CV24" s="689"/>
      <c r="CW24" s="689"/>
      <c r="CX24" s="689"/>
      <c r="CY24" s="735"/>
      <c r="CZ24" s="736">
        <v>57.5</v>
      </c>
      <c r="DA24" s="705"/>
      <c r="DB24" s="705"/>
      <c r="DC24" s="739"/>
      <c r="DD24" s="734">
        <v>627559605</v>
      </c>
      <c r="DE24" s="689"/>
      <c r="DF24" s="689"/>
      <c r="DG24" s="689"/>
      <c r="DH24" s="689"/>
      <c r="DI24" s="689"/>
      <c r="DJ24" s="689"/>
      <c r="DK24" s="735"/>
      <c r="DL24" s="734">
        <v>620295033</v>
      </c>
      <c r="DM24" s="689"/>
      <c r="DN24" s="689"/>
      <c r="DO24" s="689"/>
      <c r="DP24" s="689"/>
      <c r="DQ24" s="689"/>
      <c r="DR24" s="689"/>
      <c r="DS24" s="689"/>
      <c r="DT24" s="689"/>
      <c r="DU24" s="689"/>
      <c r="DV24" s="735"/>
      <c r="DW24" s="736">
        <v>64.3</v>
      </c>
      <c r="DX24" s="705"/>
      <c r="DY24" s="705"/>
      <c r="DZ24" s="705"/>
      <c r="EA24" s="705"/>
      <c r="EB24" s="705"/>
      <c r="EC24" s="737"/>
    </row>
    <row r="25" spans="2:133" ht="11.25" customHeight="1" x14ac:dyDescent="0.2">
      <c r="B25" s="620" t="s">
        <v>292</v>
      </c>
      <c r="C25" s="621"/>
      <c r="D25" s="621"/>
      <c r="E25" s="621"/>
      <c r="F25" s="621"/>
      <c r="G25" s="621"/>
      <c r="H25" s="621"/>
      <c r="I25" s="621"/>
      <c r="J25" s="621"/>
      <c r="K25" s="621"/>
      <c r="L25" s="621"/>
      <c r="M25" s="621"/>
      <c r="N25" s="621"/>
      <c r="O25" s="621"/>
      <c r="P25" s="621"/>
      <c r="Q25" s="622"/>
      <c r="R25" s="623">
        <v>33608969</v>
      </c>
      <c r="S25" s="626"/>
      <c r="T25" s="626"/>
      <c r="U25" s="626"/>
      <c r="V25" s="626"/>
      <c r="W25" s="626"/>
      <c r="X25" s="626"/>
      <c r="Y25" s="627"/>
      <c r="Z25" s="685">
        <v>1.9</v>
      </c>
      <c r="AA25" s="685"/>
      <c r="AB25" s="685"/>
      <c r="AC25" s="685"/>
      <c r="AD25" s="686">
        <v>4759364</v>
      </c>
      <c r="AE25" s="686"/>
      <c r="AF25" s="686"/>
      <c r="AG25" s="686"/>
      <c r="AH25" s="686"/>
      <c r="AI25" s="686"/>
      <c r="AJ25" s="686"/>
      <c r="AK25" s="686"/>
      <c r="AL25" s="628">
        <v>0.5</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130</v>
      </c>
      <c r="BH25" s="626"/>
      <c r="BI25" s="626"/>
      <c r="BJ25" s="626"/>
      <c r="BK25" s="626"/>
      <c r="BL25" s="626"/>
      <c r="BM25" s="626"/>
      <c r="BN25" s="627"/>
      <c r="BO25" s="685" t="s">
        <v>130</v>
      </c>
      <c r="BP25" s="685"/>
      <c r="BQ25" s="685"/>
      <c r="BR25" s="685"/>
      <c r="BS25" s="631" t="s">
        <v>130</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349469850</v>
      </c>
      <c r="CS25" s="624"/>
      <c r="CT25" s="624"/>
      <c r="CU25" s="624"/>
      <c r="CV25" s="624"/>
      <c r="CW25" s="624"/>
      <c r="CX25" s="624"/>
      <c r="CY25" s="625"/>
      <c r="CZ25" s="628">
        <v>20.2</v>
      </c>
      <c r="DA25" s="657"/>
      <c r="DB25" s="657"/>
      <c r="DC25" s="658"/>
      <c r="DD25" s="631">
        <v>296559164</v>
      </c>
      <c r="DE25" s="624"/>
      <c r="DF25" s="624"/>
      <c r="DG25" s="624"/>
      <c r="DH25" s="624"/>
      <c r="DI25" s="624"/>
      <c r="DJ25" s="624"/>
      <c r="DK25" s="625"/>
      <c r="DL25" s="631">
        <v>293380802</v>
      </c>
      <c r="DM25" s="624"/>
      <c r="DN25" s="624"/>
      <c r="DO25" s="624"/>
      <c r="DP25" s="624"/>
      <c r="DQ25" s="624"/>
      <c r="DR25" s="624"/>
      <c r="DS25" s="624"/>
      <c r="DT25" s="624"/>
      <c r="DU25" s="624"/>
      <c r="DV25" s="625"/>
      <c r="DW25" s="628">
        <v>30.4</v>
      </c>
      <c r="DX25" s="657"/>
      <c r="DY25" s="657"/>
      <c r="DZ25" s="657"/>
      <c r="EA25" s="657"/>
      <c r="EB25" s="657"/>
      <c r="EC25" s="659"/>
    </row>
    <row r="26" spans="2:133" ht="11.25" customHeight="1" x14ac:dyDescent="0.2">
      <c r="B26" s="620" t="s">
        <v>295</v>
      </c>
      <c r="C26" s="621"/>
      <c r="D26" s="621"/>
      <c r="E26" s="621"/>
      <c r="F26" s="621"/>
      <c r="G26" s="621"/>
      <c r="H26" s="621"/>
      <c r="I26" s="621"/>
      <c r="J26" s="621"/>
      <c r="K26" s="621"/>
      <c r="L26" s="621"/>
      <c r="M26" s="621"/>
      <c r="N26" s="621"/>
      <c r="O26" s="621"/>
      <c r="P26" s="621"/>
      <c r="Q26" s="622"/>
      <c r="R26" s="623">
        <v>9440566</v>
      </c>
      <c r="S26" s="626"/>
      <c r="T26" s="626"/>
      <c r="U26" s="626"/>
      <c r="V26" s="626"/>
      <c r="W26" s="626"/>
      <c r="X26" s="626"/>
      <c r="Y26" s="627"/>
      <c r="Z26" s="685">
        <v>0.5</v>
      </c>
      <c r="AA26" s="685"/>
      <c r="AB26" s="685"/>
      <c r="AC26" s="685"/>
      <c r="AD26" s="686" t="s">
        <v>130</v>
      </c>
      <c r="AE26" s="686"/>
      <c r="AF26" s="686"/>
      <c r="AG26" s="686"/>
      <c r="AH26" s="686"/>
      <c r="AI26" s="686"/>
      <c r="AJ26" s="686"/>
      <c r="AK26" s="686"/>
      <c r="AL26" s="628" t="s">
        <v>130</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130</v>
      </c>
      <c r="BH26" s="626"/>
      <c r="BI26" s="626"/>
      <c r="BJ26" s="626"/>
      <c r="BK26" s="626"/>
      <c r="BL26" s="626"/>
      <c r="BM26" s="626"/>
      <c r="BN26" s="627"/>
      <c r="BO26" s="685" t="s">
        <v>130</v>
      </c>
      <c r="BP26" s="685"/>
      <c r="BQ26" s="685"/>
      <c r="BR26" s="685"/>
      <c r="BS26" s="631" t="s">
        <v>130</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250619955</v>
      </c>
      <c r="CS26" s="626"/>
      <c r="CT26" s="626"/>
      <c r="CU26" s="626"/>
      <c r="CV26" s="626"/>
      <c r="CW26" s="626"/>
      <c r="CX26" s="626"/>
      <c r="CY26" s="627"/>
      <c r="CZ26" s="628">
        <v>14.5</v>
      </c>
      <c r="DA26" s="657"/>
      <c r="DB26" s="657"/>
      <c r="DC26" s="658"/>
      <c r="DD26" s="631">
        <v>203081127</v>
      </c>
      <c r="DE26" s="626"/>
      <c r="DF26" s="626"/>
      <c r="DG26" s="626"/>
      <c r="DH26" s="626"/>
      <c r="DI26" s="626"/>
      <c r="DJ26" s="626"/>
      <c r="DK26" s="627"/>
      <c r="DL26" s="631" t="s">
        <v>130</v>
      </c>
      <c r="DM26" s="626"/>
      <c r="DN26" s="626"/>
      <c r="DO26" s="626"/>
      <c r="DP26" s="626"/>
      <c r="DQ26" s="626"/>
      <c r="DR26" s="626"/>
      <c r="DS26" s="626"/>
      <c r="DT26" s="626"/>
      <c r="DU26" s="626"/>
      <c r="DV26" s="627"/>
      <c r="DW26" s="628" t="s">
        <v>130</v>
      </c>
      <c r="DX26" s="657"/>
      <c r="DY26" s="657"/>
      <c r="DZ26" s="657"/>
      <c r="EA26" s="657"/>
      <c r="EB26" s="657"/>
      <c r="EC26" s="659"/>
    </row>
    <row r="27" spans="2:133" ht="11.25" customHeight="1" x14ac:dyDescent="0.2">
      <c r="B27" s="620" t="s">
        <v>298</v>
      </c>
      <c r="C27" s="621"/>
      <c r="D27" s="621"/>
      <c r="E27" s="621"/>
      <c r="F27" s="621"/>
      <c r="G27" s="621"/>
      <c r="H27" s="621"/>
      <c r="I27" s="621"/>
      <c r="J27" s="621"/>
      <c r="K27" s="621"/>
      <c r="L27" s="621"/>
      <c r="M27" s="621"/>
      <c r="N27" s="621"/>
      <c r="O27" s="621"/>
      <c r="P27" s="621"/>
      <c r="Q27" s="622"/>
      <c r="R27" s="623">
        <v>297967966</v>
      </c>
      <c r="S27" s="626"/>
      <c r="T27" s="626"/>
      <c r="U27" s="626"/>
      <c r="V27" s="626"/>
      <c r="W27" s="626"/>
      <c r="X27" s="626"/>
      <c r="Y27" s="627"/>
      <c r="Z27" s="685">
        <v>17</v>
      </c>
      <c r="AA27" s="685"/>
      <c r="AB27" s="685"/>
      <c r="AC27" s="685"/>
      <c r="AD27" s="686" t="s">
        <v>130</v>
      </c>
      <c r="AE27" s="686"/>
      <c r="AF27" s="686"/>
      <c r="AG27" s="686"/>
      <c r="AH27" s="686"/>
      <c r="AI27" s="686"/>
      <c r="AJ27" s="686"/>
      <c r="AK27" s="686"/>
      <c r="AL27" s="628" t="s">
        <v>130</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823719690</v>
      </c>
      <c r="BH27" s="626"/>
      <c r="BI27" s="626"/>
      <c r="BJ27" s="626"/>
      <c r="BK27" s="626"/>
      <c r="BL27" s="626"/>
      <c r="BM27" s="626"/>
      <c r="BN27" s="627"/>
      <c r="BO27" s="685">
        <v>100</v>
      </c>
      <c r="BP27" s="685"/>
      <c r="BQ27" s="685"/>
      <c r="BR27" s="685"/>
      <c r="BS27" s="631">
        <v>8964675</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454277920</v>
      </c>
      <c r="CS27" s="624"/>
      <c r="CT27" s="624"/>
      <c r="CU27" s="624"/>
      <c r="CV27" s="624"/>
      <c r="CW27" s="624"/>
      <c r="CX27" s="624"/>
      <c r="CY27" s="625"/>
      <c r="CZ27" s="628">
        <v>26.2</v>
      </c>
      <c r="DA27" s="657"/>
      <c r="DB27" s="657"/>
      <c r="DC27" s="658"/>
      <c r="DD27" s="631">
        <v>169610964</v>
      </c>
      <c r="DE27" s="624"/>
      <c r="DF27" s="624"/>
      <c r="DG27" s="624"/>
      <c r="DH27" s="624"/>
      <c r="DI27" s="624"/>
      <c r="DJ27" s="624"/>
      <c r="DK27" s="625"/>
      <c r="DL27" s="631">
        <v>169607332</v>
      </c>
      <c r="DM27" s="624"/>
      <c r="DN27" s="624"/>
      <c r="DO27" s="624"/>
      <c r="DP27" s="624"/>
      <c r="DQ27" s="624"/>
      <c r="DR27" s="624"/>
      <c r="DS27" s="624"/>
      <c r="DT27" s="624"/>
      <c r="DU27" s="624"/>
      <c r="DV27" s="625"/>
      <c r="DW27" s="628">
        <v>17.600000000000001</v>
      </c>
      <c r="DX27" s="657"/>
      <c r="DY27" s="657"/>
      <c r="DZ27" s="657"/>
      <c r="EA27" s="657"/>
      <c r="EB27" s="657"/>
      <c r="EC27" s="659"/>
    </row>
    <row r="28" spans="2:133" ht="11.25" customHeight="1" x14ac:dyDescent="0.2">
      <c r="B28" s="728" t="s">
        <v>301</v>
      </c>
      <c r="C28" s="729"/>
      <c r="D28" s="729"/>
      <c r="E28" s="729"/>
      <c r="F28" s="729"/>
      <c r="G28" s="729"/>
      <c r="H28" s="729"/>
      <c r="I28" s="729"/>
      <c r="J28" s="729"/>
      <c r="K28" s="729"/>
      <c r="L28" s="729"/>
      <c r="M28" s="729"/>
      <c r="N28" s="729"/>
      <c r="O28" s="729"/>
      <c r="P28" s="729"/>
      <c r="Q28" s="730"/>
      <c r="R28" s="623">
        <v>499652</v>
      </c>
      <c r="S28" s="626"/>
      <c r="T28" s="626"/>
      <c r="U28" s="626"/>
      <c r="V28" s="626"/>
      <c r="W28" s="626"/>
      <c r="X28" s="626"/>
      <c r="Y28" s="627"/>
      <c r="Z28" s="685">
        <v>0</v>
      </c>
      <c r="AA28" s="685"/>
      <c r="AB28" s="685"/>
      <c r="AC28" s="685"/>
      <c r="AD28" s="686">
        <v>499652</v>
      </c>
      <c r="AE28" s="686"/>
      <c r="AF28" s="686"/>
      <c r="AG28" s="686"/>
      <c r="AH28" s="686"/>
      <c r="AI28" s="686"/>
      <c r="AJ28" s="686"/>
      <c r="AK28" s="686"/>
      <c r="AL28" s="628">
        <v>0.1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191860968</v>
      </c>
      <c r="CS28" s="626"/>
      <c r="CT28" s="626"/>
      <c r="CU28" s="626"/>
      <c r="CV28" s="626"/>
      <c r="CW28" s="626"/>
      <c r="CX28" s="626"/>
      <c r="CY28" s="627"/>
      <c r="CZ28" s="628">
        <v>11.1</v>
      </c>
      <c r="DA28" s="657"/>
      <c r="DB28" s="657"/>
      <c r="DC28" s="658"/>
      <c r="DD28" s="631">
        <v>161389477</v>
      </c>
      <c r="DE28" s="626"/>
      <c r="DF28" s="626"/>
      <c r="DG28" s="626"/>
      <c r="DH28" s="626"/>
      <c r="DI28" s="626"/>
      <c r="DJ28" s="626"/>
      <c r="DK28" s="627"/>
      <c r="DL28" s="631">
        <v>157306899</v>
      </c>
      <c r="DM28" s="626"/>
      <c r="DN28" s="626"/>
      <c r="DO28" s="626"/>
      <c r="DP28" s="626"/>
      <c r="DQ28" s="626"/>
      <c r="DR28" s="626"/>
      <c r="DS28" s="626"/>
      <c r="DT28" s="626"/>
      <c r="DU28" s="626"/>
      <c r="DV28" s="627"/>
      <c r="DW28" s="628">
        <v>16.3</v>
      </c>
      <c r="DX28" s="657"/>
      <c r="DY28" s="657"/>
      <c r="DZ28" s="657"/>
      <c r="EA28" s="657"/>
      <c r="EB28" s="657"/>
      <c r="EC28" s="659"/>
    </row>
    <row r="29" spans="2:133" ht="11.25" customHeight="1" x14ac:dyDescent="0.2">
      <c r="B29" s="620" t="s">
        <v>303</v>
      </c>
      <c r="C29" s="621"/>
      <c r="D29" s="621"/>
      <c r="E29" s="621"/>
      <c r="F29" s="621"/>
      <c r="G29" s="621"/>
      <c r="H29" s="621"/>
      <c r="I29" s="621"/>
      <c r="J29" s="621"/>
      <c r="K29" s="621"/>
      <c r="L29" s="621"/>
      <c r="M29" s="621"/>
      <c r="N29" s="621"/>
      <c r="O29" s="621"/>
      <c r="P29" s="621"/>
      <c r="Q29" s="622"/>
      <c r="R29" s="623">
        <v>70522508</v>
      </c>
      <c r="S29" s="626"/>
      <c r="T29" s="626"/>
      <c r="U29" s="626"/>
      <c r="V29" s="626"/>
      <c r="W29" s="626"/>
      <c r="X29" s="626"/>
      <c r="Y29" s="627"/>
      <c r="Z29" s="685">
        <v>4</v>
      </c>
      <c r="AA29" s="685"/>
      <c r="AB29" s="685"/>
      <c r="AC29" s="685"/>
      <c r="AD29" s="686" t="s">
        <v>130</v>
      </c>
      <c r="AE29" s="686"/>
      <c r="AF29" s="686"/>
      <c r="AG29" s="686"/>
      <c r="AH29" s="686"/>
      <c r="AI29" s="686"/>
      <c r="AJ29" s="686"/>
      <c r="AK29" s="686"/>
      <c r="AL29" s="628" t="s">
        <v>130</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70</v>
      </c>
      <c r="CG29" s="664"/>
      <c r="CH29" s="664"/>
      <c r="CI29" s="664"/>
      <c r="CJ29" s="664"/>
      <c r="CK29" s="664"/>
      <c r="CL29" s="664"/>
      <c r="CM29" s="664"/>
      <c r="CN29" s="664"/>
      <c r="CO29" s="664"/>
      <c r="CP29" s="664"/>
      <c r="CQ29" s="665"/>
      <c r="CR29" s="623">
        <v>191830274</v>
      </c>
      <c r="CS29" s="624"/>
      <c r="CT29" s="624"/>
      <c r="CU29" s="624"/>
      <c r="CV29" s="624"/>
      <c r="CW29" s="624"/>
      <c r="CX29" s="624"/>
      <c r="CY29" s="625"/>
      <c r="CZ29" s="628">
        <v>11.1</v>
      </c>
      <c r="DA29" s="657"/>
      <c r="DB29" s="657"/>
      <c r="DC29" s="658"/>
      <c r="DD29" s="631">
        <v>161358783</v>
      </c>
      <c r="DE29" s="624"/>
      <c r="DF29" s="624"/>
      <c r="DG29" s="624"/>
      <c r="DH29" s="624"/>
      <c r="DI29" s="624"/>
      <c r="DJ29" s="624"/>
      <c r="DK29" s="625"/>
      <c r="DL29" s="631">
        <v>157276205</v>
      </c>
      <c r="DM29" s="624"/>
      <c r="DN29" s="624"/>
      <c r="DO29" s="624"/>
      <c r="DP29" s="624"/>
      <c r="DQ29" s="624"/>
      <c r="DR29" s="624"/>
      <c r="DS29" s="624"/>
      <c r="DT29" s="624"/>
      <c r="DU29" s="624"/>
      <c r="DV29" s="625"/>
      <c r="DW29" s="628">
        <v>16.3</v>
      </c>
      <c r="DX29" s="657"/>
      <c r="DY29" s="657"/>
      <c r="DZ29" s="657"/>
      <c r="EA29" s="657"/>
      <c r="EB29" s="657"/>
      <c r="EC29" s="659"/>
    </row>
    <row r="30" spans="2:133" ht="11.25" customHeight="1" x14ac:dyDescent="0.2">
      <c r="B30" s="620" t="s">
        <v>307</v>
      </c>
      <c r="C30" s="621"/>
      <c r="D30" s="621"/>
      <c r="E30" s="621"/>
      <c r="F30" s="621"/>
      <c r="G30" s="621"/>
      <c r="H30" s="621"/>
      <c r="I30" s="621"/>
      <c r="J30" s="621"/>
      <c r="K30" s="621"/>
      <c r="L30" s="621"/>
      <c r="M30" s="621"/>
      <c r="N30" s="621"/>
      <c r="O30" s="621"/>
      <c r="P30" s="621"/>
      <c r="Q30" s="622"/>
      <c r="R30" s="623">
        <v>36367405</v>
      </c>
      <c r="S30" s="626"/>
      <c r="T30" s="626"/>
      <c r="U30" s="626"/>
      <c r="V30" s="626"/>
      <c r="W30" s="626"/>
      <c r="X30" s="626"/>
      <c r="Y30" s="627"/>
      <c r="Z30" s="685">
        <v>2.1</v>
      </c>
      <c r="AA30" s="685"/>
      <c r="AB30" s="685"/>
      <c r="AC30" s="685"/>
      <c r="AD30" s="686">
        <v>1221552</v>
      </c>
      <c r="AE30" s="686"/>
      <c r="AF30" s="686"/>
      <c r="AG30" s="686"/>
      <c r="AH30" s="686"/>
      <c r="AI30" s="686"/>
      <c r="AJ30" s="686"/>
      <c r="AK30" s="686"/>
      <c r="AL30" s="628">
        <v>0.1</v>
      </c>
      <c r="AM30" s="629"/>
      <c r="AN30" s="629"/>
      <c r="AO30" s="687"/>
      <c r="AP30" s="713" t="s">
        <v>308</v>
      </c>
      <c r="AQ30" s="714"/>
      <c r="AR30" s="714"/>
      <c r="AS30" s="714"/>
      <c r="AT30" s="719" t="s">
        <v>309</v>
      </c>
      <c r="AU30" s="230"/>
      <c r="AV30" s="230"/>
      <c r="AW30" s="230"/>
      <c r="AX30" s="722" t="s">
        <v>187</v>
      </c>
      <c r="AY30" s="723"/>
      <c r="AZ30" s="723"/>
      <c r="BA30" s="723"/>
      <c r="BB30" s="723"/>
      <c r="BC30" s="723"/>
      <c r="BD30" s="723"/>
      <c r="BE30" s="723"/>
      <c r="BF30" s="724"/>
      <c r="BG30" s="703">
        <v>99.6</v>
      </c>
      <c r="BH30" s="704"/>
      <c r="BI30" s="704"/>
      <c r="BJ30" s="704"/>
      <c r="BK30" s="704"/>
      <c r="BL30" s="704"/>
      <c r="BM30" s="705">
        <v>99.2</v>
      </c>
      <c r="BN30" s="704"/>
      <c r="BO30" s="704"/>
      <c r="BP30" s="704"/>
      <c r="BQ30" s="706"/>
      <c r="BR30" s="703">
        <v>99.6</v>
      </c>
      <c r="BS30" s="704"/>
      <c r="BT30" s="704"/>
      <c r="BU30" s="704"/>
      <c r="BV30" s="704"/>
      <c r="BW30" s="704"/>
      <c r="BX30" s="705">
        <v>99.2</v>
      </c>
      <c r="BY30" s="704"/>
      <c r="BZ30" s="704"/>
      <c r="CA30" s="704"/>
      <c r="CB30" s="706"/>
      <c r="CD30" s="709"/>
      <c r="CE30" s="710"/>
      <c r="CF30" s="667" t="s">
        <v>310</v>
      </c>
      <c r="CG30" s="664"/>
      <c r="CH30" s="664"/>
      <c r="CI30" s="664"/>
      <c r="CJ30" s="664"/>
      <c r="CK30" s="664"/>
      <c r="CL30" s="664"/>
      <c r="CM30" s="664"/>
      <c r="CN30" s="664"/>
      <c r="CO30" s="664"/>
      <c r="CP30" s="664"/>
      <c r="CQ30" s="665"/>
      <c r="CR30" s="623">
        <v>163233853</v>
      </c>
      <c r="CS30" s="626"/>
      <c r="CT30" s="626"/>
      <c r="CU30" s="626"/>
      <c r="CV30" s="626"/>
      <c r="CW30" s="626"/>
      <c r="CX30" s="626"/>
      <c r="CY30" s="627"/>
      <c r="CZ30" s="628">
        <v>9.4</v>
      </c>
      <c r="DA30" s="657"/>
      <c r="DB30" s="657"/>
      <c r="DC30" s="658"/>
      <c r="DD30" s="631">
        <v>137306229</v>
      </c>
      <c r="DE30" s="626"/>
      <c r="DF30" s="626"/>
      <c r="DG30" s="626"/>
      <c r="DH30" s="626"/>
      <c r="DI30" s="626"/>
      <c r="DJ30" s="626"/>
      <c r="DK30" s="627"/>
      <c r="DL30" s="631">
        <v>133223651</v>
      </c>
      <c r="DM30" s="626"/>
      <c r="DN30" s="626"/>
      <c r="DO30" s="626"/>
      <c r="DP30" s="626"/>
      <c r="DQ30" s="626"/>
      <c r="DR30" s="626"/>
      <c r="DS30" s="626"/>
      <c r="DT30" s="626"/>
      <c r="DU30" s="626"/>
      <c r="DV30" s="627"/>
      <c r="DW30" s="628">
        <v>13.8</v>
      </c>
      <c r="DX30" s="657"/>
      <c r="DY30" s="657"/>
      <c r="DZ30" s="657"/>
      <c r="EA30" s="657"/>
      <c r="EB30" s="657"/>
      <c r="EC30" s="659"/>
    </row>
    <row r="31" spans="2:133" ht="11.25" customHeight="1" x14ac:dyDescent="0.2">
      <c r="B31" s="620" t="s">
        <v>311</v>
      </c>
      <c r="C31" s="621"/>
      <c r="D31" s="621"/>
      <c r="E31" s="621"/>
      <c r="F31" s="621"/>
      <c r="G31" s="621"/>
      <c r="H31" s="621"/>
      <c r="I31" s="621"/>
      <c r="J31" s="621"/>
      <c r="K31" s="621"/>
      <c r="L31" s="621"/>
      <c r="M31" s="621"/>
      <c r="N31" s="621"/>
      <c r="O31" s="621"/>
      <c r="P31" s="621"/>
      <c r="Q31" s="622"/>
      <c r="R31" s="623">
        <v>1381075</v>
      </c>
      <c r="S31" s="626"/>
      <c r="T31" s="626"/>
      <c r="U31" s="626"/>
      <c r="V31" s="626"/>
      <c r="W31" s="626"/>
      <c r="X31" s="626"/>
      <c r="Y31" s="627"/>
      <c r="Z31" s="685">
        <v>0.1</v>
      </c>
      <c r="AA31" s="685"/>
      <c r="AB31" s="685"/>
      <c r="AC31" s="685"/>
      <c r="AD31" s="686" t="s">
        <v>130</v>
      </c>
      <c r="AE31" s="686"/>
      <c r="AF31" s="686"/>
      <c r="AG31" s="686"/>
      <c r="AH31" s="686"/>
      <c r="AI31" s="686"/>
      <c r="AJ31" s="686"/>
      <c r="AK31" s="686"/>
      <c r="AL31" s="628" t="s">
        <v>130</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99.4</v>
      </c>
      <c r="BH31" s="624"/>
      <c r="BI31" s="624"/>
      <c r="BJ31" s="624"/>
      <c r="BK31" s="624"/>
      <c r="BL31" s="624"/>
      <c r="BM31" s="629">
        <v>99</v>
      </c>
      <c r="BN31" s="702"/>
      <c r="BO31" s="702"/>
      <c r="BP31" s="702"/>
      <c r="BQ31" s="663"/>
      <c r="BR31" s="701">
        <v>99.4</v>
      </c>
      <c r="BS31" s="624"/>
      <c r="BT31" s="624"/>
      <c r="BU31" s="624"/>
      <c r="BV31" s="624"/>
      <c r="BW31" s="624"/>
      <c r="BX31" s="629">
        <v>98.8</v>
      </c>
      <c r="BY31" s="702"/>
      <c r="BZ31" s="702"/>
      <c r="CA31" s="702"/>
      <c r="CB31" s="663"/>
      <c r="CD31" s="709"/>
      <c r="CE31" s="710"/>
      <c r="CF31" s="667" t="s">
        <v>314</v>
      </c>
      <c r="CG31" s="664"/>
      <c r="CH31" s="664"/>
      <c r="CI31" s="664"/>
      <c r="CJ31" s="664"/>
      <c r="CK31" s="664"/>
      <c r="CL31" s="664"/>
      <c r="CM31" s="664"/>
      <c r="CN31" s="664"/>
      <c r="CO31" s="664"/>
      <c r="CP31" s="664"/>
      <c r="CQ31" s="665"/>
      <c r="CR31" s="623">
        <v>28596421</v>
      </c>
      <c r="CS31" s="624"/>
      <c r="CT31" s="624"/>
      <c r="CU31" s="624"/>
      <c r="CV31" s="624"/>
      <c r="CW31" s="624"/>
      <c r="CX31" s="624"/>
      <c r="CY31" s="625"/>
      <c r="CZ31" s="628">
        <v>1.7</v>
      </c>
      <c r="DA31" s="657"/>
      <c r="DB31" s="657"/>
      <c r="DC31" s="658"/>
      <c r="DD31" s="631">
        <v>24052554</v>
      </c>
      <c r="DE31" s="624"/>
      <c r="DF31" s="624"/>
      <c r="DG31" s="624"/>
      <c r="DH31" s="624"/>
      <c r="DI31" s="624"/>
      <c r="DJ31" s="624"/>
      <c r="DK31" s="625"/>
      <c r="DL31" s="631">
        <v>24052554</v>
      </c>
      <c r="DM31" s="624"/>
      <c r="DN31" s="624"/>
      <c r="DO31" s="624"/>
      <c r="DP31" s="624"/>
      <c r="DQ31" s="624"/>
      <c r="DR31" s="624"/>
      <c r="DS31" s="624"/>
      <c r="DT31" s="624"/>
      <c r="DU31" s="624"/>
      <c r="DV31" s="625"/>
      <c r="DW31" s="628">
        <v>2.5</v>
      </c>
      <c r="DX31" s="657"/>
      <c r="DY31" s="657"/>
      <c r="DZ31" s="657"/>
      <c r="EA31" s="657"/>
      <c r="EB31" s="657"/>
      <c r="EC31" s="659"/>
    </row>
    <row r="32" spans="2:133" ht="11.25" customHeight="1" x14ac:dyDescent="0.2">
      <c r="B32" s="620" t="s">
        <v>315</v>
      </c>
      <c r="C32" s="621"/>
      <c r="D32" s="621"/>
      <c r="E32" s="621"/>
      <c r="F32" s="621"/>
      <c r="G32" s="621"/>
      <c r="H32" s="621"/>
      <c r="I32" s="621"/>
      <c r="J32" s="621"/>
      <c r="K32" s="621"/>
      <c r="L32" s="621"/>
      <c r="M32" s="621"/>
      <c r="N32" s="621"/>
      <c r="O32" s="621"/>
      <c r="P32" s="621"/>
      <c r="Q32" s="622"/>
      <c r="R32" s="623">
        <v>32306530</v>
      </c>
      <c r="S32" s="626"/>
      <c r="T32" s="626"/>
      <c r="U32" s="626"/>
      <c r="V32" s="626"/>
      <c r="W32" s="626"/>
      <c r="X32" s="626"/>
      <c r="Y32" s="627"/>
      <c r="Z32" s="685">
        <v>1.8</v>
      </c>
      <c r="AA32" s="685"/>
      <c r="AB32" s="685"/>
      <c r="AC32" s="685"/>
      <c r="AD32" s="686" t="s">
        <v>130</v>
      </c>
      <c r="AE32" s="686"/>
      <c r="AF32" s="686"/>
      <c r="AG32" s="686"/>
      <c r="AH32" s="686"/>
      <c r="AI32" s="686"/>
      <c r="AJ32" s="686"/>
      <c r="AK32" s="686"/>
      <c r="AL32" s="628" t="s">
        <v>130</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99.7</v>
      </c>
      <c r="BH32" s="639"/>
      <c r="BI32" s="639"/>
      <c r="BJ32" s="639"/>
      <c r="BK32" s="639"/>
      <c r="BL32" s="639"/>
      <c r="BM32" s="683">
        <v>99.5</v>
      </c>
      <c r="BN32" s="639"/>
      <c r="BO32" s="639"/>
      <c r="BP32" s="639"/>
      <c r="BQ32" s="676"/>
      <c r="BR32" s="700">
        <v>99.7</v>
      </c>
      <c r="BS32" s="639"/>
      <c r="BT32" s="639"/>
      <c r="BU32" s="639"/>
      <c r="BV32" s="639"/>
      <c r="BW32" s="639"/>
      <c r="BX32" s="683">
        <v>99.5</v>
      </c>
      <c r="BY32" s="639"/>
      <c r="BZ32" s="639"/>
      <c r="CA32" s="639"/>
      <c r="CB32" s="676"/>
      <c r="CD32" s="711"/>
      <c r="CE32" s="712"/>
      <c r="CF32" s="667" t="s">
        <v>317</v>
      </c>
      <c r="CG32" s="664"/>
      <c r="CH32" s="664"/>
      <c r="CI32" s="664"/>
      <c r="CJ32" s="664"/>
      <c r="CK32" s="664"/>
      <c r="CL32" s="664"/>
      <c r="CM32" s="664"/>
      <c r="CN32" s="664"/>
      <c r="CO32" s="664"/>
      <c r="CP32" s="664"/>
      <c r="CQ32" s="665"/>
      <c r="CR32" s="623">
        <v>30694</v>
      </c>
      <c r="CS32" s="626"/>
      <c r="CT32" s="626"/>
      <c r="CU32" s="626"/>
      <c r="CV32" s="626"/>
      <c r="CW32" s="626"/>
      <c r="CX32" s="626"/>
      <c r="CY32" s="627"/>
      <c r="CZ32" s="628">
        <v>0</v>
      </c>
      <c r="DA32" s="657"/>
      <c r="DB32" s="657"/>
      <c r="DC32" s="658"/>
      <c r="DD32" s="631">
        <v>30694</v>
      </c>
      <c r="DE32" s="626"/>
      <c r="DF32" s="626"/>
      <c r="DG32" s="626"/>
      <c r="DH32" s="626"/>
      <c r="DI32" s="626"/>
      <c r="DJ32" s="626"/>
      <c r="DK32" s="627"/>
      <c r="DL32" s="631">
        <v>30694</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318</v>
      </c>
      <c r="C33" s="621"/>
      <c r="D33" s="621"/>
      <c r="E33" s="621"/>
      <c r="F33" s="621"/>
      <c r="G33" s="621"/>
      <c r="H33" s="621"/>
      <c r="I33" s="621"/>
      <c r="J33" s="621"/>
      <c r="K33" s="621"/>
      <c r="L33" s="621"/>
      <c r="M33" s="621"/>
      <c r="N33" s="621"/>
      <c r="O33" s="621"/>
      <c r="P33" s="621"/>
      <c r="Q33" s="622"/>
      <c r="R33" s="623">
        <v>19568482</v>
      </c>
      <c r="S33" s="626"/>
      <c r="T33" s="626"/>
      <c r="U33" s="626"/>
      <c r="V33" s="626"/>
      <c r="W33" s="626"/>
      <c r="X33" s="626"/>
      <c r="Y33" s="627"/>
      <c r="Z33" s="685">
        <v>1.1000000000000001</v>
      </c>
      <c r="AA33" s="685"/>
      <c r="AB33" s="685"/>
      <c r="AC33" s="685"/>
      <c r="AD33" s="686" t="s">
        <v>130</v>
      </c>
      <c r="AE33" s="686"/>
      <c r="AF33" s="686"/>
      <c r="AG33" s="686"/>
      <c r="AH33" s="686"/>
      <c r="AI33" s="686"/>
      <c r="AJ33" s="686"/>
      <c r="AK33" s="686"/>
      <c r="AL33" s="628" t="s">
        <v>130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500043911</v>
      </c>
      <c r="CS33" s="624"/>
      <c r="CT33" s="624"/>
      <c r="CU33" s="624"/>
      <c r="CV33" s="624"/>
      <c r="CW33" s="624"/>
      <c r="CX33" s="624"/>
      <c r="CY33" s="625"/>
      <c r="CZ33" s="628">
        <v>28.9</v>
      </c>
      <c r="DA33" s="657"/>
      <c r="DB33" s="657"/>
      <c r="DC33" s="658"/>
      <c r="DD33" s="631">
        <v>387403723</v>
      </c>
      <c r="DE33" s="624"/>
      <c r="DF33" s="624"/>
      <c r="DG33" s="624"/>
      <c r="DH33" s="624"/>
      <c r="DI33" s="624"/>
      <c r="DJ33" s="624"/>
      <c r="DK33" s="625"/>
      <c r="DL33" s="631">
        <v>323246023</v>
      </c>
      <c r="DM33" s="624"/>
      <c r="DN33" s="624"/>
      <c r="DO33" s="624"/>
      <c r="DP33" s="624"/>
      <c r="DQ33" s="624"/>
      <c r="DR33" s="624"/>
      <c r="DS33" s="624"/>
      <c r="DT33" s="624"/>
      <c r="DU33" s="624"/>
      <c r="DV33" s="625"/>
      <c r="DW33" s="628">
        <v>33.5</v>
      </c>
      <c r="DX33" s="657"/>
      <c r="DY33" s="657"/>
      <c r="DZ33" s="657"/>
      <c r="EA33" s="657"/>
      <c r="EB33" s="657"/>
      <c r="EC33" s="659"/>
    </row>
    <row r="34" spans="2:133" ht="11.25" customHeight="1" x14ac:dyDescent="0.2">
      <c r="B34" s="620" t="s">
        <v>320</v>
      </c>
      <c r="C34" s="621"/>
      <c r="D34" s="621"/>
      <c r="E34" s="621"/>
      <c r="F34" s="621"/>
      <c r="G34" s="621"/>
      <c r="H34" s="621"/>
      <c r="I34" s="621"/>
      <c r="J34" s="621"/>
      <c r="K34" s="621"/>
      <c r="L34" s="621"/>
      <c r="M34" s="621"/>
      <c r="N34" s="621"/>
      <c r="O34" s="621"/>
      <c r="P34" s="621"/>
      <c r="Q34" s="622"/>
      <c r="R34" s="623">
        <v>64836776</v>
      </c>
      <c r="S34" s="626"/>
      <c r="T34" s="626"/>
      <c r="U34" s="626"/>
      <c r="V34" s="626"/>
      <c r="W34" s="626"/>
      <c r="X34" s="626"/>
      <c r="Y34" s="627"/>
      <c r="Z34" s="685">
        <v>3.7</v>
      </c>
      <c r="AA34" s="685"/>
      <c r="AB34" s="685"/>
      <c r="AC34" s="685"/>
      <c r="AD34" s="686">
        <v>598387</v>
      </c>
      <c r="AE34" s="686"/>
      <c r="AF34" s="686"/>
      <c r="AG34" s="686"/>
      <c r="AH34" s="686"/>
      <c r="AI34" s="686"/>
      <c r="AJ34" s="686"/>
      <c r="AK34" s="686"/>
      <c r="AL34" s="628">
        <v>0.1</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160524312</v>
      </c>
      <c r="CS34" s="626"/>
      <c r="CT34" s="626"/>
      <c r="CU34" s="626"/>
      <c r="CV34" s="626"/>
      <c r="CW34" s="626"/>
      <c r="CX34" s="626"/>
      <c r="CY34" s="627"/>
      <c r="CZ34" s="628">
        <v>9.3000000000000007</v>
      </c>
      <c r="DA34" s="657"/>
      <c r="DB34" s="657"/>
      <c r="DC34" s="658"/>
      <c r="DD34" s="631">
        <v>123479961</v>
      </c>
      <c r="DE34" s="626"/>
      <c r="DF34" s="626"/>
      <c r="DG34" s="626"/>
      <c r="DH34" s="626"/>
      <c r="DI34" s="626"/>
      <c r="DJ34" s="626"/>
      <c r="DK34" s="627"/>
      <c r="DL34" s="631">
        <v>120361082</v>
      </c>
      <c r="DM34" s="626"/>
      <c r="DN34" s="626"/>
      <c r="DO34" s="626"/>
      <c r="DP34" s="626"/>
      <c r="DQ34" s="626"/>
      <c r="DR34" s="626"/>
      <c r="DS34" s="626"/>
      <c r="DT34" s="626"/>
      <c r="DU34" s="626"/>
      <c r="DV34" s="627"/>
      <c r="DW34" s="628">
        <v>12.5</v>
      </c>
      <c r="DX34" s="657"/>
      <c r="DY34" s="657"/>
      <c r="DZ34" s="657"/>
      <c r="EA34" s="657"/>
      <c r="EB34" s="657"/>
      <c r="EC34" s="659"/>
    </row>
    <row r="35" spans="2:133" ht="11.25" customHeight="1" x14ac:dyDescent="0.2">
      <c r="B35" s="620" t="s">
        <v>324</v>
      </c>
      <c r="C35" s="621"/>
      <c r="D35" s="621"/>
      <c r="E35" s="621"/>
      <c r="F35" s="621"/>
      <c r="G35" s="621"/>
      <c r="H35" s="621"/>
      <c r="I35" s="621"/>
      <c r="J35" s="621"/>
      <c r="K35" s="621"/>
      <c r="L35" s="621"/>
      <c r="M35" s="621"/>
      <c r="N35" s="621"/>
      <c r="O35" s="621"/>
      <c r="P35" s="621"/>
      <c r="Q35" s="622"/>
      <c r="R35" s="623">
        <v>178160500</v>
      </c>
      <c r="S35" s="626"/>
      <c r="T35" s="626"/>
      <c r="U35" s="626"/>
      <c r="V35" s="626"/>
      <c r="W35" s="626"/>
      <c r="X35" s="626"/>
      <c r="Y35" s="627"/>
      <c r="Z35" s="685">
        <v>10.199999999999999</v>
      </c>
      <c r="AA35" s="685"/>
      <c r="AB35" s="685"/>
      <c r="AC35" s="685"/>
      <c r="AD35" s="686" t="s">
        <v>130</v>
      </c>
      <c r="AE35" s="686"/>
      <c r="AF35" s="686"/>
      <c r="AG35" s="686"/>
      <c r="AH35" s="686"/>
      <c r="AI35" s="686"/>
      <c r="AJ35" s="686"/>
      <c r="AK35" s="686"/>
      <c r="AL35" s="628" t="s">
        <v>184</v>
      </c>
      <c r="AM35" s="629"/>
      <c r="AN35" s="629"/>
      <c r="AO35" s="687"/>
      <c r="AP35" s="234"/>
      <c r="AQ35" s="691" t="s">
        <v>325</v>
      </c>
      <c r="AR35" s="692"/>
      <c r="AS35" s="692"/>
      <c r="AT35" s="692"/>
      <c r="AU35" s="692"/>
      <c r="AV35" s="692"/>
      <c r="AW35" s="692"/>
      <c r="AX35" s="692"/>
      <c r="AY35" s="693"/>
      <c r="AZ35" s="688">
        <v>192915515</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4240832</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12238228</v>
      </c>
      <c r="CS35" s="624"/>
      <c r="CT35" s="624"/>
      <c r="CU35" s="624"/>
      <c r="CV35" s="624"/>
      <c r="CW35" s="624"/>
      <c r="CX35" s="624"/>
      <c r="CY35" s="625"/>
      <c r="CZ35" s="628">
        <v>0.7</v>
      </c>
      <c r="DA35" s="657"/>
      <c r="DB35" s="657"/>
      <c r="DC35" s="658"/>
      <c r="DD35" s="631">
        <v>9643825</v>
      </c>
      <c r="DE35" s="624"/>
      <c r="DF35" s="624"/>
      <c r="DG35" s="624"/>
      <c r="DH35" s="624"/>
      <c r="DI35" s="624"/>
      <c r="DJ35" s="624"/>
      <c r="DK35" s="625"/>
      <c r="DL35" s="631">
        <v>9622050</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2">
      <c r="B36" s="620" t="s">
        <v>328</v>
      </c>
      <c r="C36" s="621"/>
      <c r="D36" s="621"/>
      <c r="E36" s="621"/>
      <c r="F36" s="621"/>
      <c r="G36" s="621"/>
      <c r="H36" s="621"/>
      <c r="I36" s="621"/>
      <c r="J36" s="621"/>
      <c r="K36" s="621"/>
      <c r="L36" s="621"/>
      <c r="M36" s="621"/>
      <c r="N36" s="621"/>
      <c r="O36" s="621"/>
      <c r="P36" s="621"/>
      <c r="Q36" s="622"/>
      <c r="R36" s="623" t="s">
        <v>130</v>
      </c>
      <c r="S36" s="626"/>
      <c r="T36" s="626"/>
      <c r="U36" s="626"/>
      <c r="V36" s="626"/>
      <c r="W36" s="626"/>
      <c r="X36" s="626"/>
      <c r="Y36" s="627"/>
      <c r="Z36" s="685" t="s">
        <v>130</v>
      </c>
      <c r="AA36" s="685"/>
      <c r="AB36" s="685"/>
      <c r="AC36" s="685"/>
      <c r="AD36" s="686" t="s">
        <v>130</v>
      </c>
      <c r="AE36" s="686"/>
      <c r="AF36" s="686"/>
      <c r="AG36" s="686"/>
      <c r="AH36" s="686"/>
      <c r="AI36" s="686"/>
      <c r="AJ36" s="686"/>
      <c r="AK36" s="686"/>
      <c r="AL36" s="628" t="s">
        <v>130</v>
      </c>
      <c r="AM36" s="629"/>
      <c r="AN36" s="629"/>
      <c r="AO36" s="687"/>
      <c r="AQ36" s="660" t="s">
        <v>329</v>
      </c>
      <c r="AR36" s="661"/>
      <c r="AS36" s="661"/>
      <c r="AT36" s="661"/>
      <c r="AU36" s="661"/>
      <c r="AV36" s="661"/>
      <c r="AW36" s="661"/>
      <c r="AX36" s="661"/>
      <c r="AY36" s="662"/>
      <c r="AZ36" s="623">
        <v>44887524</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3664753</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141699796</v>
      </c>
      <c r="CS36" s="626"/>
      <c r="CT36" s="626"/>
      <c r="CU36" s="626"/>
      <c r="CV36" s="626"/>
      <c r="CW36" s="626"/>
      <c r="CX36" s="626"/>
      <c r="CY36" s="627"/>
      <c r="CZ36" s="628">
        <v>8.1999999999999993</v>
      </c>
      <c r="DA36" s="657"/>
      <c r="DB36" s="657"/>
      <c r="DC36" s="658"/>
      <c r="DD36" s="631">
        <v>129721921</v>
      </c>
      <c r="DE36" s="626"/>
      <c r="DF36" s="626"/>
      <c r="DG36" s="626"/>
      <c r="DH36" s="626"/>
      <c r="DI36" s="626"/>
      <c r="DJ36" s="626"/>
      <c r="DK36" s="627"/>
      <c r="DL36" s="631">
        <v>114214012</v>
      </c>
      <c r="DM36" s="626"/>
      <c r="DN36" s="626"/>
      <c r="DO36" s="626"/>
      <c r="DP36" s="626"/>
      <c r="DQ36" s="626"/>
      <c r="DR36" s="626"/>
      <c r="DS36" s="626"/>
      <c r="DT36" s="626"/>
      <c r="DU36" s="626"/>
      <c r="DV36" s="627"/>
      <c r="DW36" s="628">
        <v>11.8</v>
      </c>
      <c r="DX36" s="657"/>
      <c r="DY36" s="657"/>
      <c r="DZ36" s="657"/>
      <c r="EA36" s="657"/>
      <c r="EB36" s="657"/>
      <c r="EC36" s="659"/>
    </row>
    <row r="37" spans="2:133" ht="11.25" customHeight="1" x14ac:dyDescent="0.2">
      <c r="B37" s="620" t="s">
        <v>332</v>
      </c>
      <c r="C37" s="621"/>
      <c r="D37" s="621"/>
      <c r="E37" s="621"/>
      <c r="F37" s="621"/>
      <c r="G37" s="621"/>
      <c r="H37" s="621"/>
      <c r="I37" s="621"/>
      <c r="J37" s="621"/>
      <c r="K37" s="621"/>
      <c r="L37" s="621"/>
      <c r="M37" s="621"/>
      <c r="N37" s="621"/>
      <c r="O37" s="621"/>
      <c r="P37" s="621"/>
      <c r="Q37" s="622"/>
      <c r="R37" s="623">
        <v>55244000</v>
      </c>
      <c r="S37" s="626"/>
      <c r="T37" s="626"/>
      <c r="U37" s="626"/>
      <c r="V37" s="626"/>
      <c r="W37" s="626"/>
      <c r="X37" s="626"/>
      <c r="Y37" s="627"/>
      <c r="Z37" s="685">
        <v>3.2</v>
      </c>
      <c r="AA37" s="685"/>
      <c r="AB37" s="685"/>
      <c r="AC37" s="685"/>
      <c r="AD37" s="686" t="s">
        <v>130</v>
      </c>
      <c r="AE37" s="686"/>
      <c r="AF37" s="686"/>
      <c r="AG37" s="686"/>
      <c r="AH37" s="686"/>
      <c r="AI37" s="686"/>
      <c r="AJ37" s="686"/>
      <c r="AK37" s="686"/>
      <c r="AL37" s="628" t="s">
        <v>130</v>
      </c>
      <c r="AM37" s="629"/>
      <c r="AN37" s="629"/>
      <c r="AO37" s="687"/>
      <c r="AQ37" s="660" t="s">
        <v>333</v>
      </c>
      <c r="AR37" s="661"/>
      <c r="AS37" s="661"/>
      <c r="AT37" s="661"/>
      <c r="AU37" s="661"/>
      <c r="AV37" s="661"/>
      <c r="AW37" s="661"/>
      <c r="AX37" s="661"/>
      <c r="AY37" s="662"/>
      <c r="AZ37" s="623">
        <v>15050923</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475439</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134172</v>
      </c>
      <c r="CS37" s="624"/>
      <c r="CT37" s="624"/>
      <c r="CU37" s="624"/>
      <c r="CV37" s="624"/>
      <c r="CW37" s="624"/>
      <c r="CX37" s="624"/>
      <c r="CY37" s="625"/>
      <c r="CZ37" s="628">
        <v>0</v>
      </c>
      <c r="DA37" s="657"/>
      <c r="DB37" s="657"/>
      <c r="DC37" s="658"/>
      <c r="DD37" s="631">
        <v>134172</v>
      </c>
      <c r="DE37" s="624"/>
      <c r="DF37" s="624"/>
      <c r="DG37" s="624"/>
      <c r="DH37" s="624"/>
      <c r="DI37" s="624"/>
      <c r="DJ37" s="624"/>
      <c r="DK37" s="625"/>
      <c r="DL37" s="631">
        <v>134172</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2">
      <c r="B38" s="635" t="s">
        <v>336</v>
      </c>
      <c r="C38" s="636"/>
      <c r="D38" s="636"/>
      <c r="E38" s="636"/>
      <c r="F38" s="636"/>
      <c r="G38" s="636"/>
      <c r="H38" s="636"/>
      <c r="I38" s="636"/>
      <c r="J38" s="636"/>
      <c r="K38" s="636"/>
      <c r="L38" s="636"/>
      <c r="M38" s="636"/>
      <c r="N38" s="636"/>
      <c r="O38" s="636"/>
      <c r="P38" s="636"/>
      <c r="Q38" s="637"/>
      <c r="R38" s="638">
        <v>1748495260</v>
      </c>
      <c r="S38" s="675"/>
      <c r="T38" s="675"/>
      <c r="U38" s="675"/>
      <c r="V38" s="675"/>
      <c r="W38" s="675"/>
      <c r="X38" s="675"/>
      <c r="Y38" s="680"/>
      <c r="Z38" s="681">
        <v>100</v>
      </c>
      <c r="AA38" s="681"/>
      <c r="AB38" s="681"/>
      <c r="AC38" s="681"/>
      <c r="AD38" s="682">
        <v>910185407</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10727588</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707634</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118997913</v>
      </c>
      <c r="CS38" s="626"/>
      <c r="CT38" s="626"/>
      <c r="CU38" s="626"/>
      <c r="CV38" s="626"/>
      <c r="CW38" s="626"/>
      <c r="CX38" s="626"/>
      <c r="CY38" s="627"/>
      <c r="CZ38" s="628">
        <v>6.9</v>
      </c>
      <c r="DA38" s="657"/>
      <c r="DB38" s="657"/>
      <c r="DC38" s="658"/>
      <c r="DD38" s="631">
        <v>103850402</v>
      </c>
      <c r="DE38" s="626"/>
      <c r="DF38" s="626"/>
      <c r="DG38" s="626"/>
      <c r="DH38" s="626"/>
      <c r="DI38" s="626"/>
      <c r="DJ38" s="626"/>
      <c r="DK38" s="627"/>
      <c r="DL38" s="631">
        <v>78086209</v>
      </c>
      <c r="DM38" s="626"/>
      <c r="DN38" s="626"/>
      <c r="DO38" s="626"/>
      <c r="DP38" s="626"/>
      <c r="DQ38" s="626"/>
      <c r="DR38" s="626"/>
      <c r="DS38" s="626"/>
      <c r="DT38" s="626"/>
      <c r="DU38" s="626"/>
      <c r="DV38" s="627"/>
      <c r="DW38" s="628">
        <v>8.1</v>
      </c>
      <c r="DX38" s="657"/>
      <c r="DY38" s="657"/>
      <c r="DZ38" s="657"/>
      <c r="EA38" s="657"/>
      <c r="EB38" s="657"/>
      <c r="EC38" s="659"/>
    </row>
    <row r="39" spans="2:133" ht="11.25" customHeight="1" x14ac:dyDescent="0.2">
      <c r="AQ39" s="660" t="s">
        <v>340</v>
      </c>
      <c r="AR39" s="661"/>
      <c r="AS39" s="661"/>
      <c r="AT39" s="661"/>
      <c r="AU39" s="661"/>
      <c r="AV39" s="661"/>
      <c r="AW39" s="661"/>
      <c r="AX39" s="661"/>
      <c r="AY39" s="662"/>
      <c r="AZ39" s="623">
        <v>6784679</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109</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17925580</v>
      </c>
      <c r="CS39" s="624"/>
      <c r="CT39" s="624"/>
      <c r="CU39" s="624"/>
      <c r="CV39" s="624"/>
      <c r="CW39" s="624"/>
      <c r="CX39" s="624"/>
      <c r="CY39" s="625"/>
      <c r="CZ39" s="628">
        <v>1</v>
      </c>
      <c r="DA39" s="657"/>
      <c r="DB39" s="657"/>
      <c r="DC39" s="658"/>
      <c r="DD39" s="631">
        <v>17582479</v>
      </c>
      <c r="DE39" s="624"/>
      <c r="DF39" s="624"/>
      <c r="DG39" s="624"/>
      <c r="DH39" s="624"/>
      <c r="DI39" s="624"/>
      <c r="DJ39" s="624"/>
      <c r="DK39" s="625"/>
      <c r="DL39" s="631" t="s">
        <v>130</v>
      </c>
      <c r="DM39" s="624"/>
      <c r="DN39" s="624"/>
      <c r="DO39" s="624"/>
      <c r="DP39" s="624"/>
      <c r="DQ39" s="624"/>
      <c r="DR39" s="624"/>
      <c r="DS39" s="624"/>
      <c r="DT39" s="624"/>
      <c r="DU39" s="624"/>
      <c r="DV39" s="625"/>
      <c r="DW39" s="628" t="s">
        <v>130</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23">
        <v>31186602</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130</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48658082</v>
      </c>
      <c r="CS40" s="626"/>
      <c r="CT40" s="626"/>
      <c r="CU40" s="626"/>
      <c r="CV40" s="626"/>
      <c r="CW40" s="626"/>
      <c r="CX40" s="626"/>
      <c r="CY40" s="627"/>
      <c r="CZ40" s="628">
        <v>2.8</v>
      </c>
      <c r="DA40" s="657"/>
      <c r="DB40" s="657"/>
      <c r="DC40" s="658"/>
      <c r="DD40" s="631">
        <v>3125135</v>
      </c>
      <c r="DE40" s="626"/>
      <c r="DF40" s="626"/>
      <c r="DG40" s="626"/>
      <c r="DH40" s="626"/>
      <c r="DI40" s="626"/>
      <c r="DJ40" s="626"/>
      <c r="DK40" s="627"/>
      <c r="DL40" s="631">
        <v>962670</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2">
      <c r="AQ41" s="672" t="s">
        <v>347</v>
      </c>
      <c r="AR41" s="673"/>
      <c r="AS41" s="673"/>
      <c r="AT41" s="673"/>
      <c r="AU41" s="673"/>
      <c r="AV41" s="673"/>
      <c r="AW41" s="673"/>
      <c r="AX41" s="673"/>
      <c r="AY41" s="674"/>
      <c r="AZ41" s="638">
        <v>84278199</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310</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130</v>
      </c>
      <c r="CS41" s="624"/>
      <c r="CT41" s="624"/>
      <c r="CU41" s="624"/>
      <c r="CV41" s="624"/>
      <c r="CW41" s="624"/>
      <c r="CX41" s="624"/>
      <c r="CY41" s="625"/>
      <c r="CZ41" s="628" t="s">
        <v>130</v>
      </c>
      <c r="DA41" s="657"/>
      <c r="DB41" s="657"/>
      <c r="DC41" s="658"/>
      <c r="DD41" s="631" t="s">
        <v>130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235234575</v>
      </c>
      <c r="CS42" s="626"/>
      <c r="CT42" s="626"/>
      <c r="CU42" s="626"/>
      <c r="CV42" s="626"/>
      <c r="CW42" s="626"/>
      <c r="CX42" s="626"/>
      <c r="CY42" s="627"/>
      <c r="CZ42" s="628">
        <v>13.6</v>
      </c>
      <c r="DA42" s="629"/>
      <c r="DB42" s="629"/>
      <c r="DC42" s="630"/>
      <c r="DD42" s="631">
        <v>77132964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4657159</v>
      </c>
      <c r="CS43" s="624"/>
      <c r="CT43" s="624"/>
      <c r="CU43" s="624"/>
      <c r="CV43" s="624"/>
      <c r="CW43" s="624"/>
      <c r="CX43" s="624"/>
      <c r="CY43" s="625"/>
      <c r="CZ43" s="628">
        <v>0.3</v>
      </c>
      <c r="DA43" s="657"/>
      <c r="DB43" s="657"/>
      <c r="DC43" s="658"/>
      <c r="DD43" s="631">
        <v>4657159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354</v>
      </c>
      <c r="CD44" s="651" t="s">
        <v>306</v>
      </c>
      <c r="CE44" s="652"/>
      <c r="CF44" s="620" t="s">
        <v>355</v>
      </c>
      <c r="CG44" s="621"/>
      <c r="CH44" s="621"/>
      <c r="CI44" s="621"/>
      <c r="CJ44" s="621"/>
      <c r="CK44" s="621"/>
      <c r="CL44" s="621"/>
      <c r="CM44" s="621"/>
      <c r="CN44" s="621"/>
      <c r="CO44" s="621"/>
      <c r="CP44" s="621"/>
      <c r="CQ44" s="622"/>
      <c r="CR44" s="623">
        <v>235234575</v>
      </c>
      <c r="CS44" s="626"/>
      <c r="CT44" s="626"/>
      <c r="CU44" s="626"/>
      <c r="CV44" s="626"/>
      <c r="CW44" s="626"/>
      <c r="CX44" s="626"/>
      <c r="CY44" s="627"/>
      <c r="CZ44" s="628">
        <v>13.6</v>
      </c>
      <c r="DA44" s="629"/>
      <c r="DB44" s="629"/>
      <c r="DC44" s="630"/>
      <c r="DD44" s="631">
        <v>77132964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356</v>
      </c>
      <c r="CG45" s="621"/>
      <c r="CH45" s="621"/>
      <c r="CI45" s="621"/>
      <c r="CJ45" s="621"/>
      <c r="CK45" s="621"/>
      <c r="CL45" s="621"/>
      <c r="CM45" s="621"/>
      <c r="CN45" s="621"/>
      <c r="CO45" s="621"/>
      <c r="CP45" s="621"/>
      <c r="CQ45" s="622"/>
      <c r="CR45" s="623">
        <v>66822124</v>
      </c>
      <c r="CS45" s="624"/>
      <c r="CT45" s="624"/>
      <c r="CU45" s="624"/>
      <c r="CV45" s="624"/>
      <c r="CW45" s="624"/>
      <c r="CX45" s="624"/>
      <c r="CY45" s="625"/>
      <c r="CZ45" s="628">
        <v>3.9</v>
      </c>
      <c r="DA45" s="657"/>
      <c r="DB45" s="657"/>
      <c r="DC45" s="658"/>
      <c r="DD45" s="631">
        <v>5956542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357</v>
      </c>
      <c r="CG46" s="621"/>
      <c r="CH46" s="621"/>
      <c r="CI46" s="621"/>
      <c r="CJ46" s="621"/>
      <c r="CK46" s="621"/>
      <c r="CL46" s="621"/>
      <c r="CM46" s="621"/>
      <c r="CN46" s="621"/>
      <c r="CO46" s="621"/>
      <c r="CP46" s="621"/>
      <c r="CQ46" s="622"/>
      <c r="CR46" s="623">
        <v>156061437</v>
      </c>
      <c r="CS46" s="626"/>
      <c r="CT46" s="626"/>
      <c r="CU46" s="626"/>
      <c r="CV46" s="626"/>
      <c r="CW46" s="626"/>
      <c r="CX46" s="626"/>
      <c r="CY46" s="627"/>
      <c r="CZ46" s="628">
        <v>9</v>
      </c>
      <c r="DA46" s="629"/>
      <c r="DB46" s="629"/>
      <c r="DC46" s="630"/>
      <c r="DD46" s="631">
        <v>70838192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358</v>
      </c>
      <c r="CG47" s="621"/>
      <c r="CH47" s="621"/>
      <c r="CI47" s="621"/>
      <c r="CJ47" s="621"/>
      <c r="CK47" s="621"/>
      <c r="CL47" s="621"/>
      <c r="CM47" s="621"/>
      <c r="CN47" s="621"/>
      <c r="CO47" s="621"/>
      <c r="CP47" s="621"/>
      <c r="CQ47" s="622"/>
      <c r="CR47" s="623" t="s">
        <v>130</v>
      </c>
      <c r="CS47" s="624"/>
      <c r="CT47" s="624"/>
      <c r="CU47" s="624"/>
      <c r="CV47" s="624"/>
      <c r="CW47" s="624"/>
      <c r="CX47" s="624"/>
      <c r="CY47" s="625"/>
      <c r="CZ47" s="628" t="s">
        <v>359</v>
      </c>
      <c r="DA47" s="657"/>
      <c r="DB47" s="657"/>
      <c r="DC47" s="658"/>
      <c r="DD47" s="631" t="s">
        <v>130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360</v>
      </c>
      <c r="CG48" s="621"/>
      <c r="CH48" s="621"/>
      <c r="CI48" s="621"/>
      <c r="CJ48" s="621"/>
      <c r="CK48" s="621"/>
      <c r="CL48" s="621"/>
      <c r="CM48" s="621"/>
      <c r="CN48" s="621"/>
      <c r="CO48" s="621"/>
      <c r="CP48" s="621"/>
      <c r="CQ48" s="622"/>
      <c r="CR48" s="623" t="s">
        <v>130</v>
      </c>
      <c r="CS48" s="626"/>
      <c r="CT48" s="626"/>
      <c r="CU48" s="626"/>
      <c r="CV48" s="626"/>
      <c r="CW48" s="626"/>
      <c r="CX48" s="626"/>
      <c r="CY48" s="627"/>
      <c r="CZ48" s="628" t="s">
        <v>359</v>
      </c>
      <c r="DA48" s="629"/>
      <c r="DB48" s="629"/>
      <c r="DC48" s="630"/>
      <c r="DD48" s="631" t="s">
        <v>130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361</v>
      </c>
      <c r="CE49" s="636"/>
      <c r="CF49" s="636"/>
      <c r="CG49" s="636"/>
      <c r="CH49" s="636"/>
      <c r="CI49" s="636"/>
      <c r="CJ49" s="636"/>
      <c r="CK49" s="636"/>
      <c r="CL49" s="636"/>
      <c r="CM49" s="636"/>
      <c r="CN49" s="636"/>
      <c r="CO49" s="636"/>
      <c r="CP49" s="636"/>
      <c r="CQ49" s="637"/>
      <c r="CR49" s="638">
        <v>1730887224</v>
      </c>
      <c r="CS49" s="639"/>
      <c r="CT49" s="639"/>
      <c r="CU49" s="639"/>
      <c r="CV49" s="639"/>
      <c r="CW49" s="639"/>
      <c r="CX49" s="639"/>
      <c r="CY49" s="640"/>
      <c r="CZ49" s="641">
        <v>100</v>
      </c>
      <c r="DA49" s="642"/>
      <c r="DB49" s="642"/>
      <c r="DC49" s="643"/>
      <c r="DD49" s="644">
        <v>1092096292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LjW9BVxWqVV7XLRbBYEkb5CZ4uJEdiu2bp1k93kPvnGmIGG5bCKn/P7odVfPt4d4HzgKRaUvGmBwUv6f8jPtg==" saltValue="Yf5p12e2T+HSz1LgmHkA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 zeroHeight="1" x14ac:dyDescent="0.2"/>
  <cols>
    <col min="1" max="130" width="2.81640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384</v>
      </c>
      <c r="C7" s="1102"/>
      <c r="D7" s="1102"/>
      <c r="E7" s="1102"/>
      <c r="F7" s="1102"/>
      <c r="G7" s="1102"/>
      <c r="H7" s="1102"/>
      <c r="I7" s="1102"/>
      <c r="J7" s="1102"/>
      <c r="K7" s="1102"/>
      <c r="L7" s="1102"/>
      <c r="M7" s="1102"/>
      <c r="N7" s="1102"/>
      <c r="O7" s="1102"/>
      <c r="P7" s="1103"/>
      <c r="Q7" s="1155">
        <v>1729379</v>
      </c>
      <c r="R7" s="1156"/>
      <c r="S7" s="1156"/>
      <c r="T7" s="1156"/>
      <c r="U7" s="1156"/>
      <c r="V7" s="1156">
        <v>1716216</v>
      </c>
      <c r="W7" s="1156"/>
      <c r="X7" s="1156"/>
      <c r="Y7" s="1156"/>
      <c r="Z7" s="1156"/>
      <c r="AA7" s="1156">
        <v>13163</v>
      </c>
      <c r="AB7" s="1156"/>
      <c r="AC7" s="1156"/>
      <c r="AD7" s="1156"/>
      <c r="AE7" s="1157"/>
      <c r="AF7" s="1158">
        <v>1981</v>
      </c>
      <c r="AG7" s="1159"/>
      <c r="AH7" s="1159"/>
      <c r="AI7" s="1159"/>
      <c r="AJ7" s="1160"/>
      <c r="AK7" s="1142">
        <v>22695</v>
      </c>
      <c r="AL7" s="1143"/>
      <c r="AM7" s="1143"/>
      <c r="AN7" s="1143"/>
      <c r="AO7" s="1143"/>
      <c r="AP7" s="1143">
        <v>2568121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586</v>
      </c>
      <c r="BT7" s="1147"/>
      <c r="BU7" s="1147"/>
      <c r="BV7" s="1147"/>
      <c r="BW7" s="1147"/>
      <c r="BX7" s="1147"/>
      <c r="BY7" s="1147"/>
      <c r="BZ7" s="1147"/>
      <c r="CA7" s="1147"/>
      <c r="CB7" s="1147"/>
      <c r="CC7" s="1147"/>
      <c r="CD7" s="1147"/>
      <c r="CE7" s="1147"/>
      <c r="CF7" s="1147"/>
      <c r="CG7" s="1148"/>
      <c r="CH7" s="1139">
        <v>13</v>
      </c>
      <c r="CI7" s="1140"/>
      <c r="CJ7" s="1140"/>
      <c r="CK7" s="1140"/>
      <c r="CL7" s="1141"/>
      <c r="CM7" s="1139">
        <v>146</v>
      </c>
      <c r="CN7" s="1140"/>
      <c r="CO7" s="1140"/>
      <c r="CP7" s="1140"/>
      <c r="CQ7" s="1141"/>
      <c r="CR7" s="1139">
        <v>30</v>
      </c>
      <c r="CS7" s="1140"/>
      <c r="CT7" s="1140"/>
      <c r="CU7" s="1140"/>
      <c r="CV7" s="1141"/>
      <c r="CW7" s="1139">
        <v>74</v>
      </c>
      <c r="CX7" s="1140"/>
      <c r="CY7" s="1140"/>
      <c r="CZ7" s="1140"/>
      <c r="DA7" s="1141"/>
      <c r="DB7" s="1139">
        <v>0</v>
      </c>
      <c r="DC7" s="1140"/>
      <c r="DD7" s="1140"/>
      <c r="DE7" s="1140"/>
      <c r="DF7" s="1141"/>
      <c r="DG7" s="1139">
        <v>0</v>
      </c>
      <c r="DH7" s="1140"/>
      <c r="DI7" s="1140"/>
      <c r="DJ7" s="1140"/>
      <c r="DK7" s="1141"/>
      <c r="DL7" s="1139">
        <v>0</v>
      </c>
      <c r="DM7" s="1140"/>
      <c r="DN7" s="1140"/>
      <c r="DO7" s="1140"/>
      <c r="DP7" s="1141"/>
      <c r="DQ7" s="1139">
        <v>0</v>
      </c>
      <c r="DR7" s="1140"/>
      <c r="DS7" s="1140"/>
      <c r="DT7" s="1140"/>
      <c r="DU7" s="1141"/>
      <c r="DV7" s="1166"/>
      <c r="DW7" s="1167"/>
      <c r="DX7" s="1167"/>
      <c r="DY7" s="1167"/>
      <c r="DZ7" s="1168"/>
      <c r="EA7" s="254"/>
    </row>
    <row r="8" spans="1:131" s="255" customFormat="1" ht="26.25" customHeight="1" x14ac:dyDescent="0.2">
      <c r="A8" s="261">
        <v>2</v>
      </c>
      <c r="B8" s="1088" t="s">
        <v>385</v>
      </c>
      <c r="C8" s="1089"/>
      <c r="D8" s="1089"/>
      <c r="E8" s="1089"/>
      <c r="F8" s="1089"/>
      <c r="G8" s="1089"/>
      <c r="H8" s="1089"/>
      <c r="I8" s="1089"/>
      <c r="J8" s="1089"/>
      <c r="K8" s="1089"/>
      <c r="L8" s="1089"/>
      <c r="M8" s="1089"/>
      <c r="N8" s="1089"/>
      <c r="O8" s="1089"/>
      <c r="P8" s="1090"/>
      <c r="Q8" s="1094">
        <v>533103</v>
      </c>
      <c r="R8" s="1095"/>
      <c r="S8" s="1095"/>
      <c r="T8" s="1095"/>
      <c r="U8" s="1095"/>
      <c r="V8" s="1095">
        <v>533103</v>
      </c>
      <c r="W8" s="1095"/>
      <c r="X8" s="1095"/>
      <c r="Y8" s="1095"/>
      <c r="Z8" s="1095"/>
      <c r="AA8" s="1095" t="s">
        <v>511</v>
      </c>
      <c r="AB8" s="1095"/>
      <c r="AC8" s="1095"/>
      <c r="AD8" s="1095"/>
      <c r="AE8" s="1096"/>
      <c r="AF8" s="1070" t="s">
        <v>130</v>
      </c>
      <c r="AG8" s="1071"/>
      <c r="AH8" s="1071"/>
      <c r="AI8" s="1071"/>
      <c r="AJ8" s="1072"/>
      <c r="AK8" s="1137">
        <v>414477</v>
      </c>
      <c r="AL8" s="1138"/>
      <c r="AM8" s="1138"/>
      <c r="AN8" s="1138"/>
      <c r="AO8" s="1138"/>
      <c r="AP8" s="1138" t="s">
        <v>511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587</v>
      </c>
      <c r="BT8" s="1066"/>
      <c r="BU8" s="1066"/>
      <c r="BV8" s="1066"/>
      <c r="BW8" s="1066"/>
      <c r="BX8" s="1066"/>
      <c r="BY8" s="1066"/>
      <c r="BZ8" s="1066"/>
      <c r="CA8" s="1066"/>
      <c r="CB8" s="1066"/>
      <c r="CC8" s="1066"/>
      <c r="CD8" s="1066"/>
      <c r="CE8" s="1066"/>
      <c r="CF8" s="1066"/>
      <c r="CG8" s="1067"/>
      <c r="CH8" s="1040">
        <v>-4</v>
      </c>
      <c r="CI8" s="1041"/>
      <c r="CJ8" s="1041"/>
      <c r="CK8" s="1041"/>
      <c r="CL8" s="1042"/>
      <c r="CM8" s="1040">
        <v>1058</v>
      </c>
      <c r="CN8" s="1041"/>
      <c r="CO8" s="1041"/>
      <c r="CP8" s="1041"/>
      <c r="CQ8" s="1042"/>
      <c r="CR8" s="1040">
        <v>100</v>
      </c>
      <c r="CS8" s="1041"/>
      <c r="CT8" s="1041"/>
      <c r="CU8" s="1041"/>
      <c r="CV8" s="1042"/>
      <c r="CW8" s="1040">
        <v>184</v>
      </c>
      <c r="CX8" s="1041"/>
      <c r="CY8" s="1041"/>
      <c r="CZ8" s="1041"/>
      <c r="DA8" s="1042"/>
      <c r="DB8" s="1040">
        <v>0</v>
      </c>
      <c r="DC8" s="1041"/>
      <c r="DD8" s="1041"/>
      <c r="DE8" s="1041"/>
      <c r="DF8" s="1042"/>
      <c r="DG8" s="1040">
        <v>0</v>
      </c>
      <c r="DH8" s="1041"/>
      <c r="DI8" s="1041"/>
      <c r="DJ8" s="1041"/>
      <c r="DK8" s="1042"/>
      <c r="DL8" s="1040">
        <v>0</v>
      </c>
      <c r="DM8" s="1041"/>
      <c r="DN8" s="1041"/>
      <c r="DO8" s="1041"/>
      <c r="DP8" s="1042"/>
      <c r="DQ8" s="1040">
        <v>0</v>
      </c>
      <c r="DR8" s="1041"/>
      <c r="DS8" s="1041"/>
      <c r="DT8" s="1041"/>
      <c r="DU8" s="1042"/>
      <c r="DV8" s="1043"/>
      <c r="DW8" s="1044"/>
      <c r="DX8" s="1044"/>
      <c r="DY8" s="1044"/>
      <c r="DZ8" s="1045"/>
      <c r="EA8" s="254"/>
    </row>
    <row r="9" spans="1:131" s="255" customFormat="1" ht="26.25" customHeight="1" x14ac:dyDescent="0.2">
      <c r="A9" s="261">
        <v>3</v>
      </c>
      <c r="B9" s="1088" t="s">
        <v>386</v>
      </c>
      <c r="C9" s="1089"/>
      <c r="D9" s="1089"/>
      <c r="E9" s="1089"/>
      <c r="F9" s="1089"/>
      <c r="G9" s="1089"/>
      <c r="H9" s="1089"/>
      <c r="I9" s="1089"/>
      <c r="J9" s="1089"/>
      <c r="K9" s="1089"/>
      <c r="L9" s="1089"/>
      <c r="M9" s="1089"/>
      <c r="N9" s="1089"/>
      <c r="O9" s="1089"/>
      <c r="P9" s="1090"/>
      <c r="Q9" s="1094">
        <v>1394</v>
      </c>
      <c r="R9" s="1095"/>
      <c r="S9" s="1095"/>
      <c r="T9" s="1095"/>
      <c r="U9" s="1095"/>
      <c r="V9" s="1095">
        <v>274</v>
      </c>
      <c r="W9" s="1095"/>
      <c r="X9" s="1095"/>
      <c r="Y9" s="1095"/>
      <c r="Z9" s="1095"/>
      <c r="AA9" s="1095">
        <v>1120</v>
      </c>
      <c r="AB9" s="1095"/>
      <c r="AC9" s="1095"/>
      <c r="AD9" s="1095"/>
      <c r="AE9" s="1096"/>
      <c r="AF9" s="1070">
        <v>1120</v>
      </c>
      <c r="AG9" s="1071"/>
      <c r="AH9" s="1071"/>
      <c r="AI9" s="1071"/>
      <c r="AJ9" s="1072"/>
      <c r="AK9" s="1137">
        <v>22</v>
      </c>
      <c r="AL9" s="1138"/>
      <c r="AM9" s="1138"/>
      <c r="AN9" s="1138"/>
      <c r="AO9" s="1138"/>
      <c r="AP9" s="1138">
        <v>3658</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588</v>
      </c>
      <c r="BT9" s="1066"/>
      <c r="BU9" s="1066"/>
      <c r="BV9" s="1066"/>
      <c r="BW9" s="1066"/>
      <c r="BX9" s="1066"/>
      <c r="BY9" s="1066"/>
      <c r="BZ9" s="1066"/>
      <c r="CA9" s="1066"/>
      <c r="CB9" s="1066"/>
      <c r="CC9" s="1066"/>
      <c r="CD9" s="1066"/>
      <c r="CE9" s="1066"/>
      <c r="CF9" s="1066"/>
      <c r="CG9" s="1067"/>
      <c r="CH9" s="1040">
        <v>115</v>
      </c>
      <c r="CI9" s="1041"/>
      <c r="CJ9" s="1041"/>
      <c r="CK9" s="1041"/>
      <c r="CL9" s="1042"/>
      <c r="CM9" s="1040">
        <v>2729</v>
      </c>
      <c r="CN9" s="1041"/>
      <c r="CO9" s="1041"/>
      <c r="CP9" s="1041"/>
      <c r="CQ9" s="1042"/>
      <c r="CR9" s="1040">
        <v>75</v>
      </c>
      <c r="CS9" s="1041"/>
      <c r="CT9" s="1041"/>
      <c r="CU9" s="1041"/>
      <c r="CV9" s="1042"/>
      <c r="CW9" s="1040">
        <v>720</v>
      </c>
      <c r="CX9" s="1041"/>
      <c r="CY9" s="1041"/>
      <c r="CZ9" s="1041"/>
      <c r="DA9" s="1042"/>
      <c r="DB9" s="1040">
        <v>0</v>
      </c>
      <c r="DC9" s="1041"/>
      <c r="DD9" s="1041"/>
      <c r="DE9" s="1041"/>
      <c r="DF9" s="1042"/>
      <c r="DG9" s="1040">
        <v>0</v>
      </c>
      <c r="DH9" s="1041"/>
      <c r="DI9" s="1041"/>
      <c r="DJ9" s="1041"/>
      <c r="DK9" s="1042"/>
      <c r="DL9" s="1040">
        <v>0</v>
      </c>
      <c r="DM9" s="1041"/>
      <c r="DN9" s="1041"/>
      <c r="DO9" s="1041"/>
      <c r="DP9" s="1042"/>
      <c r="DQ9" s="1040">
        <v>0</v>
      </c>
      <c r="DR9" s="1041"/>
      <c r="DS9" s="1041"/>
      <c r="DT9" s="1041"/>
      <c r="DU9" s="1042"/>
      <c r="DV9" s="1043"/>
      <c r="DW9" s="1044"/>
      <c r="DX9" s="1044"/>
      <c r="DY9" s="1044"/>
      <c r="DZ9" s="1045"/>
      <c r="EA9" s="254"/>
    </row>
    <row r="10" spans="1:131" s="255" customFormat="1" ht="26.25" customHeight="1" x14ac:dyDescent="0.2">
      <c r="A10" s="261">
        <v>4</v>
      </c>
      <c r="B10" s="1088" t="s">
        <v>387</v>
      </c>
      <c r="C10" s="1089"/>
      <c r="D10" s="1089"/>
      <c r="E10" s="1089"/>
      <c r="F10" s="1089"/>
      <c r="G10" s="1089"/>
      <c r="H10" s="1089"/>
      <c r="I10" s="1089"/>
      <c r="J10" s="1089"/>
      <c r="K10" s="1089"/>
      <c r="L10" s="1089"/>
      <c r="M10" s="1089"/>
      <c r="N10" s="1089"/>
      <c r="O10" s="1089"/>
      <c r="P10" s="1090"/>
      <c r="Q10" s="1094">
        <v>488</v>
      </c>
      <c r="R10" s="1095"/>
      <c r="S10" s="1095"/>
      <c r="T10" s="1095"/>
      <c r="U10" s="1095"/>
      <c r="V10" s="1095">
        <v>402</v>
      </c>
      <c r="W10" s="1095"/>
      <c r="X10" s="1095"/>
      <c r="Y10" s="1095"/>
      <c r="Z10" s="1095"/>
      <c r="AA10" s="1095">
        <v>86</v>
      </c>
      <c r="AB10" s="1095"/>
      <c r="AC10" s="1095"/>
      <c r="AD10" s="1095"/>
      <c r="AE10" s="1096"/>
      <c r="AF10" s="1070">
        <v>86</v>
      </c>
      <c r="AG10" s="1071"/>
      <c r="AH10" s="1071"/>
      <c r="AI10" s="1071"/>
      <c r="AJ10" s="1072"/>
      <c r="AK10" s="1137">
        <v>14</v>
      </c>
      <c r="AL10" s="1138"/>
      <c r="AM10" s="1138"/>
      <c r="AN10" s="1138"/>
      <c r="AO10" s="1138"/>
      <c r="AP10" s="1138" t="s">
        <v>511</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589</v>
      </c>
      <c r="BT10" s="1066"/>
      <c r="BU10" s="1066"/>
      <c r="BV10" s="1066"/>
      <c r="BW10" s="1066"/>
      <c r="BX10" s="1066"/>
      <c r="BY10" s="1066"/>
      <c r="BZ10" s="1066"/>
      <c r="CA10" s="1066"/>
      <c r="CB10" s="1066"/>
      <c r="CC10" s="1066"/>
      <c r="CD10" s="1066"/>
      <c r="CE10" s="1066"/>
      <c r="CF10" s="1066"/>
      <c r="CG10" s="1067"/>
      <c r="CH10" s="1040">
        <v>-58</v>
      </c>
      <c r="CI10" s="1041"/>
      <c r="CJ10" s="1041"/>
      <c r="CK10" s="1041"/>
      <c r="CL10" s="1042"/>
      <c r="CM10" s="1040">
        <v>1118</v>
      </c>
      <c r="CN10" s="1041"/>
      <c r="CO10" s="1041"/>
      <c r="CP10" s="1041"/>
      <c r="CQ10" s="1042"/>
      <c r="CR10" s="1040">
        <v>100</v>
      </c>
      <c r="CS10" s="1041"/>
      <c r="CT10" s="1041"/>
      <c r="CU10" s="1041"/>
      <c r="CV10" s="1042"/>
      <c r="CW10" s="1040">
        <v>201</v>
      </c>
      <c r="CX10" s="1041"/>
      <c r="CY10" s="1041"/>
      <c r="CZ10" s="1041"/>
      <c r="DA10" s="1042"/>
      <c r="DB10" s="1040">
        <v>0</v>
      </c>
      <c r="DC10" s="1041"/>
      <c r="DD10" s="1041"/>
      <c r="DE10" s="1041"/>
      <c r="DF10" s="1042"/>
      <c r="DG10" s="1040">
        <v>0</v>
      </c>
      <c r="DH10" s="1041"/>
      <c r="DI10" s="1041"/>
      <c r="DJ10" s="1041"/>
      <c r="DK10" s="1042"/>
      <c r="DL10" s="1040">
        <v>0</v>
      </c>
      <c r="DM10" s="1041"/>
      <c r="DN10" s="1041"/>
      <c r="DO10" s="1041"/>
      <c r="DP10" s="1042"/>
      <c r="DQ10" s="1040">
        <v>0</v>
      </c>
      <c r="DR10" s="1041"/>
      <c r="DS10" s="1041"/>
      <c r="DT10" s="1041"/>
      <c r="DU10" s="1042"/>
      <c r="DV10" s="1043"/>
      <c r="DW10" s="1044"/>
      <c r="DX10" s="1044"/>
      <c r="DY10" s="1044"/>
      <c r="DZ10" s="1045"/>
      <c r="EA10" s="254"/>
    </row>
    <row r="11" spans="1:131" s="255" customFormat="1" ht="26.25" customHeight="1" x14ac:dyDescent="0.2">
      <c r="A11" s="261">
        <v>5</v>
      </c>
      <c r="B11" s="1088" t="s">
        <v>388</v>
      </c>
      <c r="C11" s="1089"/>
      <c r="D11" s="1089"/>
      <c r="E11" s="1089"/>
      <c r="F11" s="1089"/>
      <c r="G11" s="1089"/>
      <c r="H11" s="1089"/>
      <c r="I11" s="1089"/>
      <c r="J11" s="1089"/>
      <c r="K11" s="1089"/>
      <c r="L11" s="1089"/>
      <c r="M11" s="1089"/>
      <c r="N11" s="1089"/>
      <c r="O11" s="1089"/>
      <c r="P11" s="1090"/>
      <c r="Q11" s="1094">
        <v>48</v>
      </c>
      <c r="R11" s="1095"/>
      <c r="S11" s="1095"/>
      <c r="T11" s="1095"/>
      <c r="U11" s="1095"/>
      <c r="V11" s="1095">
        <v>27</v>
      </c>
      <c r="W11" s="1095"/>
      <c r="X11" s="1095"/>
      <c r="Y11" s="1095"/>
      <c r="Z11" s="1095"/>
      <c r="AA11" s="1095">
        <v>21</v>
      </c>
      <c r="AB11" s="1095"/>
      <c r="AC11" s="1095"/>
      <c r="AD11" s="1095"/>
      <c r="AE11" s="1096"/>
      <c r="AF11" s="1070">
        <v>21</v>
      </c>
      <c r="AG11" s="1071"/>
      <c r="AH11" s="1071"/>
      <c r="AI11" s="1071"/>
      <c r="AJ11" s="1072"/>
      <c r="AK11" s="1137">
        <v>22</v>
      </c>
      <c r="AL11" s="1138"/>
      <c r="AM11" s="1138"/>
      <c r="AN11" s="1138"/>
      <c r="AO11" s="1138"/>
      <c r="AP11" s="1138" t="s">
        <v>511</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590</v>
      </c>
      <c r="BT11" s="1066"/>
      <c r="BU11" s="1066"/>
      <c r="BV11" s="1066"/>
      <c r="BW11" s="1066"/>
      <c r="BX11" s="1066"/>
      <c r="BY11" s="1066"/>
      <c r="BZ11" s="1066"/>
      <c r="CA11" s="1066"/>
      <c r="CB11" s="1066"/>
      <c r="CC11" s="1066"/>
      <c r="CD11" s="1066"/>
      <c r="CE11" s="1066"/>
      <c r="CF11" s="1066"/>
      <c r="CG11" s="1067"/>
      <c r="CH11" s="1040">
        <v>57</v>
      </c>
      <c r="CI11" s="1041"/>
      <c r="CJ11" s="1041"/>
      <c r="CK11" s="1041"/>
      <c r="CL11" s="1042"/>
      <c r="CM11" s="1040">
        <v>3451</v>
      </c>
      <c r="CN11" s="1041"/>
      <c r="CO11" s="1041"/>
      <c r="CP11" s="1041"/>
      <c r="CQ11" s="1042"/>
      <c r="CR11" s="1040">
        <v>0</v>
      </c>
      <c r="CS11" s="1041"/>
      <c r="CT11" s="1041"/>
      <c r="CU11" s="1041"/>
      <c r="CV11" s="1042"/>
      <c r="CW11" s="1040">
        <v>229</v>
      </c>
      <c r="CX11" s="1041"/>
      <c r="CY11" s="1041"/>
      <c r="CZ11" s="1041"/>
      <c r="DA11" s="1042"/>
      <c r="DB11" s="1040">
        <v>0</v>
      </c>
      <c r="DC11" s="1041"/>
      <c r="DD11" s="1041"/>
      <c r="DE11" s="1041"/>
      <c r="DF11" s="1042"/>
      <c r="DG11" s="1040">
        <v>0</v>
      </c>
      <c r="DH11" s="1041"/>
      <c r="DI11" s="1041"/>
      <c r="DJ11" s="1041"/>
      <c r="DK11" s="1042"/>
      <c r="DL11" s="1040">
        <v>0</v>
      </c>
      <c r="DM11" s="1041"/>
      <c r="DN11" s="1041"/>
      <c r="DO11" s="1041"/>
      <c r="DP11" s="1042"/>
      <c r="DQ11" s="1040">
        <v>0</v>
      </c>
      <c r="DR11" s="1041"/>
      <c r="DS11" s="1041"/>
      <c r="DT11" s="1041"/>
      <c r="DU11" s="1042"/>
      <c r="DV11" s="1043"/>
      <c r="DW11" s="1044"/>
      <c r="DX11" s="1044"/>
      <c r="DY11" s="1044"/>
      <c r="DZ11" s="1045"/>
      <c r="EA11" s="254"/>
    </row>
    <row r="12" spans="1:131" s="255" customFormat="1" ht="26.25" customHeight="1" x14ac:dyDescent="0.2">
      <c r="A12" s="261">
        <v>6</v>
      </c>
      <c r="B12" s="1088" t="s">
        <v>389</v>
      </c>
      <c r="C12" s="1089"/>
      <c r="D12" s="1089"/>
      <c r="E12" s="1089"/>
      <c r="F12" s="1089"/>
      <c r="G12" s="1089"/>
      <c r="H12" s="1089"/>
      <c r="I12" s="1089"/>
      <c r="J12" s="1089"/>
      <c r="K12" s="1089"/>
      <c r="L12" s="1089"/>
      <c r="M12" s="1089"/>
      <c r="N12" s="1089"/>
      <c r="O12" s="1089"/>
      <c r="P12" s="1090"/>
      <c r="Q12" s="1094">
        <v>8629</v>
      </c>
      <c r="R12" s="1095"/>
      <c r="S12" s="1095"/>
      <c r="T12" s="1095"/>
      <c r="U12" s="1095"/>
      <c r="V12" s="1095">
        <v>8052</v>
      </c>
      <c r="W12" s="1095"/>
      <c r="X12" s="1095"/>
      <c r="Y12" s="1095"/>
      <c r="Z12" s="1095"/>
      <c r="AA12" s="1095">
        <v>577</v>
      </c>
      <c r="AB12" s="1095"/>
      <c r="AC12" s="1095"/>
      <c r="AD12" s="1095"/>
      <c r="AE12" s="1096"/>
      <c r="AF12" s="1070">
        <v>577</v>
      </c>
      <c r="AG12" s="1071"/>
      <c r="AH12" s="1071"/>
      <c r="AI12" s="1071"/>
      <c r="AJ12" s="1072"/>
      <c r="AK12" s="1137" t="s">
        <v>511</v>
      </c>
      <c r="AL12" s="1138"/>
      <c r="AM12" s="1138"/>
      <c r="AN12" s="1138"/>
      <c r="AO12" s="1138"/>
      <c r="AP12" s="1138">
        <v>28445</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591</v>
      </c>
      <c r="BT12" s="1066"/>
      <c r="BU12" s="1066"/>
      <c r="BV12" s="1066"/>
      <c r="BW12" s="1066"/>
      <c r="BX12" s="1066"/>
      <c r="BY12" s="1066"/>
      <c r="BZ12" s="1066"/>
      <c r="CA12" s="1066"/>
      <c r="CB12" s="1066"/>
      <c r="CC12" s="1066"/>
      <c r="CD12" s="1066"/>
      <c r="CE12" s="1066"/>
      <c r="CF12" s="1066"/>
      <c r="CG12" s="1067"/>
      <c r="CH12" s="1040">
        <v>3</v>
      </c>
      <c r="CI12" s="1041"/>
      <c r="CJ12" s="1041"/>
      <c r="CK12" s="1041"/>
      <c r="CL12" s="1042"/>
      <c r="CM12" s="1040">
        <v>996</v>
      </c>
      <c r="CN12" s="1041"/>
      <c r="CO12" s="1041"/>
      <c r="CP12" s="1041"/>
      <c r="CQ12" s="1042"/>
      <c r="CR12" s="1040">
        <v>350</v>
      </c>
      <c r="CS12" s="1041"/>
      <c r="CT12" s="1041"/>
      <c r="CU12" s="1041"/>
      <c r="CV12" s="1042"/>
      <c r="CW12" s="1040">
        <v>306</v>
      </c>
      <c r="CX12" s="1041"/>
      <c r="CY12" s="1041"/>
      <c r="CZ12" s="1041"/>
      <c r="DA12" s="1042"/>
      <c r="DB12" s="1040">
        <v>0</v>
      </c>
      <c r="DC12" s="1041"/>
      <c r="DD12" s="1041"/>
      <c r="DE12" s="1041"/>
      <c r="DF12" s="1042"/>
      <c r="DG12" s="1040">
        <v>0</v>
      </c>
      <c r="DH12" s="1041"/>
      <c r="DI12" s="1041"/>
      <c r="DJ12" s="1041"/>
      <c r="DK12" s="1042"/>
      <c r="DL12" s="1040">
        <v>0</v>
      </c>
      <c r="DM12" s="1041"/>
      <c r="DN12" s="1041"/>
      <c r="DO12" s="1041"/>
      <c r="DP12" s="1042"/>
      <c r="DQ12" s="1040">
        <v>0</v>
      </c>
      <c r="DR12" s="1041"/>
      <c r="DS12" s="1041"/>
      <c r="DT12" s="1041"/>
      <c r="DU12" s="1042"/>
      <c r="DV12" s="1043"/>
      <c r="DW12" s="1044"/>
      <c r="DX12" s="1044"/>
      <c r="DY12" s="1044"/>
      <c r="DZ12" s="1045"/>
      <c r="EA12" s="254"/>
    </row>
    <row r="13" spans="1:131" s="255" customFormat="1" ht="26.25" customHeight="1" x14ac:dyDescent="0.2">
      <c r="A13" s="261">
        <v>7</v>
      </c>
      <c r="B13" s="1088" t="s">
        <v>390</v>
      </c>
      <c r="C13" s="1089"/>
      <c r="D13" s="1089"/>
      <c r="E13" s="1089"/>
      <c r="F13" s="1089"/>
      <c r="G13" s="1089"/>
      <c r="H13" s="1089"/>
      <c r="I13" s="1089"/>
      <c r="J13" s="1089"/>
      <c r="K13" s="1089"/>
      <c r="L13" s="1089"/>
      <c r="M13" s="1089"/>
      <c r="N13" s="1089"/>
      <c r="O13" s="1089"/>
      <c r="P13" s="1090"/>
      <c r="Q13" s="1094">
        <v>1389</v>
      </c>
      <c r="R13" s="1095"/>
      <c r="S13" s="1095"/>
      <c r="T13" s="1095"/>
      <c r="U13" s="1095"/>
      <c r="V13" s="1095">
        <v>1389</v>
      </c>
      <c r="W13" s="1095"/>
      <c r="X13" s="1095"/>
      <c r="Y13" s="1095"/>
      <c r="Z13" s="1095"/>
      <c r="AA13" s="1095" t="s">
        <v>511</v>
      </c>
      <c r="AB13" s="1095"/>
      <c r="AC13" s="1095"/>
      <c r="AD13" s="1095"/>
      <c r="AE13" s="1096"/>
      <c r="AF13" s="1070" t="s">
        <v>130</v>
      </c>
      <c r="AG13" s="1071"/>
      <c r="AH13" s="1071"/>
      <c r="AI13" s="1071"/>
      <c r="AJ13" s="1072"/>
      <c r="AK13" s="1137">
        <v>8</v>
      </c>
      <c r="AL13" s="1138"/>
      <c r="AM13" s="1138"/>
      <c r="AN13" s="1138"/>
      <c r="AO13" s="1138"/>
      <c r="AP13" s="1138">
        <v>2574</v>
      </c>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t="s">
        <v>627</v>
      </c>
      <c r="BS13" s="1065" t="s">
        <v>592</v>
      </c>
      <c r="BT13" s="1066"/>
      <c r="BU13" s="1066"/>
      <c r="BV13" s="1066"/>
      <c r="BW13" s="1066"/>
      <c r="BX13" s="1066"/>
      <c r="BY13" s="1066"/>
      <c r="BZ13" s="1066"/>
      <c r="CA13" s="1066"/>
      <c r="CB13" s="1066"/>
      <c r="CC13" s="1066"/>
      <c r="CD13" s="1066"/>
      <c r="CE13" s="1066"/>
      <c r="CF13" s="1066"/>
      <c r="CG13" s="1067"/>
      <c r="CH13" s="1040">
        <v>541</v>
      </c>
      <c r="CI13" s="1041"/>
      <c r="CJ13" s="1041"/>
      <c r="CK13" s="1041"/>
      <c r="CL13" s="1042"/>
      <c r="CM13" s="1040">
        <v>11665</v>
      </c>
      <c r="CN13" s="1041"/>
      <c r="CO13" s="1041"/>
      <c r="CP13" s="1041"/>
      <c r="CQ13" s="1042"/>
      <c r="CR13" s="1040">
        <v>4100</v>
      </c>
      <c r="CS13" s="1041"/>
      <c r="CT13" s="1041"/>
      <c r="CU13" s="1041"/>
      <c r="CV13" s="1042"/>
      <c r="CW13" s="1040">
        <v>0</v>
      </c>
      <c r="CX13" s="1041"/>
      <c r="CY13" s="1041"/>
      <c r="CZ13" s="1041"/>
      <c r="DA13" s="1042"/>
      <c r="DB13" s="1040">
        <v>13700</v>
      </c>
      <c r="DC13" s="1041"/>
      <c r="DD13" s="1041"/>
      <c r="DE13" s="1041"/>
      <c r="DF13" s="1042"/>
      <c r="DG13" s="1040">
        <v>0</v>
      </c>
      <c r="DH13" s="1041"/>
      <c r="DI13" s="1041"/>
      <c r="DJ13" s="1041"/>
      <c r="DK13" s="1042"/>
      <c r="DL13" s="1040">
        <v>7034</v>
      </c>
      <c r="DM13" s="1041"/>
      <c r="DN13" s="1041"/>
      <c r="DO13" s="1041"/>
      <c r="DP13" s="1042"/>
      <c r="DQ13" s="1040">
        <v>703</v>
      </c>
      <c r="DR13" s="1041"/>
      <c r="DS13" s="1041"/>
      <c r="DT13" s="1041"/>
      <c r="DU13" s="1042"/>
      <c r="DV13" s="1043"/>
      <c r="DW13" s="1044"/>
      <c r="DX13" s="1044"/>
      <c r="DY13" s="1044"/>
      <c r="DZ13" s="1045"/>
      <c r="EA13" s="254"/>
    </row>
    <row r="14" spans="1:131" s="255" customFormat="1" ht="26.25" customHeight="1" x14ac:dyDescent="0.2">
      <c r="A14" s="261">
        <v>8</v>
      </c>
      <c r="B14" s="1088" t="s">
        <v>391</v>
      </c>
      <c r="C14" s="1089"/>
      <c r="D14" s="1089"/>
      <c r="E14" s="1089"/>
      <c r="F14" s="1089"/>
      <c r="G14" s="1089"/>
      <c r="H14" s="1089"/>
      <c r="I14" s="1089"/>
      <c r="J14" s="1089"/>
      <c r="K14" s="1089"/>
      <c r="L14" s="1089"/>
      <c r="M14" s="1089"/>
      <c r="N14" s="1089"/>
      <c r="O14" s="1089"/>
      <c r="P14" s="1090"/>
      <c r="Q14" s="1094">
        <v>10134</v>
      </c>
      <c r="R14" s="1095"/>
      <c r="S14" s="1095"/>
      <c r="T14" s="1095"/>
      <c r="U14" s="1095"/>
      <c r="V14" s="1095">
        <v>10050</v>
      </c>
      <c r="W14" s="1095"/>
      <c r="X14" s="1095"/>
      <c r="Y14" s="1095"/>
      <c r="Z14" s="1095"/>
      <c r="AA14" s="1095">
        <v>84</v>
      </c>
      <c r="AB14" s="1095"/>
      <c r="AC14" s="1095"/>
      <c r="AD14" s="1095"/>
      <c r="AE14" s="1096"/>
      <c r="AF14" s="1070" t="s">
        <v>130</v>
      </c>
      <c r="AG14" s="1071"/>
      <c r="AH14" s="1071"/>
      <c r="AI14" s="1071"/>
      <c r="AJ14" s="1072"/>
      <c r="AK14" s="1137">
        <v>5205</v>
      </c>
      <c r="AL14" s="1138"/>
      <c r="AM14" s="1138"/>
      <c r="AN14" s="1138"/>
      <c r="AO14" s="1138"/>
      <c r="AP14" s="1138">
        <v>36698</v>
      </c>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593</v>
      </c>
      <c r="BT14" s="1066"/>
      <c r="BU14" s="1066"/>
      <c r="BV14" s="1066"/>
      <c r="BW14" s="1066"/>
      <c r="BX14" s="1066"/>
      <c r="BY14" s="1066"/>
      <c r="BZ14" s="1066"/>
      <c r="CA14" s="1066"/>
      <c r="CB14" s="1066"/>
      <c r="CC14" s="1066"/>
      <c r="CD14" s="1066"/>
      <c r="CE14" s="1066"/>
      <c r="CF14" s="1066"/>
      <c r="CG14" s="1067"/>
      <c r="CH14" s="1040">
        <v>-11</v>
      </c>
      <c r="CI14" s="1041"/>
      <c r="CJ14" s="1041"/>
      <c r="CK14" s="1041"/>
      <c r="CL14" s="1042"/>
      <c r="CM14" s="1040">
        <v>1372</v>
      </c>
      <c r="CN14" s="1041"/>
      <c r="CO14" s="1041"/>
      <c r="CP14" s="1041"/>
      <c r="CQ14" s="1042"/>
      <c r="CR14" s="1040">
        <v>500</v>
      </c>
      <c r="CS14" s="1041"/>
      <c r="CT14" s="1041"/>
      <c r="CU14" s="1041"/>
      <c r="CV14" s="1042"/>
      <c r="CW14" s="1040">
        <v>78</v>
      </c>
      <c r="CX14" s="1041"/>
      <c r="CY14" s="1041"/>
      <c r="CZ14" s="1041"/>
      <c r="DA14" s="1042"/>
      <c r="DB14" s="1040">
        <v>166</v>
      </c>
      <c r="DC14" s="1041"/>
      <c r="DD14" s="1041"/>
      <c r="DE14" s="1041"/>
      <c r="DF14" s="1042"/>
      <c r="DG14" s="1040">
        <v>0</v>
      </c>
      <c r="DH14" s="1041"/>
      <c r="DI14" s="1041"/>
      <c r="DJ14" s="1041"/>
      <c r="DK14" s="1042"/>
      <c r="DL14" s="1040">
        <v>0</v>
      </c>
      <c r="DM14" s="1041"/>
      <c r="DN14" s="1041"/>
      <c r="DO14" s="1041"/>
      <c r="DP14" s="1042"/>
      <c r="DQ14" s="1040">
        <v>0</v>
      </c>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594</v>
      </c>
      <c r="BT15" s="1066"/>
      <c r="BU15" s="1066"/>
      <c r="BV15" s="1066"/>
      <c r="BW15" s="1066"/>
      <c r="BX15" s="1066"/>
      <c r="BY15" s="1066"/>
      <c r="BZ15" s="1066"/>
      <c r="CA15" s="1066"/>
      <c r="CB15" s="1066"/>
      <c r="CC15" s="1066"/>
      <c r="CD15" s="1066"/>
      <c r="CE15" s="1066"/>
      <c r="CF15" s="1066"/>
      <c r="CG15" s="1067"/>
      <c r="CH15" s="1040">
        <v>-64</v>
      </c>
      <c r="CI15" s="1041"/>
      <c r="CJ15" s="1041"/>
      <c r="CK15" s="1041"/>
      <c r="CL15" s="1042"/>
      <c r="CM15" s="1040">
        <v>15576</v>
      </c>
      <c r="CN15" s="1041"/>
      <c r="CO15" s="1041"/>
      <c r="CP15" s="1041"/>
      <c r="CQ15" s="1042"/>
      <c r="CR15" s="1040">
        <v>100</v>
      </c>
      <c r="CS15" s="1041"/>
      <c r="CT15" s="1041"/>
      <c r="CU15" s="1041"/>
      <c r="CV15" s="1042"/>
      <c r="CW15" s="1040">
        <v>435</v>
      </c>
      <c r="CX15" s="1041"/>
      <c r="CY15" s="1041"/>
      <c r="CZ15" s="1041"/>
      <c r="DA15" s="1042"/>
      <c r="DB15" s="1040">
        <v>0</v>
      </c>
      <c r="DC15" s="1041"/>
      <c r="DD15" s="1041"/>
      <c r="DE15" s="1041"/>
      <c r="DF15" s="1042"/>
      <c r="DG15" s="1040">
        <v>0</v>
      </c>
      <c r="DH15" s="1041"/>
      <c r="DI15" s="1041"/>
      <c r="DJ15" s="1041"/>
      <c r="DK15" s="1042"/>
      <c r="DL15" s="1040">
        <v>0</v>
      </c>
      <c r="DM15" s="1041"/>
      <c r="DN15" s="1041"/>
      <c r="DO15" s="1041"/>
      <c r="DP15" s="1042"/>
      <c r="DQ15" s="1040">
        <v>0</v>
      </c>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595</v>
      </c>
      <c r="BT16" s="1066"/>
      <c r="BU16" s="1066"/>
      <c r="BV16" s="1066"/>
      <c r="BW16" s="1066"/>
      <c r="BX16" s="1066"/>
      <c r="BY16" s="1066"/>
      <c r="BZ16" s="1066"/>
      <c r="CA16" s="1066"/>
      <c r="CB16" s="1066"/>
      <c r="CC16" s="1066"/>
      <c r="CD16" s="1066"/>
      <c r="CE16" s="1066"/>
      <c r="CF16" s="1066"/>
      <c r="CG16" s="1067"/>
      <c r="CH16" s="1040">
        <v>2</v>
      </c>
      <c r="CI16" s="1041"/>
      <c r="CJ16" s="1041"/>
      <c r="CK16" s="1041"/>
      <c r="CL16" s="1042"/>
      <c r="CM16" s="1040">
        <v>51</v>
      </c>
      <c r="CN16" s="1041"/>
      <c r="CO16" s="1041"/>
      <c r="CP16" s="1041"/>
      <c r="CQ16" s="1042"/>
      <c r="CR16" s="1040">
        <v>5</v>
      </c>
      <c r="CS16" s="1041"/>
      <c r="CT16" s="1041"/>
      <c r="CU16" s="1041"/>
      <c r="CV16" s="1042"/>
      <c r="CW16" s="1040">
        <v>14</v>
      </c>
      <c r="CX16" s="1041"/>
      <c r="CY16" s="1041"/>
      <c r="CZ16" s="1041"/>
      <c r="DA16" s="1042"/>
      <c r="DB16" s="1040">
        <v>0</v>
      </c>
      <c r="DC16" s="1041"/>
      <c r="DD16" s="1041"/>
      <c r="DE16" s="1041"/>
      <c r="DF16" s="1042"/>
      <c r="DG16" s="1040">
        <v>0</v>
      </c>
      <c r="DH16" s="1041"/>
      <c r="DI16" s="1041"/>
      <c r="DJ16" s="1041"/>
      <c r="DK16" s="1042"/>
      <c r="DL16" s="1040">
        <v>0</v>
      </c>
      <c r="DM16" s="1041"/>
      <c r="DN16" s="1041"/>
      <c r="DO16" s="1041"/>
      <c r="DP16" s="1042"/>
      <c r="DQ16" s="1040">
        <v>0</v>
      </c>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596</v>
      </c>
      <c r="BT17" s="1066"/>
      <c r="BU17" s="1066"/>
      <c r="BV17" s="1066"/>
      <c r="BW17" s="1066"/>
      <c r="BX17" s="1066"/>
      <c r="BY17" s="1066"/>
      <c r="BZ17" s="1066"/>
      <c r="CA17" s="1066"/>
      <c r="CB17" s="1066"/>
      <c r="CC17" s="1066"/>
      <c r="CD17" s="1066"/>
      <c r="CE17" s="1066"/>
      <c r="CF17" s="1066"/>
      <c r="CG17" s="1067"/>
      <c r="CH17" s="1040">
        <v>36</v>
      </c>
      <c r="CI17" s="1041"/>
      <c r="CJ17" s="1041"/>
      <c r="CK17" s="1041"/>
      <c r="CL17" s="1042"/>
      <c r="CM17" s="1040">
        <v>496</v>
      </c>
      <c r="CN17" s="1041"/>
      <c r="CO17" s="1041"/>
      <c r="CP17" s="1041"/>
      <c r="CQ17" s="1042"/>
      <c r="CR17" s="1040">
        <v>10</v>
      </c>
      <c r="CS17" s="1041"/>
      <c r="CT17" s="1041"/>
      <c r="CU17" s="1041"/>
      <c r="CV17" s="1042"/>
      <c r="CW17" s="1040">
        <v>74</v>
      </c>
      <c r="CX17" s="1041"/>
      <c r="CY17" s="1041"/>
      <c r="CZ17" s="1041"/>
      <c r="DA17" s="1042"/>
      <c r="DB17" s="1040">
        <v>0</v>
      </c>
      <c r="DC17" s="1041"/>
      <c r="DD17" s="1041"/>
      <c r="DE17" s="1041"/>
      <c r="DF17" s="1042"/>
      <c r="DG17" s="1040">
        <v>0</v>
      </c>
      <c r="DH17" s="1041"/>
      <c r="DI17" s="1041"/>
      <c r="DJ17" s="1041"/>
      <c r="DK17" s="1042"/>
      <c r="DL17" s="1040">
        <v>0</v>
      </c>
      <c r="DM17" s="1041"/>
      <c r="DN17" s="1041"/>
      <c r="DO17" s="1041"/>
      <c r="DP17" s="1042"/>
      <c r="DQ17" s="1040">
        <v>0</v>
      </c>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t="s">
        <v>597</v>
      </c>
      <c r="BT18" s="1066"/>
      <c r="BU18" s="1066"/>
      <c r="BV18" s="1066"/>
      <c r="BW18" s="1066"/>
      <c r="BX18" s="1066"/>
      <c r="BY18" s="1066"/>
      <c r="BZ18" s="1066"/>
      <c r="CA18" s="1066"/>
      <c r="CB18" s="1066"/>
      <c r="CC18" s="1066"/>
      <c r="CD18" s="1066"/>
      <c r="CE18" s="1066"/>
      <c r="CF18" s="1066"/>
      <c r="CG18" s="1067"/>
      <c r="CH18" s="1040">
        <v>608</v>
      </c>
      <c r="CI18" s="1041"/>
      <c r="CJ18" s="1041"/>
      <c r="CK18" s="1041"/>
      <c r="CL18" s="1042"/>
      <c r="CM18" s="1040">
        <v>9087</v>
      </c>
      <c r="CN18" s="1041"/>
      <c r="CO18" s="1041"/>
      <c r="CP18" s="1041"/>
      <c r="CQ18" s="1042"/>
      <c r="CR18" s="1040">
        <v>2840</v>
      </c>
      <c r="CS18" s="1041"/>
      <c r="CT18" s="1041"/>
      <c r="CU18" s="1041"/>
      <c r="CV18" s="1042"/>
      <c r="CW18" s="1040">
        <v>0</v>
      </c>
      <c r="CX18" s="1041"/>
      <c r="CY18" s="1041"/>
      <c r="CZ18" s="1041"/>
      <c r="DA18" s="1042"/>
      <c r="DB18" s="1040">
        <v>0</v>
      </c>
      <c r="DC18" s="1041"/>
      <c r="DD18" s="1041"/>
      <c r="DE18" s="1041"/>
      <c r="DF18" s="1042"/>
      <c r="DG18" s="1040">
        <v>0</v>
      </c>
      <c r="DH18" s="1041"/>
      <c r="DI18" s="1041"/>
      <c r="DJ18" s="1041"/>
      <c r="DK18" s="1042"/>
      <c r="DL18" s="1040">
        <v>0</v>
      </c>
      <c r="DM18" s="1041"/>
      <c r="DN18" s="1041"/>
      <c r="DO18" s="1041"/>
      <c r="DP18" s="1042"/>
      <c r="DQ18" s="1040">
        <v>0</v>
      </c>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t="s">
        <v>598</v>
      </c>
      <c r="BT19" s="1066"/>
      <c r="BU19" s="1066"/>
      <c r="BV19" s="1066"/>
      <c r="BW19" s="1066"/>
      <c r="BX19" s="1066"/>
      <c r="BY19" s="1066"/>
      <c r="BZ19" s="1066"/>
      <c r="CA19" s="1066"/>
      <c r="CB19" s="1066"/>
      <c r="CC19" s="1066"/>
      <c r="CD19" s="1066"/>
      <c r="CE19" s="1066"/>
      <c r="CF19" s="1066"/>
      <c r="CG19" s="1067"/>
      <c r="CH19" s="1040">
        <v>1037</v>
      </c>
      <c r="CI19" s="1041"/>
      <c r="CJ19" s="1041"/>
      <c r="CK19" s="1041"/>
      <c r="CL19" s="1042"/>
      <c r="CM19" s="1040">
        <v>32624</v>
      </c>
      <c r="CN19" s="1041"/>
      <c r="CO19" s="1041"/>
      <c r="CP19" s="1041"/>
      <c r="CQ19" s="1042"/>
      <c r="CR19" s="1040">
        <v>7628</v>
      </c>
      <c r="CS19" s="1041"/>
      <c r="CT19" s="1041"/>
      <c r="CU19" s="1041"/>
      <c r="CV19" s="1042"/>
      <c r="CW19" s="1040">
        <v>612</v>
      </c>
      <c r="CX19" s="1041"/>
      <c r="CY19" s="1041"/>
      <c r="CZ19" s="1041"/>
      <c r="DA19" s="1042"/>
      <c r="DB19" s="1040">
        <v>0</v>
      </c>
      <c r="DC19" s="1041"/>
      <c r="DD19" s="1041"/>
      <c r="DE19" s="1041"/>
      <c r="DF19" s="1042"/>
      <c r="DG19" s="1040">
        <v>0</v>
      </c>
      <c r="DH19" s="1041"/>
      <c r="DI19" s="1041"/>
      <c r="DJ19" s="1041"/>
      <c r="DK19" s="1042"/>
      <c r="DL19" s="1040">
        <v>0</v>
      </c>
      <c r="DM19" s="1041"/>
      <c r="DN19" s="1041"/>
      <c r="DO19" s="1041"/>
      <c r="DP19" s="1042"/>
      <c r="DQ19" s="1040">
        <v>0</v>
      </c>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t="s">
        <v>599</v>
      </c>
      <c r="BT20" s="1066"/>
      <c r="BU20" s="1066"/>
      <c r="BV20" s="1066"/>
      <c r="BW20" s="1066"/>
      <c r="BX20" s="1066"/>
      <c r="BY20" s="1066"/>
      <c r="BZ20" s="1066"/>
      <c r="CA20" s="1066"/>
      <c r="CB20" s="1066"/>
      <c r="CC20" s="1066"/>
      <c r="CD20" s="1066"/>
      <c r="CE20" s="1066"/>
      <c r="CF20" s="1066"/>
      <c r="CG20" s="1067"/>
      <c r="CH20" s="1040">
        <v>125</v>
      </c>
      <c r="CI20" s="1041"/>
      <c r="CJ20" s="1041"/>
      <c r="CK20" s="1041"/>
      <c r="CL20" s="1042"/>
      <c r="CM20" s="1040">
        <v>1074</v>
      </c>
      <c r="CN20" s="1041"/>
      <c r="CO20" s="1041"/>
      <c r="CP20" s="1041"/>
      <c r="CQ20" s="1042"/>
      <c r="CR20" s="1040">
        <v>25</v>
      </c>
      <c r="CS20" s="1041"/>
      <c r="CT20" s="1041"/>
      <c r="CU20" s="1041"/>
      <c r="CV20" s="1042"/>
      <c r="CW20" s="1040">
        <v>0</v>
      </c>
      <c r="CX20" s="1041"/>
      <c r="CY20" s="1041"/>
      <c r="CZ20" s="1041"/>
      <c r="DA20" s="1042"/>
      <c r="DB20" s="1040">
        <v>0</v>
      </c>
      <c r="DC20" s="1041"/>
      <c r="DD20" s="1041"/>
      <c r="DE20" s="1041"/>
      <c r="DF20" s="1042"/>
      <c r="DG20" s="1040">
        <v>0</v>
      </c>
      <c r="DH20" s="1041"/>
      <c r="DI20" s="1041"/>
      <c r="DJ20" s="1041"/>
      <c r="DK20" s="1042"/>
      <c r="DL20" s="1040">
        <v>0</v>
      </c>
      <c r="DM20" s="1041"/>
      <c r="DN20" s="1041"/>
      <c r="DO20" s="1041"/>
      <c r="DP20" s="1042"/>
      <c r="DQ20" s="1040">
        <v>0</v>
      </c>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t="s">
        <v>600</v>
      </c>
      <c r="BT21" s="1066"/>
      <c r="BU21" s="1066"/>
      <c r="BV21" s="1066"/>
      <c r="BW21" s="1066"/>
      <c r="BX21" s="1066"/>
      <c r="BY21" s="1066"/>
      <c r="BZ21" s="1066"/>
      <c r="CA21" s="1066"/>
      <c r="CB21" s="1066"/>
      <c r="CC21" s="1066"/>
      <c r="CD21" s="1066"/>
      <c r="CE21" s="1066"/>
      <c r="CF21" s="1066"/>
      <c r="CG21" s="1067"/>
      <c r="CH21" s="1040">
        <v>-32</v>
      </c>
      <c r="CI21" s="1041"/>
      <c r="CJ21" s="1041"/>
      <c r="CK21" s="1041"/>
      <c r="CL21" s="1042"/>
      <c r="CM21" s="1040">
        <v>163</v>
      </c>
      <c r="CN21" s="1041"/>
      <c r="CO21" s="1041"/>
      <c r="CP21" s="1041"/>
      <c r="CQ21" s="1042"/>
      <c r="CR21" s="1040">
        <v>50</v>
      </c>
      <c r="CS21" s="1041"/>
      <c r="CT21" s="1041"/>
      <c r="CU21" s="1041"/>
      <c r="CV21" s="1042"/>
      <c r="CW21" s="1040">
        <v>360</v>
      </c>
      <c r="CX21" s="1041"/>
      <c r="CY21" s="1041"/>
      <c r="CZ21" s="1041"/>
      <c r="DA21" s="1042"/>
      <c r="DB21" s="1040">
        <v>0</v>
      </c>
      <c r="DC21" s="1041"/>
      <c r="DD21" s="1041"/>
      <c r="DE21" s="1041"/>
      <c r="DF21" s="1042"/>
      <c r="DG21" s="1040">
        <v>0</v>
      </c>
      <c r="DH21" s="1041"/>
      <c r="DI21" s="1041"/>
      <c r="DJ21" s="1041"/>
      <c r="DK21" s="1042"/>
      <c r="DL21" s="1040">
        <v>0</v>
      </c>
      <c r="DM21" s="1041"/>
      <c r="DN21" s="1041"/>
      <c r="DO21" s="1041"/>
      <c r="DP21" s="1042"/>
      <c r="DQ21" s="1040">
        <v>0</v>
      </c>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392</v>
      </c>
      <c r="BA22" s="1086"/>
      <c r="BB22" s="1086"/>
      <c r="BC22" s="1086"/>
      <c r="BD22" s="1087"/>
      <c r="BE22" s="253"/>
      <c r="BF22" s="253"/>
      <c r="BG22" s="253"/>
      <c r="BH22" s="253"/>
      <c r="BI22" s="253"/>
      <c r="BJ22" s="253"/>
      <c r="BK22" s="253"/>
      <c r="BL22" s="253"/>
      <c r="BM22" s="253"/>
      <c r="BN22" s="253"/>
      <c r="BO22" s="253"/>
      <c r="BP22" s="253"/>
      <c r="BQ22" s="262">
        <v>16</v>
      </c>
      <c r="BR22" s="263"/>
      <c r="BS22" s="1065" t="s">
        <v>601</v>
      </c>
      <c r="BT22" s="1066"/>
      <c r="BU22" s="1066"/>
      <c r="BV22" s="1066"/>
      <c r="BW22" s="1066"/>
      <c r="BX22" s="1066"/>
      <c r="BY22" s="1066"/>
      <c r="BZ22" s="1066"/>
      <c r="CA22" s="1066"/>
      <c r="CB22" s="1066"/>
      <c r="CC22" s="1066"/>
      <c r="CD22" s="1066"/>
      <c r="CE22" s="1066"/>
      <c r="CF22" s="1066"/>
      <c r="CG22" s="1067"/>
      <c r="CH22" s="1040">
        <v>-37</v>
      </c>
      <c r="CI22" s="1041"/>
      <c r="CJ22" s="1041"/>
      <c r="CK22" s="1041"/>
      <c r="CL22" s="1042"/>
      <c r="CM22" s="1040">
        <v>0</v>
      </c>
      <c r="CN22" s="1041"/>
      <c r="CO22" s="1041"/>
      <c r="CP22" s="1041"/>
      <c r="CQ22" s="1042"/>
      <c r="CR22" s="1040">
        <v>5</v>
      </c>
      <c r="CS22" s="1041"/>
      <c r="CT22" s="1041"/>
      <c r="CU22" s="1041"/>
      <c r="CV22" s="1042"/>
      <c r="CW22" s="1040">
        <v>612</v>
      </c>
      <c r="CX22" s="1041"/>
      <c r="CY22" s="1041"/>
      <c r="CZ22" s="1041"/>
      <c r="DA22" s="1042"/>
      <c r="DB22" s="1040">
        <v>0</v>
      </c>
      <c r="DC22" s="1041"/>
      <c r="DD22" s="1041"/>
      <c r="DE22" s="1041"/>
      <c r="DF22" s="1042"/>
      <c r="DG22" s="1040">
        <v>0</v>
      </c>
      <c r="DH22" s="1041"/>
      <c r="DI22" s="1041"/>
      <c r="DJ22" s="1041"/>
      <c r="DK22" s="1042"/>
      <c r="DL22" s="1040">
        <v>0</v>
      </c>
      <c r="DM22" s="1041"/>
      <c r="DN22" s="1041"/>
      <c r="DO22" s="1041"/>
      <c r="DP22" s="1042"/>
      <c r="DQ22" s="1040">
        <v>0</v>
      </c>
      <c r="DR22" s="1041"/>
      <c r="DS22" s="1041"/>
      <c r="DT22" s="1041"/>
      <c r="DU22" s="1042"/>
      <c r="DV22" s="1043"/>
      <c r="DW22" s="1044"/>
      <c r="DX22" s="1044"/>
      <c r="DY22" s="1044"/>
      <c r="DZ22" s="1045"/>
      <c r="EA22" s="254"/>
    </row>
    <row r="23" spans="1:131" s="255" customFormat="1" ht="26.25" customHeight="1" thickBot="1" x14ac:dyDescent="0.25">
      <c r="A23" s="264" t="s">
        <v>393</v>
      </c>
      <c r="B23" s="995" t="s">
        <v>394</v>
      </c>
      <c r="C23" s="996"/>
      <c r="D23" s="996"/>
      <c r="E23" s="996"/>
      <c r="F23" s="996"/>
      <c r="G23" s="996"/>
      <c r="H23" s="996"/>
      <c r="I23" s="996"/>
      <c r="J23" s="996"/>
      <c r="K23" s="996"/>
      <c r="L23" s="996"/>
      <c r="M23" s="996"/>
      <c r="N23" s="996"/>
      <c r="O23" s="996"/>
      <c r="P23" s="997"/>
      <c r="Q23" s="1119">
        <v>2088795</v>
      </c>
      <c r="R23" s="1120"/>
      <c r="S23" s="1120"/>
      <c r="T23" s="1120"/>
      <c r="U23" s="1120"/>
      <c r="V23" s="1120">
        <v>2073744</v>
      </c>
      <c r="W23" s="1120"/>
      <c r="X23" s="1120"/>
      <c r="Y23" s="1120"/>
      <c r="Z23" s="1120"/>
      <c r="AA23" s="1120">
        <v>15051</v>
      </c>
      <c r="AB23" s="1120"/>
      <c r="AC23" s="1120"/>
      <c r="AD23" s="1120"/>
      <c r="AE23" s="1121"/>
      <c r="AF23" s="1122">
        <v>3786</v>
      </c>
      <c r="AG23" s="1120"/>
      <c r="AH23" s="1120"/>
      <c r="AI23" s="1120"/>
      <c r="AJ23" s="1123"/>
      <c r="AK23" s="1124"/>
      <c r="AL23" s="1125"/>
      <c r="AM23" s="1125"/>
      <c r="AN23" s="1125"/>
      <c r="AO23" s="1125"/>
      <c r="AP23" s="1120">
        <v>2639495</v>
      </c>
      <c r="AQ23" s="1120"/>
      <c r="AR23" s="1120"/>
      <c r="AS23" s="1120"/>
      <c r="AT23" s="1120"/>
      <c r="AU23" s="1126"/>
      <c r="AV23" s="1126"/>
      <c r="AW23" s="1126"/>
      <c r="AX23" s="1126"/>
      <c r="AY23" s="1127"/>
      <c r="AZ23" s="1116" t="s">
        <v>130</v>
      </c>
      <c r="BA23" s="1117"/>
      <c r="BB23" s="1117"/>
      <c r="BC23" s="1117"/>
      <c r="BD23" s="1118"/>
      <c r="BE23" s="253"/>
      <c r="BF23" s="253"/>
      <c r="BG23" s="253"/>
      <c r="BH23" s="253"/>
      <c r="BI23" s="253"/>
      <c r="BJ23" s="253"/>
      <c r="BK23" s="253"/>
      <c r="BL23" s="253"/>
      <c r="BM23" s="253"/>
      <c r="BN23" s="253"/>
      <c r="BO23" s="253"/>
      <c r="BP23" s="253"/>
      <c r="BQ23" s="262">
        <v>17</v>
      </c>
      <c r="BR23" s="263"/>
      <c r="BS23" s="1065" t="s">
        <v>602</v>
      </c>
      <c r="BT23" s="1066"/>
      <c r="BU23" s="1066"/>
      <c r="BV23" s="1066"/>
      <c r="BW23" s="1066"/>
      <c r="BX23" s="1066"/>
      <c r="BY23" s="1066"/>
      <c r="BZ23" s="1066"/>
      <c r="CA23" s="1066"/>
      <c r="CB23" s="1066"/>
      <c r="CC23" s="1066"/>
      <c r="CD23" s="1066"/>
      <c r="CE23" s="1066"/>
      <c r="CF23" s="1066"/>
      <c r="CG23" s="1067"/>
      <c r="CH23" s="1040">
        <v>5</v>
      </c>
      <c r="CI23" s="1041"/>
      <c r="CJ23" s="1041"/>
      <c r="CK23" s="1041"/>
      <c r="CL23" s="1042"/>
      <c r="CM23" s="1040">
        <v>580</v>
      </c>
      <c r="CN23" s="1041"/>
      <c r="CO23" s="1041"/>
      <c r="CP23" s="1041"/>
      <c r="CQ23" s="1042"/>
      <c r="CR23" s="1040">
        <v>290</v>
      </c>
      <c r="CS23" s="1041"/>
      <c r="CT23" s="1041"/>
      <c r="CU23" s="1041"/>
      <c r="CV23" s="1042"/>
      <c r="CW23" s="1040">
        <v>443</v>
      </c>
      <c r="CX23" s="1041"/>
      <c r="CY23" s="1041"/>
      <c r="CZ23" s="1041"/>
      <c r="DA23" s="1042"/>
      <c r="DB23" s="1040">
        <v>0</v>
      </c>
      <c r="DC23" s="1041"/>
      <c r="DD23" s="1041"/>
      <c r="DE23" s="1041"/>
      <c r="DF23" s="1042"/>
      <c r="DG23" s="1040">
        <v>0</v>
      </c>
      <c r="DH23" s="1041"/>
      <c r="DI23" s="1041"/>
      <c r="DJ23" s="1041"/>
      <c r="DK23" s="1042"/>
      <c r="DL23" s="1040">
        <v>0</v>
      </c>
      <c r="DM23" s="1041"/>
      <c r="DN23" s="1041"/>
      <c r="DO23" s="1041"/>
      <c r="DP23" s="1042"/>
      <c r="DQ23" s="1040">
        <v>0</v>
      </c>
      <c r="DR23" s="1041"/>
      <c r="DS23" s="1041"/>
      <c r="DT23" s="1041"/>
      <c r="DU23" s="1042"/>
      <c r="DV23" s="1043"/>
      <c r="DW23" s="1044"/>
      <c r="DX23" s="1044"/>
      <c r="DY23" s="1044"/>
      <c r="DZ23" s="1045"/>
      <c r="EA23" s="254"/>
    </row>
    <row r="24" spans="1:131" s="255" customFormat="1" ht="26.25" customHeight="1" x14ac:dyDescent="0.2">
      <c r="A24" s="1115" t="s">
        <v>395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t="s">
        <v>603</v>
      </c>
      <c r="BT24" s="1066"/>
      <c r="BU24" s="1066"/>
      <c r="BV24" s="1066"/>
      <c r="BW24" s="1066"/>
      <c r="BX24" s="1066"/>
      <c r="BY24" s="1066"/>
      <c r="BZ24" s="1066"/>
      <c r="CA24" s="1066"/>
      <c r="CB24" s="1066"/>
      <c r="CC24" s="1066"/>
      <c r="CD24" s="1066"/>
      <c r="CE24" s="1066"/>
      <c r="CF24" s="1066"/>
      <c r="CG24" s="1067"/>
      <c r="CH24" s="1040">
        <v>-3</v>
      </c>
      <c r="CI24" s="1041"/>
      <c r="CJ24" s="1041"/>
      <c r="CK24" s="1041"/>
      <c r="CL24" s="1042"/>
      <c r="CM24" s="1040">
        <v>33</v>
      </c>
      <c r="CN24" s="1041"/>
      <c r="CO24" s="1041"/>
      <c r="CP24" s="1041"/>
      <c r="CQ24" s="1042"/>
      <c r="CR24" s="1040">
        <v>1</v>
      </c>
      <c r="CS24" s="1041"/>
      <c r="CT24" s="1041"/>
      <c r="CU24" s="1041"/>
      <c r="CV24" s="1042"/>
      <c r="CW24" s="1040">
        <v>69</v>
      </c>
      <c r="CX24" s="1041"/>
      <c r="CY24" s="1041"/>
      <c r="CZ24" s="1041"/>
      <c r="DA24" s="1042"/>
      <c r="DB24" s="1040">
        <v>0</v>
      </c>
      <c r="DC24" s="1041"/>
      <c r="DD24" s="1041"/>
      <c r="DE24" s="1041"/>
      <c r="DF24" s="1042"/>
      <c r="DG24" s="1040">
        <v>0</v>
      </c>
      <c r="DH24" s="1041"/>
      <c r="DI24" s="1041"/>
      <c r="DJ24" s="1041"/>
      <c r="DK24" s="1042"/>
      <c r="DL24" s="1040">
        <v>0</v>
      </c>
      <c r="DM24" s="1041"/>
      <c r="DN24" s="1041"/>
      <c r="DO24" s="1041"/>
      <c r="DP24" s="1042"/>
      <c r="DQ24" s="1040">
        <v>0</v>
      </c>
      <c r="DR24" s="1041"/>
      <c r="DS24" s="1041"/>
      <c r="DT24" s="1041"/>
      <c r="DU24" s="1042"/>
      <c r="DV24" s="1043"/>
      <c r="DW24" s="1044"/>
      <c r="DX24" s="1044"/>
      <c r="DY24" s="1044"/>
      <c r="DZ24" s="1045"/>
      <c r="EA24" s="254"/>
    </row>
    <row r="25" spans="1:131" s="247" customFormat="1" ht="26.25" customHeight="1" thickBot="1" x14ac:dyDescent="0.25">
      <c r="A25" s="1114" t="s">
        <v>396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t="s">
        <v>604</v>
      </c>
      <c r="BT25" s="1066"/>
      <c r="BU25" s="1066"/>
      <c r="BV25" s="1066"/>
      <c r="BW25" s="1066"/>
      <c r="BX25" s="1066"/>
      <c r="BY25" s="1066"/>
      <c r="BZ25" s="1066"/>
      <c r="CA25" s="1066"/>
      <c r="CB25" s="1066"/>
      <c r="CC25" s="1066"/>
      <c r="CD25" s="1066"/>
      <c r="CE25" s="1066"/>
      <c r="CF25" s="1066"/>
      <c r="CG25" s="1067"/>
      <c r="CH25" s="1040">
        <v>25</v>
      </c>
      <c r="CI25" s="1041"/>
      <c r="CJ25" s="1041"/>
      <c r="CK25" s="1041"/>
      <c r="CL25" s="1042"/>
      <c r="CM25" s="1040">
        <v>811</v>
      </c>
      <c r="CN25" s="1041"/>
      <c r="CO25" s="1041"/>
      <c r="CP25" s="1041"/>
      <c r="CQ25" s="1042"/>
      <c r="CR25" s="1040">
        <v>300</v>
      </c>
      <c r="CS25" s="1041"/>
      <c r="CT25" s="1041"/>
      <c r="CU25" s="1041"/>
      <c r="CV25" s="1042"/>
      <c r="CW25" s="1040">
        <v>3</v>
      </c>
      <c r="CX25" s="1041"/>
      <c r="CY25" s="1041"/>
      <c r="CZ25" s="1041"/>
      <c r="DA25" s="1042"/>
      <c r="DB25" s="1040">
        <v>0</v>
      </c>
      <c r="DC25" s="1041"/>
      <c r="DD25" s="1041"/>
      <c r="DE25" s="1041"/>
      <c r="DF25" s="1042"/>
      <c r="DG25" s="1040">
        <v>0</v>
      </c>
      <c r="DH25" s="1041"/>
      <c r="DI25" s="1041"/>
      <c r="DJ25" s="1041"/>
      <c r="DK25" s="1042"/>
      <c r="DL25" s="1040">
        <v>0</v>
      </c>
      <c r="DM25" s="1041"/>
      <c r="DN25" s="1041"/>
      <c r="DO25" s="1041"/>
      <c r="DP25" s="1042"/>
      <c r="DQ25" s="1040">
        <v>0</v>
      </c>
      <c r="DR25" s="1041"/>
      <c r="DS25" s="1041"/>
      <c r="DT25" s="1041"/>
      <c r="DU25" s="1042"/>
      <c r="DV25" s="1043"/>
      <c r="DW25" s="1044"/>
      <c r="DX25" s="1044"/>
      <c r="DY25" s="1044"/>
      <c r="DZ25" s="1045"/>
      <c r="EA25" s="246"/>
    </row>
    <row r="26" spans="1:131" s="247" customFormat="1" ht="26.25" customHeight="1" x14ac:dyDescent="0.2">
      <c r="A26" s="1046" t="s">
        <v>367</v>
      </c>
      <c r="B26" s="1047"/>
      <c r="C26" s="1047"/>
      <c r="D26" s="1047"/>
      <c r="E26" s="1047"/>
      <c r="F26" s="1047"/>
      <c r="G26" s="1047"/>
      <c r="H26" s="1047"/>
      <c r="I26" s="1047"/>
      <c r="J26" s="1047"/>
      <c r="K26" s="1047"/>
      <c r="L26" s="1047"/>
      <c r="M26" s="1047"/>
      <c r="N26" s="1047"/>
      <c r="O26" s="1047"/>
      <c r="P26" s="1048"/>
      <c r="Q26" s="1052" t="s">
        <v>397</v>
      </c>
      <c r="R26" s="1053"/>
      <c r="S26" s="1053"/>
      <c r="T26" s="1053"/>
      <c r="U26" s="1054"/>
      <c r="V26" s="1052" t="s">
        <v>398</v>
      </c>
      <c r="W26" s="1053"/>
      <c r="X26" s="1053"/>
      <c r="Y26" s="1053"/>
      <c r="Z26" s="1054"/>
      <c r="AA26" s="1052" t="s">
        <v>399</v>
      </c>
      <c r="AB26" s="1053"/>
      <c r="AC26" s="1053"/>
      <c r="AD26" s="1053"/>
      <c r="AE26" s="1053"/>
      <c r="AF26" s="1110" t="s">
        <v>400</v>
      </c>
      <c r="AG26" s="1059"/>
      <c r="AH26" s="1059"/>
      <c r="AI26" s="1059"/>
      <c r="AJ26" s="1111"/>
      <c r="AK26" s="1053" t="s">
        <v>401</v>
      </c>
      <c r="AL26" s="1053"/>
      <c r="AM26" s="1053"/>
      <c r="AN26" s="1053"/>
      <c r="AO26" s="1054"/>
      <c r="AP26" s="1052" t="s">
        <v>402</v>
      </c>
      <c r="AQ26" s="1053"/>
      <c r="AR26" s="1053"/>
      <c r="AS26" s="1053"/>
      <c r="AT26" s="1054"/>
      <c r="AU26" s="1052" t="s">
        <v>403</v>
      </c>
      <c r="AV26" s="1053"/>
      <c r="AW26" s="1053"/>
      <c r="AX26" s="1053"/>
      <c r="AY26" s="1054"/>
      <c r="AZ26" s="1052" t="s">
        <v>404</v>
      </c>
      <c r="BA26" s="1053"/>
      <c r="BB26" s="1053"/>
      <c r="BC26" s="1053"/>
      <c r="BD26" s="1054"/>
      <c r="BE26" s="1052" t="s">
        <v>374</v>
      </c>
      <c r="BF26" s="1053"/>
      <c r="BG26" s="1053"/>
      <c r="BH26" s="1053"/>
      <c r="BI26" s="1068"/>
      <c r="BJ26" s="252"/>
      <c r="BK26" s="252"/>
      <c r="BL26" s="252"/>
      <c r="BM26" s="252"/>
      <c r="BN26" s="252"/>
      <c r="BO26" s="265"/>
      <c r="BP26" s="265"/>
      <c r="BQ26" s="262">
        <v>20</v>
      </c>
      <c r="BR26" s="263" t="s">
        <v>627</v>
      </c>
      <c r="BS26" s="1065" t="s">
        <v>605</v>
      </c>
      <c r="BT26" s="1066"/>
      <c r="BU26" s="1066"/>
      <c r="BV26" s="1066"/>
      <c r="BW26" s="1066"/>
      <c r="BX26" s="1066"/>
      <c r="BY26" s="1066"/>
      <c r="BZ26" s="1066"/>
      <c r="CA26" s="1066"/>
      <c r="CB26" s="1066"/>
      <c r="CC26" s="1066"/>
      <c r="CD26" s="1066"/>
      <c r="CE26" s="1066"/>
      <c r="CF26" s="1066"/>
      <c r="CG26" s="1067"/>
      <c r="CH26" s="1040">
        <v>115</v>
      </c>
      <c r="CI26" s="1041"/>
      <c r="CJ26" s="1041"/>
      <c r="CK26" s="1041"/>
      <c r="CL26" s="1042"/>
      <c r="CM26" s="1040">
        <v>5629</v>
      </c>
      <c r="CN26" s="1041"/>
      <c r="CO26" s="1041"/>
      <c r="CP26" s="1041"/>
      <c r="CQ26" s="1042"/>
      <c r="CR26" s="1040">
        <v>0</v>
      </c>
      <c r="CS26" s="1041"/>
      <c r="CT26" s="1041"/>
      <c r="CU26" s="1041"/>
      <c r="CV26" s="1042"/>
      <c r="CW26" s="1040">
        <v>4046</v>
      </c>
      <c r="CX26" s="1041"/>
      <c r="CY26" s="1041"/>
      <c r="CZ26" s="1041"/>
      <c r="DA26" s="1042"/>
      <c r="DB26" s="1040">
        <v>0</v>
      </c>
      <c r="DC26" s="1041"/>
      <c r="DD26" s="1041"/>
      <c r="DE26" s="1041"/>
      <c r="DF26" s="1042"/>
      <c r="DG26" s="1040">
        <v>0</v>
      </c>
      <c r="DH26" s="1041"/>
      <c r="DI26" s="1041"/>
      <c r="DJ26" s="1041"/>
      <c r="DK26" s="1042"/>
      <c r="DL26" s="1040">
        <v>8220</v>
      </c>
      <c r="DM26" s="1041"/>
      <c r="DN26" s="1041"/>
      <c r="DO26" s="1041"/>
      <c r="DP26" s="1042"/>
      <c r="DQ26" s="1040">
        <v>5754</v>
      </c>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t="s">
        <v>606</v>
      </c>
      <c r="BT27" s="1066"/>
      <c r="BU27" s="1066"/>
      <c r="BV27" s="1066"/>
      <c r="BW27" s="1066"/>
      <c r="BX27" s="1066"/>
      <c r="BY27" s="1066"/>
      <c r="BZ27" s="1066"/>
      <c r="CA27" s="1066"/>
      <c r="CB27" s="1066"/>
      <c r="CC27" s="1066"/>
      <c r="CD27" s="1066"/>
      <c r="CE27" s="1066"/>
      <c r="CF27" s="1066"/>
      <c r="CG27" s="1067"/>
      <c r="CH27" s="1040">
        <v>68</v>
      </c>
      <c r="CI27" s="1041"/>
      <c r="CJ27" s="1041"/>
      <c r="CK27" s="1041"/>
      <c r="CL27" s="1042"/>
      <c r="CM27" s="1040">
        <v>1412</v>
      </c>
      <c r="CN27" s="1041"/>
      <c r="CO27" s="1041"/>
      <c r="CP27" s="1041"/>
      <c r="CQ27" s="1042"/>
      <c r="CR27" s="1040">
        <v>30</v>
      </c>
      <c r="CS27" s="1041"/>
      <c r="CT27" s="1041"/>
      <c r="CU27" s="1041"/>
      <c r="CV27" s="1042"/>
      <c r="CW27" s="1040">
        <v>368</v>
      </c>
      <c r="CX27" s="1041"/>
      <c r="CY27" s="1041"/>
      <c r="CZ27" s="1041"/>
      <c r="DA27" s="1042"/>
      <c r="DB27" s="1040">
        <v>0</v>
      </c>
      <c r="DC27" s="1041"/>
      <c r="DD27" s="1041"/>
      <c r="DE27" s="1041"/>
      <c r="DF27" s="1042"/>
      <c r="DG27" s="1040">
        <v>0</v>
      </c>
      <c r="DH27" s="1041"/>
      <c r="DI27" s="1041"/>
      <c r="DJ27" s="1041"/>
      <c r="DK27" s="1042"/>
      <c r="DL27" s="1040">
        <v>0</v>
      </c>
      <c r="DM27" s="1041"/>
      <c r="DN27" s="1041"/>
      <c r="DO27" s="1041"/>
      <c r="DP27" s="1042"/>
      <c r="DQ27" s="1040">
        <v>0</v>
      </c>
      <c r="DR27" s="1041"/>
      <c r="DS27" s="1041"/>
      <c r="DT27" s="1041"/>
      <c r="DU27" s="1042"/>
      <c r="DV27" s="1043"/>
      <c r="DW27" s="1044"/>
      <c r="DX27" s="1044"/>
      <c r="DY27" s="1044"/>
      <c r="DZ27" s="1045"/>
      <c r="EA27" s="246"/>
    </row>
    <row r="28" spans="1:131" s="247" customFormat="1" ht="26.25" customHeight="1" thickTop="1" x14ac:dyDescent="0.2">
      <c r="A28" s="266">
        <v>1</v>
      </c>
      <c r="B28" s="1101" t="s">
        <v>566</v>
      </c>
      <c r="C28" s="1102"/>
      <c r="D28" s="1102"/>
      <c r="E28" s="1102"/>
      <c r="F28" s="1102"/>
      <c r="G28" s="1102"/>
      <c r="H28" s="1102"/>
      <c r="I28" s="1102"/>
      <c r="J28" s="1102"/>
      <c r="K28" s="1102"/>
      <c r="L28" s="1102"/>
      <c r="M28" s="1102"/>
      <c r="N28" s="1102"/>
      <c r="O28" s="1102"/>
      <c r="P28" s="1103"/>
      <c r="Q28" s="1104">
        <v>343165</v>
      </c>
      <c r="R28" s="1105"/>
      <c r="S28" s="1105"/>
      <c r="T28" s="1105"/>
      <c r="U28" s="1105"/>
      <c r="V28" s="1105">
        <v>338924</v>
      </c>
      <c r="W28" s="1105"/>
      <c r="X28" s="1105"/>
      <c r="Y28" s="1105"/>
      <c r="Z28" s="1105"/>
      <c r="AA28" s="1105">
        <v>4241</v>
      </c>
      <c r="AB28" s="1105"/>
      <c r="AC28" s="1105"/>
      <c r="AD28" s="1105"/>
      <c r="AE28" s="1106"/>
      <c r="AF28" s="1107">
        <v>4241</v>
      </c>
      <c r="AG28" s="1105"/>
      <c r="AH28" s="1105"/>
      <c r="AI28" s="1105"/>
      <c r="AJ28" s="1108"/>
      <c r="AK28" s="1109">
        <v>31187</v>
      </c>
      <c r="AL28" s="1097"/>
      <c r="AM28" s="1097"/>
      <c r="AN28" s="1097"/>
      <c r="AO28" s="1097"/>
      <c r="AP28" s="1097" t="s">
        <v>511</v>
      </c>
      <c r="AQ28" s="1097"/>
      <c r="AR28" s="1097"/>
      <c r="AS28" s="1097"/>
      <c r="AT28" s="1097"/>
      <c r="AU28" s="1097" t="s">
        <v>511</v>
      </c>
      <c r="AV28" s="1097"/>
      <c r="AW28" s="1097"/>
      <c r="AX28" s="1097"/>
      <c r="AY28" s="1097"/>
      <c r="AZ28" s="1098" t="s">
        <v>511</v>
      </c>
      <c r="BA28" s="1098"/>
      <c r="BB28" s="1098"/>
      <c r="BC28" s="1098"/>
      <c r="BD28" s="1098"/>
      <c r="BE28" s="1099"/>
      <c r="BF28" s="1099"/>
      <c r="BG28" s="1099"/>
      <c r="BH28" s="1099"/>
      <c r="BI28" s="1100"/>
      <c r="BJ28" s="252"/>
      <c r="BK28" s="252"/>
      <c r="BL28" s="252"/>
      <c r="BM28" s="252"/>
      <c r="BN28" s="252"/>
      <c r="BO28" s="265"/>
      <c r="BP28" s="265"/>
      <c r="BQ28" s="262">
        <v>22</v>
      </c>
      <c r="BR28" s="263"/>
      <c r="BS28" s="1065" t="s">
        <v>607</v>
      </c>
      <c r="BT28" s="1066"/>
      <c r="BU28" s="1066"/>
      <c r="BV28" s="1066"/>
      <c r="BW28" s="1066"/>
      <c r="BX28" s="1066"/>
      <c r="BY28" s="1066"/>
      <c r="BZ28" s="1066"/>
      <c r="CA28" s="1066"/>
      <c r="CB28" s="1066"/>
      <c r="CC28" s="1066"/>
      <c r="CD28" s="1066"/>
      <c r="CE28" s="1066"/>
      <c r="CF28" s="1066"/>
      <c r="CG28" s="1067"/>
      <c r="CH28" s="1040">
        <v>-135</v>
      </c>
      <c r="CI28" s="1041"/>
      <c r="CJ28" s="1041"/>
      <c r="CK28" s="1041"/>
      <c r="CL28" s="1042"/>
      <c r="CM28" s="1040">
        <v>5683</v>
      </c>
      <c r="CN28" s="1041"/>
      <c r="CO28" s="1041"/>
      <c r="CP28" s="1041"/>
      <c r="CQ28" s="1042"/>
      <c r="CR28" s="1040">
        <v>1</v>
      </c>
      <c r="CS28" s="1041"/>
      <c r="CT28" s="1041"/>
      <c r="CU28" s="1041"/>
      <c r="CV28" s="1042"/>
      <c r="CW28" s="1040">
        <v>85</v>
      </c>
      <c r="CX28" s="1041"/>
      <c r="CY28" s="1041"/>
      <c r="CZ28" s="1041"/>
      <c r="DA28" s="1042"/>
      <c r="DB28" s="1040">
        <v>0</v>
      </c>
      <c r="DC28" s="1041"/>
      <c r="DD28" s="1041"/>
      <c r="DE28" s="1041"/>
      <c r="DF28" s="1042"/>
      <c r="DG28" s="1040">
        <v>0</v>
      </c>
      <c r="DH28" s="1041"/>
      <c r="DI28" s="1041"/>
      <c r="DJ28" s="1041"/>
      <c r="DK28" s="1042"/>
      <c r="DL28" s="1040">
        <v>0</v>
      </c>
      <c r="DM28" s="1041"/>
      <c r="DN28" s="1041"/>
      <c r="DO28" s="1041"/>
      <c r="DP28" s="1042"/>
      <c r="DQ28" s="1040">
        <v>0</v>
      </c>
      <c r="DR28" s="1041"/>
      <c r="DS28" s="1041"/>
      <c r="DT28" s="1041"/>
      <c r="DU28" s="1042"/>
      <c r="DV28" s="1043"/>
      <c r="DW28" s="1044"/>
      <c r="DX28" s="1044"/>
      <c r="DY28" s="1044"/>
      <c r="DZ28" s="1045"/>
      <c r="EA28" s="246"/>
    </row>
    <row r="29" spans="1:131" s="247" customFormat="1" ht="26.25" customHeight="1" x14ac:dyDescent="0.2">
      <c r="A29" s="266">
        <v>2</v>
      </c>
      <c r="B29" s="1088" t="s">
        <v>564</v>
      </c>
      <c r="C29" s="1089"/>
      <c r="D29" s="1089"/>
      <c r="E29" s="1089"/>
      <c r="F29" s="1089"/>
      <c r="G29" s="1089"/>
      <c r="H29" s="1089"/>
      <c r="I29" s="1089"/>
      <c r="J29" s="1089"/>
      <c r="K29" s="1089"/>
      <c r="L29" s="1089"/>
      <c r="M29" s="1089"/>
      <c r="N29" s="1089"/>
      <c r="O29" s="1089"/>
      <c r="P29" s="1090"/>
      <c r="Q29" s="1094">
        <v>281214</v>
      </c>
      <c r="R29" s="1095"/>
      <c r="S29" s="1095"/>
      <c r="T29" s="1095"/>
      <c r="U29" s="1095"/>
      <c r="V29" s="1095">
        <v>275632</v>
      </c>
      <c r="W29" s="1095"/>
      <c r="X29" s="1095"/>
      <c r="Y29" s="1095"/>
      <c r="Z29" s="1095"/>
      <c r="AA29" s="1095">
        <v>5582</v>
      </c>
      <c r="AB29" s="1095"/>
      <c r="AC29" s="1095"/>
      <c r="AD29" s="1095"/>
      <c r="AE29" s="1096"/>
      <c r="AF29" s="1070">
        <v>5582</v>
      </c>
      <c r="AG29" s="1071"/>
      <c r="AH29" s="1071"/>
      <c r="AI29" s="1071"/>
      <c r="AJ29" s="1072"/>
      <c r="AK29" s="1031">
        <v>41619</v>
      </c>
      <c r="AL29" s="1022"/>
      <c r="AM29" s="1022"/>
      <c r="AN29" s="1022"/>
      <c r="AO29" s="1022"/>
      <c r="AP29" s="1022" t="s">
        <v>511</v>
      </c>
      <c r="AQ29" s="1022"/>
      <c r="AR29" s="1022"/>
      <c r="AS29" s="1022"/>
      <c r="AT29" s="1022"/>
      <c r="AU29" s="1022" t="s">
        <v>511</v>
      </c>
      <c r="AV29" s="1022"/>
      <c r="AW29" s="1022"/>
      <c r="AX29" s="1022"/>
      <c r="AY29" s="1022"/>
      <c r="AZ29" s="1093" t="s">
        <v>511</v>
      </c>
      <c r="BA29" s="1093"/>
      <c r="BB29" s="1093"/>
      <c r="BC29" s="1093"/>
      <c r="BD29" s="1093"/>
      <c r="BE29" s="1083"/>
      <c r="BF29" s="1083"/>
      <c r="BG29" s="1083"/>
      <c r="BH29" s="1083"/>
      <c r="BI29" s="1084"/>
      <c r="BJ29" s="252"/>
      <c r="BK29" s="252"/>
      <c r="BL29" s="252"/>
      <c r="BM29" s="252"/>
      <c r="BN29" s="252"/>
      <c r="BO29" s="265"/>
      <c r="BP29" s="265"/>
      <c r="BQ29" s="262">
        <v>23</v>
      </c>
      <c r="BR29" s="263"/>
      <c r="BS29" s="1065" t="s">
        <v>608</v>
      </c>
      <c r="BT29" s="1066"/>
      <c r="BU29" s="1066"/>
      <c r="BV29" s="1066"/>
      <c r="BW29" s="1066"/>
      <c r="BX29" s="1066"/>
      <c r="BY29" s="1066"/>
      <c r="BZ29" s="1066"/>
      <c r="CA29" s="1066"/>
      <c r="CB29" s="1066"/>
      <c r="CC29" s="1066"/>
      <c r="CD29" s="1066"/>
      <c r="CE29" s="1066"/>
      <c r="CF29" s="1066"/>
      <c r="CG29" s="1067"/>
      <c r="CH29" s="1040">
        <v>23</v>
      </c>
      <c r="CI29" s="1041"/>
      <c r="CJ29" s="1041"/>
      <c r="CK29" s="1041"/>
      <c r="CL29" s="1042"/>
      <c r="CM29" s="1040">
        <v>973</v>
      </c>
      <c r="CN29" s="1041"/>
      <c r="CO29" s="1041"/>
      <c r="CP29" s="1041"/>
      <c r="CQ29" s="1042"/>
      <c r="CR29" s="1040">
        <v>10</v>
      </c>
      <c r="CS29" s="1041"/>
      <c r="CT29" s="1041"/>
      <c r="CU29" s="1041"/>
      <c r="CV29" s="1042"/>
      <c r="CW29" s="1040">
        <v>0</v>
      </c>
      <c r="CX29" s="1041"/>
      <c r="CY29" s="1041"/>
      <c r="CZ29" s="1041"/>
      <c r="DA29" s="1042"/>
      <c r="DB29" s="1040">
        <v>0</v>
      </c>
      <c r="DC29" s="1041"/>
      <c r="DD29" s="1041"/>
      <c r="DE29" s="1041"/>
      <c r="DF29" s="1042"/>
      <c r="DG29" s="1040">
        <v>0</v>
      </c>
      <c r="DH29" s="1041"/>
      <c r="DI29" s="1041"/>
      <c r="DJ29" s="1041"/>
      <c r="DK29" s="1042"/>
      <c r="DL29" s="1040">
        <v>0</v>
      </c>
      <c r="DM29" s="1041"/>
      <c r="DN29" s="1041"/>
      <c r="DO29" s="1041"/>
      <c r="DP29" s="1042"/>
      <c r="DQ29" s="1040">
        <v>0</v>
      </c>
      <c r="DR29" s="1041"/>
      <c r="DS29" s="1041"/>
      <c r="DT29" s="1041"/>
      <c r="DU29" s="1042"/>
      <c r="DV29" s="1043"/>
      <c r="DW29" s="1044"/>
      <c r="DX29" s="1044"/>
      <c r="DY29" s="1044"/>
      <c r="DZ29" s="1045"/>
      <c r="EA29" s="246"/>
    </row>
    <row r="30" spans="1:131" s="247" customFormat="1" ht="26.25" customHeight="1" x14ac:dyDescent="0.2">
      <c r="A30" s="266">
        <v>3</v>
      </c>
      <c r="B30" s="1088" t="s">
        <v>575</v>
      </c>
      <c r="C30" s="1089"/>
      <c r="D30" s="1089"/>
      <c r="E30" s="1089"/>
      <c r="F30" s="1089"/>
      <c r="G30" s="1089"/>
      <c r="H30" s="1089"/>
      <c r="I30" s="1089"/>
      <c r="J30" s="1089"/>
      <c r="K30" s="1089"/>
      <c r="L30" s="1089"/>
      <c r="M30" s="1089"/>
      <c r="N30" s="1089"/>
      <c r="O30" s="1089"/>
      <c r="P30" s="1090"/>
      <c r="Q30" s="1094">
        <v>74132</v>
      </c>
      <c r="R30" s="1095"/>
      <c r="S30" s="1095"/>
      <c r="T30" s="1095"/>
      <c r="U30" s="1095"/>
      <c r="V30" s="1095">
        <v>73788</v>
      </c>
      <c r="W30" s="1095"/>
      <c r="X30" s="1095"/>
      <c r="Y30" s="1095"/>
      <c r="Z30" s="1095"/>
      <c r="AA30" s="1095">
        <v>344</v>
      </c>
      <c r="AB30" s="1095"/>
      <c r="AC30" s="1095"/>
      <c r="AD30" s="1095"/>
      <c r="AE30" s="1096"/>
      <c r="AF30" s="1070">
        <v>344</v>
      </c>
      <c r="AG30" s="1071"/>
      <c r="AH30" s="1071"/>
      <c r="AI30" s="1071"/>
      <c r="AJ30" s="1072"/>
      <c r="AK30" s="1031">
        <v>32809</v>
      </c>
      <c r="AL30" s="1022"/>
      <c r="AM30" s="1022"/>
      <c r="AN30" s="1022"/>
      <c r="AO30" s="1022"/>
      <c r="AP30" s="1022" t="s">
        <v>511</v>
      </c>
      <c r="AQ30" s="1022"/>
      <c r="AR30" s="1022"/>
      <c r="AS30" s="1022"/>
      <c r="AT30" s="1022"/>
      <c r="AU30" s="1022" t="s">
        <v>511</v>
      </c>
      <c r="AV30" s="1022"/>
      <c r="AW30" s="1022"/>
      <c r="AX30" s="1022"/>
      <c r="AY30" s="1022"/>
      <c r="AZ30" s="1093" t="s">
        <v>511</v>
      </c>
      <c r="BA30" s="1093"/>
      <c r="BB30" s="1093"/>
      <c r="BC30" s="1093"/>
      <c r="BD30" s="1093"/>
      <c r="BE30" s="1083"/>
      <c r="BF30" s="1083"/>
      <c r="BG30" s="1083"/>
      <c r="BH30" s="1083"/>
      <c r="BI30" s="1084"/>
      <c r="BJ30" s="252"/>
      <c r="BK30" s="252"/>
      <c r="BL30" s="252"/>
      <c r="BM30" s="252"/>
      <c r="BN30" s="252"/>
      <c r="BO30" s="265"/>
      <c r="BP30" s="265"/>
      <c r="BQ30" s="262">
        <v>24</v>
      </c>
      <c r="BR30" s="263" t="s">
        <v>627</v>
      </c>
      <c r="BS30" s="1065" t="s">
        <v>609</v>
      </c>
      <c r="BT30" s="1066"/>
      <c r="BU30" s="1066"/>
      <c r="BV30" s="1066"/>
      <c r="BW30" s="1066"/>
      <c r="BX30" s="1066"/>
      <c r="BY30" s="1066"/>
      <c r="BZ30" s="1066"/>
      <c r="CA30" s="1066"/>
      <c r="CB30" s="1066"/>
      <c r="CC30" s="1066"/>
      <c r="CD30" s="1066"/>
      <c r="CE30" s="1066"/>
      <c r="CF30" s="1066"/>
      <c r="CG30" s="1067"/>
      <c r="CH30" s="1040">
        <v>213</v>
      </c>
      <c r="CI30" s="1041"/>
      <c r="CJ30" s="1041"/>
      <c r="CK30" s="1041"/>
      <c r="CL30" s="1042"/>
      <c r="CM30" s="1040">
        <v>14821</v>
      </c>
      <c r="CN30" s="1041"/>
      <c r="CO30" s="1041"/>
      <c r="CP30" s="1041"/>
      <c r="CQ30" s="1042"/>
      <c r="CR30" s="1040">
        <v>10</v>
      </c>
      <c r="CS30" s="1041"/>
      <c r="CT30" s="1041"/>
      <c r="CU30" s="1041"/>
      <c r="CV30" s="1042"/>
      <c r="CW30" s="1040">
        <v>40</v>
      </c>
      <c r="CX30" s="1041"/>
      <c r="CY30" s="1041"/>
      <c r="CZ30" s="1041"/>
      <c r="DA30" s="1042"/>
      <c r="DB30" s="1040">
        <v>1187</v>
      </c>
      <c r="DC30" s="1041"/>
      <c r="DD30" s="1041"/>
      <c r="DE30" s="1041"/>
      <c r="DF30" s="1042"/>
      <c r="DG30" s="1040">
        <v>0</v>
      </c>
      <c r="DH30" s="1041"/>
      <c r="DI30" s="1041"/>
      <c r="DJ30" s="1041"/>
      <c r="DK30" s="1042"/>
      <c r="DL30" s="1040">
        <v>2420</v>
      </c>
      <c r="DM30" s="1041"/>
      <c r="DN30" s="1041"/>
      <c r="DO30" s="1041"/>
      <c r="DP30" s="1042"/>
      <c r="DQ30" s="1040">
        <v>242</v>
      </c>
      <c r="DR30" s="1041"/>
      <c r="DS30" s="1041"/>
      <c r="DT30" s="1041"/>
      <c r="DU30" s="1042"/>
      <c r="DV30" s="1043"/>
      <c r="DW30" s="1044"/>
      <c r="DX30" s="1044"/>
      <c r="DY30" s="1044"/>
      <c r="DZ30" s="1045"/>
      <c r="EA30" s="246"/>
    </row>
    <row r="31" spans="1:131" s="247" customFormat="1" ht="26.25" customHeight="1" x14ac:dyDescent="0.2">
      <c r="A31" s="266">
        <v>4</v>
      </c>
      <c r="B31" s="1088" t="s">
        <v>576</v>
      </c>
      <c r="C31" s="1089"/>
      <c r="D31" s="1089"/>
      <c r="E31" s="1089"/>
      <c r="F31" s="1089"/>
      <c r="G31" s="1089"/>
      <c r="H31" s="1089"/>
      <c r="I31" s="1089"/>
      <c r="J31" s="1089"/>
      <c r="K31" s="1089"/>
      <c r="L31" s="1089"/>
      <c r="M31" s="1089"/>
      <c r="N31" s="1089"/>
      <c r="O31" s="1089"/>
      <c r="P31" s="1090"/>
      <c r="Q31" s="1094">
        <v>1067</v>
      </c>
      <c r="R31" s="1095"/>
      <c r="S31" s="1095"/>
      <c r="T31" s="1095"/>
      <c r="U31" s="1095"/>
      <c r="V31" s="1095">
        <v>884</v>
      </c>
      <c r="W31" s="1095"/>
      <c r="X31" s="1095"/>
      <c r="Y31" s="1095"/>
      <c r="Z31" s="1095"/>
      <c r="AA31" s="1095">
        <v>182</v>
      </c>
      <c r="AB31" s="1095"/>
      <c r="AC31" s="1095"/>
      <c r="AD31" s="1095"/>
      <c r="AE31" s="1096"/>
      <c r="AF31" s="1070">
        <v>182</v>
      </c>
      <c r="AG31" s="1071"/>
      <c r="AH31" s="1071"/>
      <c r="AI31" s="1071"/>
      <c r="AJ31" s="1072"/>
      <c r="AK31" s="1031">
        <v>433</v>
      </c>
      <c r="AL31" s="1022"/>
      <c r="AM31" s="1022"/>
      <c r="AN31" s="1022"/>
      <c r="AO31" s="1022"/>
      <c r="AP31" s="1022">
        <v>1592</v>
      </c>
      <c r="AQ31" s="1022"/>
      <c r="AR31" s="1022"/>
      <c r="AS31" s="1022"/>
      <c r="AT31" s="1022"/>
      <c r="AU31" s="1022">
        <v>815</v>
      </c>
      <c r="AV31" s="1022"/>
      <c r="AW31" s="1022"/>
      <c r="AX31" s="1022"/>
      <c r="AY31" s="1022"/>
      <c r="AZ31" s="1093" t="s">
        <v>511</v>
      </c>
      <c r="BA31" s="1093"/>
      <c r="BB31" s="1093"/>
      <c r="BC31" s="1093"/>
      <c r="BD31" s="1093"/>
      <c r="BE31" s="1083"/>
      <c r="BF31" s="1083"/>
      <c r="BG31" s="1083"/>
      <c r="BH31" s="1083"/>
      <c r="BI31" s="1084"/>
      <c r="BJ31" s="252"/>
      <c r="BK31" s="252"/>
      <c r="BL31" s="252"/>
      <c r="BM31" s="252"/>
      <c r="BN31" s="252"/>
      <c r="BO31" s="265"/>
      <c r="BP31" s="265"/>
      <c r="BQ31" s="262">
        <v>25</v>
      </c>
      <c r="BR31" s="263" t="s">
        <v>627</v>
      </c>
      <c r="BS31" s="1065" t="s">
        <v>610</v>
      </c>
      <c r="BT31" s="1066"/>
      <c r="BU31" s="1066"/>
      <c r="BV31" s="1066"/>
      <c r="BW31" s="1066"/>
      <c r="BX31" s="1066"/>
      <c r="BY31" s="1066"/>
      <c r="BZ31" s="1066"/>
      <c r="CA31" s="1066"/>
      <c r="CB31" s="1066"/>
      <c r="CC31" s="1066"/>
      <c r="CD31" s="1066"/>
      <c r="CE31" s="1066"/>
      <c r="CF31" s="1066"/>
      <c r="CG31" s="1067"/>
      <c r="CH31" s="1040">
        <v>1047</v>
      </c>
      <c r="CI31" s="1041"/>
      <c r="CJ31" s="1041"/>
      <c r="CK31" s="1041"/>
      <c r="CL31" s="1042"/>
      <c r="CM31" s="1040">
        <v>28719</v>
      </c>
      <c r="CN31" s="1041"/>
      <c r="CO31" s="1041"/>
      <c r="CP31" s="1041"/>
      <c r="CQ31" s="1042"/>
      <c r="CR31" s="1040">
        <v>3</v>
      </c>
      <c r="CS31" s="1041"/>
      <c r="CT31" s="1041"/>
      <c r="CU31" s="1041"/>
      <c r="CV31" s="1042"/>
      <c r="CW31" s="1040">
        <v>972</v>
      </c>
      <c r="CX31" s="1041"/>
      <c r="CY31" s="1041"/>
      <c r="CZ31" s="1041"/>
      <c r="DA31" s="1042"/>
      <c r="DB31" s="1040">
        <v>1173</v>
      </c>
      <c r="DC31" s="1041"/>
      <c r="DD31" s="1041"/>
      <c r="DE31" s="1041"/>
      <c r="DF31" s="1042"/>
      <c r="DG31" s="1040">
        <v>0</v>
      </c>
      <c r="DH31" s="1041"/>
      <c r="DI31" s="1041"/>
      <c r="DJ31" s="1041"/>
      <c r="DK31" s="1042"/>
      <c r="DL31" s="1040">
        <v>13619</v>
      </c>
      <c r="DM31" s="1041"/>
      <c r="DN31" s="1041"/>
      <c r="DO31" s="1041"/>
      <c r="DP31" s="1042"/>
      <c r="DQ31" s="1040">
        <v>1362</v>
      </c>
      <c r="DR31" s="1041"/>
      <c r="DS31" s="1041"/>
      <c r="DT31" s="1041"/>
      <c r="DU31" s="1042"/>
      <c r="DV31" s="1043"/>
      <c r="DW31" s="1044"/>
      <c r="DX31" s="1044"/>
      <c r="DY31" s="1044"/>
      <c r="DZ31" s="1045"/>
      <c r="EA31" s="246"/>
    </row>
    <row r="32" spans="1:131" s="247" customFormat="1" ht="26.25" customHeight="1" x14ac:dyDescent="0.2">
      <c r="A32" s="266">
        <v>5</v>
      </c>
      <c r="B32" s="1088" t="s">
        <v>561</v>
      </c>
      <c r="C32" s="1089"/>
      <c r="D32" s="1089"/>
      <c r="E32" s="1089"/>
      <c r="F32" s="1089"/>
      <c r="G32" s="1089"/>
      <c r="H32" s="1089"/>
      <c r="I32" s="1089"/>
      <c r="J32" s="1089"/>
      <c r="K32" s="1089"/>
      <c r="L32" s="1089"/>
      <c r="M32" s="1089"/>
      <c r="N32" s="1089"/>
      <c r="O32" s="1089"/>
      <c r="P32" s="1090"/>
      <c r="Q32" s="1094">
        <v>80227</v>
      </c>
      <c r="R32" s="1095"/>
      <c r="S32" s="1095"/>
      <c r="T32" s="1095"/>
      <c r="U32" s="1095"/>
      <c r="V32" s="1095">
        <v>72965</v>
      </c>
      <c r="W32" s="1095"/>
      <c r="X32" s="1095"/>
      <c r="Y32" s="1095"/>
      <c r="Z32" s="1095"/>
      <c r="AA32" s="1095">
        <v>7262</v>
      </c>
      <c r="AB32" s="1095"/>
      <c r="AC32" s="1095"/>
      <c r="AD32" s="1095"/>
      <c r="AE32" s="1096"/>
      <c r="AF32" s="1070">
        <v>22012</v>
      </c>
      <c r="AG32" s="1071"/>
      <c r="AH32" s="1071"/>
      <c r="AI32" s="1071"/>
      <c r="AJ32" s="1072"/>
      <c r="AK32" s="1031">
        <v>2221</v>
      </c>
      <c r="AL32" s="1022"/>
      <c r="AM32" s="1022"/>
      <c r="AN32" s="1022"/>
      <c r="AO32" s="1022"/>
      <c r="AP32" s="1022">
        <v>153938</v>
      </c>
      <c r="AQ32" s="1022"/>
      <c r="AR32" s="1022"/>
      <c r="AS32" s="1022"/>
      <c r="AT32" s="1022"/>
      <c r="AU32" s="1022">
        <v>6311</v>
      </c>
      <c r="AV32" s="1022"/>
      <c r="AW32" s="1022"/>
      <c r="AX32" s="1022"/>
      <c r="AY32" s="1022"/>
      <c r="AZ32" s="1093" t="s">
        <v>511</v>
      </c>
      <c r="BA32" s="1093"/>
      <c r="BB32" s="1093"/>
      <c r="BC32" s="1093"/>
      <c r="BD32" s="1093"/>
      <c r="BE32" s="1083" t="s">
        <v>405</v>
      </c>
      <c r="BF32" s="1083"/>
      <c r="BG32" s="1083"/>
      <c r="BH32" s="1083"/>
      <c r="BI32" s="1084"/>
      <c r="BJ32" s="252"/>
      <c r="BK32" s="252"/>
      <c r="BL32" s="252"/>
      <c r="BM32" s="252"/>
      <c r="BN32" s="252"/>
      <c r="BO32" s="265"/>
      <c r="BP32" s="265"/>
      <c r="BQ32" s="262">
        <v>26</v>
      </c>
      <c r="BR32" s="263"/>
      <c r="BS32" s="1065" t="s">
        <v>611</v>
      </c>
      <c r="BT32" s="1066"/>
      <c r="BU32" s="1066"/>
      <c r="BV32" s="1066"/>
      <c r="BW32" s="1066"/>
      <c r="BX32" s="1066"/>
      <c r="BY32" s="1066"/>
      <c r="BZ32" s="1066"/>
      <c r="CA32" s="1066"/>
      <c r="CB32" s="1066"/>
      <c r="CC32" s="1066"/>
      <c r="CD32" s="1066"/>
      <c r="CE32" s="1066"/>
      <c r="CF32" s="1066"/>
      <c r="CG32" s="1067"/>
      <c r="CH32" s="1040">
        <v>204</v>
      </c>
      <c r="CI32" s="1041"/>
      <c r="CJ32" s="1041"/>
      <c r="CK32" s="1041"/>
      <c r="CL32" s="1042"/>
      <c r="CM32" s="1040">
        <v>1137</v>
      </c>
      <c r="CN32" s="1041"/>
      <c r="CO32" s="1041"/>
      <c r="CP32" s="1041"/>
      <c r="CQ32" s="1042"/>
      <c r="CR32" s="1040">
        <v>30</v>
      </c>
      <c r="CS32" s="1041"/>
      <c r="CT32" s="1041"/>
      <c r="CU32" s="1041"/>
      <c r="CV32" s="1042"/>
      <c r="CW32" s="1040">
        <v>0</v>
      </c>
      <c r="CX32" s="1041"/>
      <c r="CY32" s="1041"/>
      <c r="CZ32" s="1041"/>
      <c r="DA32" s="1042"/>
      <c r="DB32" s="1040">
        <v>0</v>
      </c>
      <c r="DC32" s="1041"/>
      <c r="DD32" s="1041"/>
      <c r="DE32" s="1041"/>
      <c r="DF32" s="1042"/>
      <c r="DG32" s="1040">
        <v>0</v>
      </c>
      <c r="DH32" s="1041"/>
      <c r="DI32" s="1041"/>
      <c r="DJ32" s="1041"/>
      <c r="DK32" s="1042"/>
      <c r="DL32" s="1040">
        <v>0</v>
      </c>
      <c r="DM32" s="1041"/>
      <c r="DN32" s="1041"/>
      <c r="DO32" s="1041"/>
      <c r="DP32" s="1042"/>
      <c r="DQ32" s="1040">
        <v>0</v>
      </c>
      <c r="DR32" s="1041"/>
      <c r="DS32" s="1041"/>
      <c r="DT32" s="1041"/>
      <c r="DU32" s="1042"/>
      <c r="DV32" s="1043"/>
      <c r="DW32" s="1044"/>
      <c r="DX32" s="1044"/>
      <c r="DY32" s="1044"/>
      <c r="DZ32" s="1045"/>
      <c r="EA32" s="246"/>
    </row>
    <row r="33" spans="1:131" s="247" customFormat="1" ht="26.25" customHeight="1" x14ac:dyDescent="0.2">
      <c r="A33" s="266">
        <v>6</v>
      </c>
      <c r="B33" s="1088" t="s">
        <v>565</v>
      </c>
      <c r="C33" s="1089"/>
      <c r="D33" s="1089"/>
      <c r="E33" s="1089"/>
      <c r="F33" s="1089"/>
      <c r="G33" s="1089"/>
      <c r="H33" s="1089"/>
      <c r="I33" s="1089"/>
      <c r="J33" s="1089"/>
      <c r="K33" s="1089"/>
      <c r="L33" s="1089"/>
      <c r="M33" s="1089"/>
      <c r="N33" s="1089"/>
      <c r="O33" s="1089"/>
      <c r="P33" s="1090"/>
      <c r="Q33" s="1094">
        <v>2879</v>
      </c>
      <c r="R33" s="1095"/>
      <c r="S33" s="1095"/>
      <c r="T33" s="1095"/>
      <c r="U33" s="1095"/>
      <c r="V33" s="1095">
        <v>2013</v>
      </c>
      <c r="W33" s="1095"/>
      <c r="X33" s="1095"/>
      <c r="Y33" s="1095"/>
      <c r="Z33" s="1095"/>
      <c r="AA33" s="1095">
        <v>866</v>
      </c>
      <c r="AB33" s="1095"/>
      <c r="AC33" s="1095"/>
      <c r="AD33" s="1095"/>
      <c r="AE33" s="1096"/>
      <c r="AF33" s="1070">
        <v>4854</v>
      </c>
      <c r="AG33" s="1071"/>
      <c r="AH33" s="1071"/>
      <c r="AI33" s="1071"/>
      <c r="AJ33" s="1072"/>
      <c r="AK33" s="1031">
        <v>1</v>
      </c>
      <c r="AL33" s="1022"/>
      <c r="AM33" s="1022"/>
      <c r="AN33" s="1022"/>
      <c r="AO33" s="1022"/>
      <c r="AP33" s="1022">
        <v>2757</v>
      </c>
      <c r="AQ33" s="1022"/>
      <c r="AR33" s="1022"/>
      <c r="AS33" s="1022"/>
      <c r="AT33" s="1022"/>
      <c r="AU33" s="1022" t="s">
        <v>511</v>
      </c>
      <c r="AV33" s="1022"/>
      <c r="AW33" s="1022"/>
      <c r="AX33" s="1022"/>
      <c r="AY33" s="1022"/>
      <c r="AZ33" s="1093" t="s">
        <v>511</v>
      </c>
      <c r="BA33" s="1093"/>
      <c r="BB33" s="1093"/>
      <c r="BC33" s="1093"/>
      <c r="BD33" s="1093"/>
      <c r="BE33" s="1083" t="s">
        <v>405</v>
      </c>
      <c r="BF33" s="1083"/>
      <c r="BG33" s="1083"/>
      <c r="BH33" s="1083"/>
      <c r="BI33" s="1084"/>
      <c r="BJ33" s="252"/>
      <c r="BK33" s="252"/>
      <c r="BL33" s="252"/>
      <c r="BM33" s="252"/>
      <c r="BN33" s="252"/>
      <c r="BO33" s="265"/>
      <c r="BP33" s="265"/>
      <c r="BQ33" s="262">
        <v>27</v>
      </c>
      <c r="BR33" s="263"/>
      <c r="BS33" s="1065" t="s">
        <v>612</v>
      </c>
      <c r="BT33" s="1066"/>
      <c r="BU33" s="1066"/>
      <c r="BV33" s="1066"/>
      <c r="BW33" s="1066"/>
      <c r="BX33" s="1066"/>
      <c r="BY33" s="1066"/>
      <c r="BZ33" s="1066"/>
      <c r="CA33" s="1066"/>
      <c r="CB33" s="1066"/>
      <c r="CC33" s="1066"/>
      <c r="CD33" s="1066"/>
      <c r="CE33" s="1066"/>
      <c r="CF33" s="1066"/>
      <c r="CG33" s="1067"/>
      <c r="CH33" s="1040">
        <v>83</v>
      </c>
      <c r="CI33" s="1041"/>
      <c r="CJ33" s="1041"/>
      <c r="CK33" s="1041"/>
      <c r="CL33" s="1042"/>
      <c r="CM33" s="1040">
        <v>3517</v>
      </c>
      <c r="CN33" s="1041"/>
      <c r="CO33" s="1041"/>
      <c r="CP33" s="1041"/>
      <c r="CQ33" s="1042"/>
      <c r="CR33" s="1040">
        <v>1550</v>
      </c>
      <c r="CS33" s="1041"/>
      <c r="CT33" s="1041"/>
      <c r="CU33" s="1041"/>
      <c r="CV33" s="1042"/>
      <c r="CW33" s="1040">
        <v>0</v>
      </c>
      <c r="CX33" s="1041"/>
      <c r="CY33" s="1041"/>
      <c r="CZ33" s="1041"/>
      <c r="DA33" s="1042"/>
      <c r="DB33" s="1040">
        <v>0</v>
      </c>
      <c r="DC33" s="1041"/>
      <c r="DD33" s="1041"/>
      <c r="DE33" s="1041"/>
      <c r="DF33" s="1042"/>
      <c r="DG33" s="1040">
        <v>0</v>
      </c>
      <c r="DH33" s="1041"/>
      <c r="DI33" s="1041"/>
      <c r="DJ33" s="1041"/>
      <c r="DK33" s="1042"/>
      <c r="DL33" s="1040">
        <v>0</v>
      </c>
      <c r="DM33" s="1041"/>
      <c r="DN33" s="1041"/>
      <c r="DO33" s="1041"/>
      <c r="DP33" s="1042"/>
      <c r="DQ33" s="1040">
        <v>0</v>
      </c>
      <c r="DR33" s="1041"/>
      <c r="DS33" s="1041"/>
      <c r="DT33" s="1041"/>
      <c r="DU33" s="1042"/>
      <c r="DV33" s="1043"/>
      <c r="DW33" s="1044"/>
      <c r="DX33" s="1044"/>
      <c r="DY33" s="1044"/>
      <c r="DZ33" s="1045"/>
      <c r="EA33" s="246"/>
    </row>
    <row r="34" spans="1:131" s="247" customFormat="1" ht="26.25" customHeight="1" x14ac:dyDescent="0.2">
      <c r="A34" s="266">
        <v>7</v>
      </c>
      <c r="B34" s="1088" t="s">
        <v>563</v>
      </c>
      <c r="C34" s="1089"/>
      <c r="D34" s="1089"/>
      <c r="E34" s="1089"/>
      <c r="F34" s="1089"/>
      <c r="G34" s="1089"/>
      <c r="H34" s="1089"/>
      <c r="I34" s="1089"/>
      <c r="J34" s="1089"/>
      <c r="K34" s="1089"/>
      <c r="L34" s="1089"/>
      <c r="M34" s="1089"/>
      <c r="N34" s="1089"/>
      <c r="O34" s="1089"/>
      <c r="P34" s="1090"/>
      <c r="Q34" s="1094">
        <v>20720</v>
      </c>
      <c r="R34" s="1095"/>
      <c r="S34" s="1095"/>
      <c r="T34" s="1095"/>
      <c r="U34" s="1095"/>
      <c r="V34" s="1095">
        <v>20203</v>
      </c>
      <c r="W34" s="1095"/>
      <c r="X34" s="1095"/>
      <c r="Y34" s="1095"/>
      <c r="Z34" s="1095"/>
      <c r="AA34" s="1095">
        <v>517</v>
      </c>
      <c r="AB34" s="1095"/>
      <c r="AC34" s="1095"/>
      <c r="AD34" s="1095"/>
      <c r="AE34" s="1096"/>
      <c r="AF34" s="1070">
        <v>6336</v>
      </c>
      <c r="AG34" s="1071"/>
      <c r="AH34" s="1071"/>
      <c r="AI34" s="1071"/>
      <c r="AJ34" s="1072"/>
      <c r="AK34" s="1031">
        <v>691</v>
      </c>
      <c r="AL34" s="1022"/>
      <c r="AM34" s="1022"/>
      <c r="AN34" s="1022"/>
      <c r="AO34" s="1022"/>
      <c r="AP34" s="1022">
        <v>693</v>
      </c>
      <c r="AQ34" s="1022"/>
      <c r="AR34" s="1022"/>
      <c r="AS34" s="1022"/>
      <c r="AT34" s="1022"/>
      <c r="AU34" s="1022">
        <v>256</v>
      </c>
      <c r="AV34" s="1022"/>
      <c r="AW34" s="1022"/>
      <c r="AX34" s="1022"/>
      <c r="AY34" s="1022"/>
      <c r="AZ34" s="1093" t="s">
        <v>511</v>
      </c>
      <c r="BA34" s="1093"/>
      <c r="BB34" s="1093"/>
      <c r="BC34" s="1093"/>
      <c r="BD34" s="1093"/>
      <c r="BE34" s="1083" t="s">
        <v>406</v>
      </c>
      <c r="BF34" s="1083"/>
      <c r="BG34" s="1083"/>
      <c r="BH34" s="1083"/>
      <c r="BI34" s="1084"/>
      <c r="BJ34" s="252"/>
      <c r="BK34" s="252"/>
      <c r="BL34" s="252"/>
      <c r="BM34" s="252"/>
      <c r="BN34" s="252"/>
      <c r="BO34" s="265"/>
      <c r="BP34" s="265"/>
      <c r="BQ34" s="262">
        <v>28</v>
      </c>
      <c r="BR34" s="263" t="s">
        <v>627</v>
      </c>
      <c r="BS34" s="1065" t="s">
        <v>613</v>
      </c>
      <c r="BT34" s="1066"/>
      <c r="BU34" s="1066"/>
      <c r="BV34" s="1066"/>
      <c r="BW34" s="1066"/>
      <c r="BX34" s="1066"/>
      <c r="BY34" s="1066"/>
      <c r="BZ34" s="1066"/>
      <c r="CA34" s="1066"/>
      <c r="CB34" s="1066"/>
      <c r="CC34" s="1066"/>
      <c r="CD34" s="1066"/>
      <c r="CE34" s="1066"/>
      <c r="CF34" s="1066"/>
      <c r="CG34" s="1067"/>
      <c r="CH34" s="1040">
        <v>912</v>
      </c>
      <c r="CI34" s="1041"/>
      <c r="CJ34" s="1041"/>
      <c r="CK34" s="1041"/>
      <c r="CL34" s="1042"/>
      <c r="CM34" s="1040">
        <v>39995</v>
      </c>
      <c r="CN34" s="1041"/>
      <c r="CO34" s="1041"/>
      <c r="CP34" s="1041"/>
      <c r="CQ34" s="1042"/>
      <c r="CR34" s="1040">
        <v>32197</v>
      </c>
      <c r="CS34" s="1041"/>
      <c r="CT34" s="1041"/>
      <c r="CU34" s="1041"/>
      <c r="CV34" s="1042"/>
      <c r="CW34" s="1040">
        <v>198</v>
      </c>
      <c r="CX34" s="1041"/>
      <c r="CY34" s="1041"/>
      <c r="CZ34" s="1041"/>
      <c r="DA34" s="1042"/>
      <c r="DB34" s="1040">
        <v>34637</v>
      </c>
      <c r="DC34" s="1041"/>
      <c r="DD34" s="1041"/>
      <c r="DE34" s="1041"/>
      <c r="DF34" s="1042"/>
      <c r="DG34" s="1040">
        <v>0</v>
      </c>
      <c r="DH34" s="1041"/>
      <c r="DI34" s="1041"/>
      <c r="DJ34" s="1041"/>
      <c r="DK34" s="1042"/>
      <c r="DL34" s="1040">
        <v>48297</v>
      </c>
      <c r="DM34" s="1041"/>
      <c r="DN34" s="1041"/>
      <c r="DO34" s="1041"/>
      <c r="DP34" s="1042"/>
      <c r="DQ34" s="1040">
        <v>8374</v>
      </c>
      <c r="DR34" s="1041"/>
      <c r="DS34" s="1041"/>
      <c r="DT34" s="1041"/>
      <c r="DU34" s="1042"/>
      <c r="DV34" s="1043"/>
      <c r="DW34" s="1044"/>
      <c r="DX34" s="1044"/>
      <c r="DY34" s="1044"/>
      <c r="DZ34" s="1045"/>
      <c r="EA34" s="246"/>
    </row>
    <row r="35" spans="1:131" s="247" customFormat="1" ht="26.25" customHeight="1" x14ac:dyDescent="0.2">
      <c r="A35" s="266">
        <v>8</v>
      </c>
      <c r="B35" s="1088" t="s">
        <v>562</v>
      </c>
      <c r="C35" s="1089"/>
      <c r="D35" s="1089"/>
      <c r="E35" s="1089"/>
      <c r="F35" s="1089"/>
      <c r="G35" s="1089"/>
      <c r="H35" s="1089"/>
      <c r="I35" s="1089"/>
      <c r="J35" s="1089"/>
      <c r="K35" s="1089"/>
      <c r="L35" s="1089"/>
      <c r="M35" s="1089"/>
      <c r="N35" s="1089"/>
      <c r="O35" s="1089"/>
      <c r="P35" s="1090"/>
      <c r="Q35" s="1094">
        <v>50895</v>
      </c>
      <c r="R35" s="1095"/>
      <c r="S35" s="1095"/>
      <c r="T35" s="1095"/>
      <c r="U35" s="1095"/>
      <c r="V35" s="1095">
        <v>41953</v>
      </c>
      <c r="W35" s="1095"/>
      <c r="X35" s="1095"/>
      <c r="Y35" s="1095"/>
      <c r="Z35" s="1095"/>
      <c r="AA35" s="1095">
        <v>8943</v>
      </c>
      <c r="AB35" s="1095"/>
      <c r="AC35" s="1095"/>
      <c r="AD35" s="1095"/>
      <c r="AE35" s="1096"/>
      <c r="AF35" s="1070">
        <v>10618</v>
      </c>
      <c r="AG35" s="1071"/>
      <c r="AH35" s="1071"/>
      <c r="AI35" s="1071"/>
      <c r="AJ35" s="1072"/>
      <c r="AK35" s="1031">
        <v>7170</v>
      </c>
      <c r="AL35" s="1022"/>
      <c r="AM35" s="1022"/>
      <c r="AN35" s="1022"/>
      <c r="AO35" s="1022"/>
      <c r="AP35" s="1022">
        <v>344984</v>
      </c>
      <c r="AQ35" s="1022"/>
      <c r="AR35" s="1022"/>
      <c r="AS35" s="1022"/>
      <c r="AT35" s="1022"/>
      <c r="AU35" s="1022">
        <v>62787</v>
      </c>
      <c r="AV35" s="1022"/>
      <c r="AW35" s="1022"/>
      <c r="AX35" s="1022"/>
      <c r="AY35" s="1022"/>
      <c r="AZ35" s="1093" t="s">
        <v>511</v>
      </c>
      <c r="BA35" s="1093"/>
      <c r="BB35" s="1093"/>
      <c r="BC35" s="1093"/>
      <c r="BD35" s="1093"/>
      <c r="BE35" s="1083" t="s">
        <v>405</v>
      </c>
      <c r="BF35" s="1083"/>
      <c r="BG35" s="1083"/>
      <c r="BH35" s="1083"/>
      <c r="BI35" s="1084"/>
      <c r="BJ35" s="252"/>
      <c r="BK35" s="252"/>
      <c r="BL35" s="252"/>
      <c r="BM35" s="252"/>
      <c r="BN35" s="252"/>
      <c r="BO35" s="265"/>
      <c r="BP35" s="265"/>
      <c r="BQ35" s="262">
        <v>29</v>
      </c>
      <c r="BR35" s="263"/>
      <c r="BS35" s="1065" t="s">
        <v>614</v>
      </c>
      <c r="BT35" s="1066"/>
      <c r="BU35" s="1066"/>
      <c r="BV35" s="1066"/>
      <c r="BW35" s="1066"/>
      <c r="BX35" s="1066"/>
      <c r="BY35" s="1066"/>
      <c r="BZ35" s="1066"/>
      <c r="CA35" s="1066"/>
      <c r="CB35" s="1066"/>
      <c r="CC35" s="1066"/>
      <c r="CD35" s="1066"/>
      <c r="CE35" s="1066"/>
      <c r="CF35" s="1066"/>
      <c r="CG35" s="1067"/>
      <c r="CH35" s="1040">
        <v>-505</v>
      </c>
      <c r="CI35" s="1041"/>
      <c r="CJ35" s="1041"/>
      <c r="CK35" s="1041"/>
      <c r="CL35" s="1042"/>
      <c r="CM35" s="1040">
        <v>9431</v>
      </c>
      <c r="CN35" s="1041"/>
      <c r="CO35" s="1041"/>
      <c r="CP35" s="1041"/>
      <c r="CQ35" s="1042"/>
      <c r="CR35" s="1040">
        <v>100</v>
      </c>
      <c r="CS35" s="1041"/>
      <c r="CT35" s="1041"/>
      <c r="CU35" s="1041"/>
      <c r="CV35" s="1042"/>
      <c r="CW35" s="1040">
        <v>69</v>
      </c>
      <c r="CX35" s="1041"/>
      <c r="CY35" s="1041"/>
      <c r="CZ35" s="1041"/>
      <c r="DA35" s="1042"/>
      <c r="DB35" s="1040">
        <v>0</v>
      </c>
      <c r="DC35" s="1041"/>
      <c r="DD35" s="1041"/>
      <c r="DE35" s="1041"/>
      <c r="DF35" s="1042"/>
      <c r="DG35" s="1040">
        <v>0</v>
      </c>
      <c r="DH35" s="1041"/>
      <c r="DI35" s="1041"/>
      <c r="DJ35" s="1041"/>
      <c r="DK35" s="1042"/>
      <c r="DL35" s="1040">
        <v>0</v>
      </c>
      <c r="DM35" s="1041"/>
      <c r="DN35" s="1041"/>
      <c r="DO35" s="1041"/>
      <c r="DP35" s="1042"/>
      <c r="DQ35" s="1040">
        <v>0</v>
      </c>
      <c r="DR35" s="1041"/>
      <c r="DS35" s="1041"/>
      <c r="DT35" s="1041"/>
      <c r="DU35" s="1042"/>
      <c r="DV35" s="1043"/>
      <c r="DW35" s="1044"/>
      <c r="DX35" s="1044"/>
      <c r="DY35" s="1044"/>
      <c r="DZ35" s="1045"/>
      <c r="EA35" s="246"/>
    </row>
    <row r="36" spans="1:131" s="247" customFormat="1" ht="26.25" customHeight="1" x14ac:dyDescent="0.2">
      <c r="A36" s="266">
        <v>9</v>
      </c>
      <c r="B36" s="1088" t="s">
        <v>560</v>
      </c>
      <c r="C36" s="1089"/>
      <c r="D36" s="1089"/>
      <c r="E36" s="1089"/>
      <c r="F36" s="1089"/>
      <c r="G36" s="1089"/>
      <c r="H36" s="1089"/>
      <c r="I36" s="1089"/>
      <c r="J36" s="1089"/>
      <c r="K36" s="1089"/>
      <c r="L36" s="1089"/>
      <c r="M36" s="1089"/>
      <c r="N36" s="1089"/>
      <c r="O36" s="1089"/>
      <c r="P36" s="1090"/>
      <c r="Q36" s="1094">
        <v>130845</v>
      </c>
      <c r="R36" s="1095"/>
      <c r="S36" s="1095"/>
      <c r="T36" s="1095"/>
      <c r="U36" s="1095"/>
      <c r="V36" s="1095">
        <v>112011</v>
      </c>
      <c r="W36" s="1095"/>
      <c r="X36" s="1095"/>
      <c r="Y36" s="1095"/>
      <c r="Z36" s="1095"/>
      <c r="AA36" s="1095">
        <v>18834</v>
      </c>
      <c r="AB36" s="1095"/>
      <c r="AC36" s="1095"/>
      <c r="AD36" s="1095"/>
      <c r="AE36" s="1096"/>
      <c r="AF36" s="1070">
        <v>40603</v>
      </c>
      <c r="AG36" s="1071"/>
      <c r="AH36" s="1071"/>
      <c r="AI36" s="1071"/>
      <c r="AJ36" s="1072"/>
      <c r="AK36" s="1031">
        <v>44888</v>
      </c>
      <c r="AL36" s="1022"/>
      <c r="AM36" s="1022"/>
      <c r="AN36" s="1022"/>
      <c r="AO36" s="1022"/>
      <c r="AP36" s="1022">
        <v>695734</v>
      </c>
      <c r="AQ36" s="1022"/>
      <c r="AR36" s="1022"/>
      <c r="AS36" s="1022"/>
      <c r="AT36" s="1022"/>
      <c r="AU36" s="1022">
        <v>394481</v>
      </c>
      <c r="AV36" s="1022"/>
      <c r="AW36" s="1022"/>
      <c r="AX36" s="1022"/>
      <c r="AY36" s="1022"/>
      <c r="AZ36" s="1093" t="s">
        <v>511</v>
      </c>
      <c r="BA36" s="1093"/>
      <c r="BB36" s="1093"/>
      <c r="BC36" s="1093"/>
      <c r="BD36" s="1093"/>
      <c r="BE36" s="1083" t="s">
        <v>405</v>
      </c>
      <c r="BF36" s="1083"/>
      <c r="BG36" s="1083"/>
      <c r="BH36" s="1083"/>
      <c r="BI36" s="1084"/>
      <c r="BJ36" s="252"/>
      <c r="BK36" s="252"/>
      <c r="BL36" s="252"/>
      <c r="BM36" s="252"/>
      <c r="BN36" s="252"/>
      <c r="BO36" s="265"/>
      <c r="BP36" s="265"/>
      <c r="BQ36" s="262">
        <v>30</v>
      </c>
      <c r="BR36" s="263" t="s">
        <v>627</v>
      </c>
      <c r="BS36" s="1065" t="s">
        <v>615</v>
      </c>
      <c r="BT36" s="1066"/>
      <c r="BU36" s="1066"/>
      <c r="BV36" s="1066"/>
      <c r="BW36" s="1066"/>
      <c r="BX36" s="1066"/>
      <c r="BY36" s="1066"/>
      <c r="BZ36" s="1066"/>
      <c r="CA36" s="1066"/>
      <c r="CB36" s="1066"/>
      <c r="CC36" s="1066"/>
      <c r="CD36" s="1066"/>
      <c r="CE36" s="1066"/>
      <c r="CF36" s="1066"/>
      <c r="CG36" s="1067"/>
      <c r="CH36" s="1040">
        <v>412</v>
      </c>
      <c r="CI36" s="1041"/>
      <c r="CJ36" s="1041"/>
      <c r="CK36" s="1041"/>
      <c r="CL36" s="1042"/>
      <c r="CM36" s="1040">
        <v>4739</v>
      </c>
      <c r="CN36" s="1041"/>
      <c r="CO36" s="1041"/>
      <c r="CP36" s="1041"/>
      <c r="CQ36" s="1042"/>
      <c r="CR36" s="1040">
        <v>6400</v>
      </c>
      <c r="CS36" s="1041"/>
      <c r="CT36" s="1041"/>
      <c r="CU36" s="1041"/>
      <c r="CV36" s="1042"/>
      <c r="CW36" s="1040">
        <v>0</v>
      </c>
      <c r="CX36" s="1041"/>
      <c r="CY36" s="1041"/>
      <c r="CZ36" s="1041"/>
      <c r="DA36" s="1042"/>
      <c r="DB36" s="1040">
        <v>7227</v>
      </c>
      <c r="DC36" s="1041"/>
      <c r="DD36" s="1041"/>
      <c r="DE36" s="1041"/>
      <c r="DF36" s="1042"/>
      <c r="DG36" s="1040">
        <v>0</v>
      </c>
      <c r="DH36" s="1041"/>
      <c r="DI36" s="1041"/>
      <c r="DJ36" s="1041"/>
      <c r="DK36" s="1042"/>
      <c r="DL36" s="1040">
        <v>1640</v>
      </c>
      <c r="DM36" s="1041"/>
      <c r="DN36" s="1041"/>
      <c r="DO36" s="1041"/>
      <c r="DP36" s="1042"/>
      <c r="DQ36" s="1040">
        <v>164</v>
      </c>
      <c r="DR36" s="1041"/>
      <c r="DS36" s="1041"/>
      <c r="DT36" s="1041"/>
      <c r="DU36" s="1042"/>
      <c r="DV36" s="1043"/>
      <c r="DW36" s="1044"/>
      <c r="DX36" s="1044"/>
      <c r="DY36" s="1044"/>
      <c r="DZ36" s="1045"/>
      <c r="EA36" s="246"/>
    </row>
    <row r="37" spans="1:131" s="247" customFormat="1" ht="26.25" customHeight="1" x14ac:dyDescent="0.2">
      <c r="A37" s="266">
        <v>10</v>
      </c>
      <c r="B37" s="1088" t="s">
        <v>567</v>
      </c>
      <c r="C37" s="1089"/>
      <c r="D37" s="1089"/>
      <c r="E37" s="1089"/>
      <c r="F37" s="1089"/>
      <c r="G37" s="1089"/>
      <c r="H37" s="1089"/>
      <c r="I37" s="1089"/>
      <c r="J37" s="1089"/>
      <c r="K37" s="1089"/>
      <c r="L37" s="1089"/>
      <c r="M37" s="1089"/>
      <c r="N37" s="1089"/>
      <c r="O37" s="1089"/>
      <c r="P37" s="1090"/>
      <c r="Q37" s="1094">
        <v>33084</v>
      </c>
      <c r="R37" s="1095"/>
      <c r="S37" s="1095"/>
      <c r="T37" s="1095"/>
      <c r="U37" s="1095"/>
      <c r="V37" s="1095">
        <v>34023</v>
      </c>
      <c r="W37" s="1095"/>
      <c r="X37" s="1095"/>
      <c r="Y37" s="1095"/>
      <c r="Z37" s="1095"/>
      <c r="AA37" s="1095">
        <v>-939</v>
      </c>
      <c r="AB37" s="1095"/>
      <c r="AC37" s="1095"/>
      <c r="AD37" s="1095"/>
      <c r="AE37" s="1096"/>
      <c r="AF37" s="1070">
        <v>2523</v>
      </c>
      <c r="AG37" s="1071"/>
      <c r="AH37" s="1071"/>
      <c r="AI37" s="1071"/>
      <c r="AJ37" s="1072"/>
      <c r="AK37" s="1031">
        <v>6838</v>
      </c>
      <c r="AL37" s="1022"/>
      <c r="AM37" s="1022"/>
      <c r="AN37" s="1022"/>
      <c r="AO37" s="1022"/>
      <c r="AP37" s="1022">
        <v>56828</v>
      </c>
      <c r="AQ37" s="1022"/>
      <c r="AR37" s="1022"/>
      <c r="AS37" s="1022"/>
      <c r="AT37" s="1022"/>
      <c r="AU37" s="1022">
        <v>34438</v>
      </c>
      <c r="AV37" s="1022"/>
      <c r="AW37" s="1022"/>
      <c r="AX37" s="1022"/>
      <c r="AY37" s="1022"/>
      <c r="AZ37" s="1093" t="s">
        <v>511</v>
      </c>
      <c r="BA37" s="1093"/>
      <c r="BB37" s="1093"/>
      <c r="BC37" s="1093"/>
      <c r="BD37" s="1093"/>
      <c r="BE37" s="1083" t="s">
        <v>405</v>
      </c>
      <c r="BF37" s="1083"/>
      <c r="BG37" s="1083"/>
      <c r="BH37" s="1083"/>
      <c r="BI37" s="1084"/>
      <c r="BJ37" s="252"/>
      <c r="BK37" s="252"/>
      <c r="BL37" s="252"/>
      <c r="BM37" s="252"/>
      <c r="BN37" s="252"/>
      <c r="BO37" s="265"/>
      <c r="BP37" s="265"/>
      <c r="BQ37" s="262">
        <v>31</v>
      </c>
      <c r="BR37" s="263" t="s">
        <v>627</v>
      </c>
      <c r="BS37" s="1065" t="s">
        <v>616</v>
      </c>
      <c r="BT37" s="1066"/>
      <c r="BU37" s="1066"/>
      <c r="BV37" s="1066"/>
      <c r="BW37" s="1066"/>
      <c r="BX37" s="1066"/>
      <c r="BY37" s="1066"/>
      <c r="BZ37" s="1066"/>
      <c r="CA37" s="1066"/>
      <c r="CB37" s="1066"/>
      <c r="CC37" s="1066"/>
      <c r="CD37" s="1066"/>
      <c r="CE37" s="1066"/>
      <c r="CF37" s="1066"/>
      <c r="CG37" s="1067"/>
      <c r="CH37" s="1040">
        <v>370</v>
      </c>
      <c r="CI37" s="1041"/>
      <c r="CJ37" s="1041"/>
      <c r="CK37" s="1041"/>
      <c r="CL37" s="1042"/>
      <c r="CM37" s="1040">
        <v>1367</v>
      </c>
      <c r="CN37" s="1041"/>
      <c r="CO37" s="1041"/>
      <c r="CP37" s="1041"/>
      <c r="CQ37" s="1042"/>
      <c r="CR37" s="1040">
        <v>50</v>
      </c>
      <c r="CS37" s="1041"/>
      <c r="CT37" s="1041"/>
      <c r="CU37" s="1041"/>
      <c r="CV37" s="1042"/>
      <c r="CW37" s="1040">
        <v>5000</v>
      </c>
      <c r="CX37" s="1041"/>
      <c r="CY37" s="1041"/>
      <c r="CZ37" s="1041"/>
      <c r="DA37" s="1042"/>
      <c r="DB37" s="1040">
        <v>45000</v>
      </c>
      <c r="DC37" s="1041"/>
      <c r="DD37" s="1041"/>
      <c r="DE37" s="1041"/>
      <c r="DF37" s="1042"/>
      <c r="DG37" s="1040">
        <v>0</v>
      </c>
      <c r="DH37" s="1041"/>
      <c r="DI37" s="1041"/>
      <c r="DJ37" s="1041"/>
      <c r="DK37" s="1042"/>
      <c r="DL37" s="1040">
        <v>37103</v>
      </c>
      <c r="DM37" s="1041"/>
      <c r="DN37" s="1041"/>
      <c r="DO37" s="1041"/>
      <c r="DP37" s="1042"/>
      <c r="DQ37" s="1040">
        <v>33393</v>
      </c>
      <c r="DR37" s="1041"/>
      <c r="DS37" s="1041"/>
      <c r="DT37" s="1041"/>
      <c r="DU37" s="1042"/>
      <c r="DV37" s="1043"/>
      <c r="DW37" s="1044"/>
      <c r="DX37" s="1044"/>
      <c r="DY37" s="1044"/>
      <c r="DZ37" s="1045"/>
      <c r="EA37" s="246"/>
    </row>
    <row r="38" spans="1:131" s="247" customFormat="1" ht="26.25" customHeight="1" x14ac:dyDescent="0.2">
      <c r="A38" s="266">
        <v>11</v>
      </c>
      <c r="B38" s="1088" t="s">
        <v>577</v>
      </c>
      <c r="C38" s="1089"/>
      <c r="D38" s="1089"/>
      <c r="E38" s="1089"/>
      <c r="F38" s="1089"/>
      <c r="G38" s="1089"/>
      <c r="H38" s="1089"/>
      <c r="I38" s="1089"/>
      <c r="J38" s="1089"/>
      <c r="K38" s="1089"/>
      <c r="L38" s="1089"/>
      <c r="M38" s="1089"/>
      <c r="N38" s="1089"/>
      <c r="O38" s="1089"/>
      <c r="P38" s="1090"/>
      <c r="Q38" s="1094">
        <v>16974</v>
      </c>
      <c r="R38" s="1095"/>
      <c r="S38" s="1095"/>
      <c r="T38" s="1095"/>
      <c r="U38" s="1095"/>
      <c r="V38" s="1095">
        <v>9725</v>
      </c>
      <c r="W38" s="1095"/>
      <c r="X38" s="1095"/>
      <c r="Y38" s="1095"/>
      <c r="Z38" s="1095"/>
      <c r="AA38" s="1095">
        <v>7248</v>
      </c>
      <c r="AB38" s="1095"/>
      <c r="AC38" s="1095"/>
      <c r="AD38" s="1095"/>
      <c r="AE38" s="1096"/>
      <c r="AF38" s="1070" t="s">
        <v>511</v>
      </c>
      <c r="AG38" s="1071"/>
      <c r="AH38" s="1071"/>
      <c r="AI38" s="1071"/>
      <c r="AJ38" s="1072"/>
      <c r="AK38" s="1031">
        <v>500</v>
      </c>
      <c r="AL38" s="1022"/>
      <c r="AM38" s="1022"/>
      <c r="AN38" s="1022"/>
      <c r="AO38" s="1022"/>
      <c r="AP38" s="1022">
        <v>174320</v>
      </c>
      <c r="AQ38" s="1022"/>
      <c r="AR38" s="1022"/>
      <c r="AS38" s="1022"/>
      <c r="AT38" s="1022"/>
      <c r="AU38" s="1022" t="s">
        <v>511</v>
      </c>
      <c r="AV38" s="1022"/>
      <c r="AW38" s="1022"/>
      <c r="AX38" s="1022"/>
      <c r="AY38" s="1022"/>
      <c r="AZ38" s="1093" t="s">
        <v>511</v>
      </c>
      <c r="BA38" s="1093"/>
      <c r="BB38" s="1093"/>
      <c r="BC38" s="1093"/>
      <c r="BD38" s="1093"/>
      <c r="BE38" s="1083" t="s">
        <v>405</v>
      </c>
      <c r="BF38" s="1083"/>
      <c r="BG38" s="1083"/>
      <c r="BH38" s="1083"/>
      <c r="BI38" s="1084"/>
      <c r="BJ38" s="252"/>
      <c r="BK38" s="252"/>
      <c r="BL38" s="252"/>
      <c r="BM38" s="252"/>
      <c r="BN38" s="252"/>
      <c r="BO38" s="265"/>
      <c r="BP38" s="265"/>
      <c r="BQ38" s="262">
        <v>32</v>
      </c>
      <c r="BR38" s="263" t="s">
        <v>627</v>
      </c>
      <c r="BS38" s="1065" t="s">
        <v>617</v>
      </c>
      <c r="BT38" s="1066"/>
      <c r="BU38" s="1066"/>
      <c r="BV38" s="1066"/>
      <c r="BW38" s="1066"/>
      <c r="BX38" s="1066"/>
      <c r="BY38" s="1066"/>
      <c r="BZ38" s="1066"/>
      <c r="CA38" s="1066"/>
      <c r="CB38" s="1066"/>
      <c r="CC38" s="1066"/>
      <c r="CD38" s="1066"/>
      <c r="CE38" s="1066"/>
      <c r="CF38" s="1066"/>
      <c r="CG38" s="1067"/>
      <c r="CH38" s="1040">
        <v>591</v>
      </c>
      <c r="CI38" s="1041"/>
      <c r="CJ38" s="1041"/>
      <c r="CK38" s="1041"/>
      <c r="CL38" s="1042"/>
      <c r="CM38" s="1040">
        <v>6186</v>
      </c>
      <c r="CN38" s="1041"/>
      <c r="CO38" s="1041"/>
      <c r="CP38" s="1041"/>
      <c r="CQ38" s="1042"/>
      <c r="CR38" s="1040">
        <v>3510</v>
      </c>
      <c r="CS38" s="1041"/>
      <c r="CT38" s="1041"/>
      <c r="CU38" s="1041"/>
      <c r="CV38" s="1042"/>
      <c r="CW38" s="1040">
        <v>0</v>
      </c>
      <c r="CX38" s="1041"/>
      <c r="CY38" s="1041"/>
      <c r="CZ38" s="1041"/>
      <c r="DA38" s="1042"/>
      <c r="DB38" s="1040">
        <v>0</v>
      </c>
      <c r="DC38" s="1041"/>
      <c r="DD38" s="1041"/>
      <c r="DE38" s="1041"/>
      <c r="DF38" s="1042"/>
      <c r="DG38" s="1040">
        <v>0</v>
      </c>
      <c r="DH38" s="1041"/>
      <c r="DI38" s="1041"/>
      <c r="DJ38" s="1041"/>
      <c r="DK38" s="1042"/>
      <c r="DL38" s="1040">
        <v>1934</v>
      </c>
      <c r="DM38" s="1041"/>
      <c r="DN38" s="1041"/>
      <c r="DO38" s="1041"/>
      <c r="DP38" s="1042"/>
      <c r="DQ38" s="1040">
        <v>193</v>
      </c>
      <c r="DR38" s="1041"/>
      <c r="DS38" s="1041"/>
      <c r="DT38" s="1041"/>
      <c r="DU38" s="1042"/>
      <c r="DV38" s="1043"/>
      <c r="DW38" s="1044"/>
      <c r="DX38" s="1044"/>
      <c r="DY38" s="1044"/>
      <c r="DZ38" s="1045"/>
      <c r="EA38" s="246"/>
    </row>
    <row r="39" spans="1:131" s="247" customFormat="1" ht="26.25" customHeight="1" x14ac:dyDescent="0.2">
      <c r="A39" s="266">
        <v>12</v>
      </c>
      <c r="B39" s="1088" t="s">
        <v>578</v>
      </c>
      <c r="C39" s="1089"/>
      <c r="D39" s="1089"/>
      <c r="E39" s="1089"/>
      <c r="F39" s="1089"/>
      <c r="G39" s="1089"/>
      <c r="H39" s="1089"/>
      <c r="I39" s="1089"/>
      <c r="J39" s="1089"/>
      <c r="K39" s="1089"/>
      <c r="L39" s="1089"/>
      <c r="M39" s="1089"/>
      <c r="N39" s="1089"/>
      <c r="O39" s="1089"/>
      <c r="P39" s="1090"/>
      <c r="Q39" s="1094">
        <v>15746</v>
      </c>
      <c r="R39" s="1095"/>
      <c r="S39" s="1095"/>
      <c r="T39" s="1095"/>
      <c r="U39" s="1095"/>
      <c r="V39" s="1095">
        <v>12509</v>
      </c>
      <c r="W39" s="1095"/>
      <c r="X39" s="1095"/>
      <c r="Y39" s="1095"/>
      <c r="Z39" s="1095"/>
      <c r="AA39" s="1095">
        <v>3237</v>
      </c>
      <c r="AB39" s="1095"/>
      <c r="AC39" s="1095"/>
      <c r="AD39" s="1095"/>
      <c r="AE39" s="1096"/>
      <c r="AF39" s="1070" t="s">
        <v>511</v>
      </c>
      <c r="AG39" s="1071"/>
      <c r="AH39" s="1071"/>
      <c r="AI39" s="1071"/>
      <c r="AJ39" s="1072"/>
      <c r="AK39" s="1031">
        <v>67</v>
      </c>
      <c r="AL39" s="1022"/>
      <c r="AM39" s="1022"/>
      <c r="AN39" s="1022"/>
      <c r="AO39" s="1022"/>
      <c r="AP39" s="1022">
        <v>47932</v>
      </c>
      <c r="AQ39" s="1022"/>
      <c r="AR39" s="1022"/>
      <c r="AS39" s="1022"/>
      <c r="AT39" s="1022"/>
      <c r="AU39" s="1022" t="s">
        <v>511</v>
      </c>
      <c r="AV39" s="1022"/>
      <c r="AW39" s="1022"/>
      <c r="AX39" s="1022"/>
      <c r="AY39" s="1022"/>
      <c r="AZ39" s="1093" t="s">
        <v>511</v>
      </c>
      <c r="BA39" s="1093"/>
      <c r="BB39" s="1093"/>
      <c r="BC39" s="1093"/>
      <c r="BD39" s="1093"/>
      <c r="BE39" s="1083" t="s">
        <v>411</v>
      </c>
      <c r="BF39" s="1083"/>
      <c r="BG39" s="1083"/>
      <c r="BH39" s="1083"/>
      <c r="BI39" s="1084"/>
      <c r="BJ39" s="252"/>
      <c r="BK39" s="252"/>
      <c r="BL39" s="252"/>
      <c r="BM39" s="252"/>
      <c r="BN39" s="252"/>
      <c r="BO39" s="265"/>
      <c r="BP39" s="265"/>
      <c r="BQ39" s="262">
        <v>33</v>
      </c>
      <c r="BR39" s="263"/>
      <c r="BS39" s="1065" t="s">
        <v>618</v>
      </c>
      <c r="BT39" s="1066"/>
      <c r="BU39" s="1066"/>
      <c r="BV39" s="1066"/>
      <c r="BW39" s="1066"/>
      <c r="BX39" s="1066"/>
      <c r="BY39" s="1066"/>
      <c r="BZ39" s="1066"/>
      <c r="CA39" s="1066"/>
      <c r="CB39" s="1066"/>
      <c r="CC39" s="1066"/>
      <c r="CD39" s="1066"/>
      <c r="CE39" s="1066"/>
      <c r="CF39" s="1066"/>
      <c r="CG39" s="1067"/>
      <c r="CH39" s="1040">
        <v>981</v>
      </c>
      <c r="CI39" s="1041"/>
      <c r="CJ39" s="1041"/>
      <c r="CK39" s="1041"/>
      <c r="CL39" s="1042"/>
      <c r="CM39" s="1040">
        <v>28989</v>
      </c>
      <c r="CN39" s="1041"/>
      <c r="CO39" s="1041"/>
      <c r="CP39" s="1041"/>
      <c r="CQ39" s="1042"/>
      <c r="CR39" s="1040">
        <v>28292</v>
      </c>
      <c r="CS39" s="1041"/>
      <c r="CT39" s="1041"/>
      <c r="CU39" s="1041"/>
      <c r="CV39" s="1042"/>
      <c r="CW39" s="1040">
        <v>0</v>
      </c>
      <c r="CX39" s="1041"/>
      <c r="CY39" s="1041"/>
      <c r="CZ39" s="1041"/>
      <c r="DA39" s="1042"/>
      <c r="DB39" s="1040">
        <v>16387</v>
      </c>
      <c r="DC39" s="1041"/>
      <c r="DD39" s="1041"/>
      <c r="DE39" s="1041"/>
      <c r="DF39" s="1042"/>
      <c r="DG39" s="1040">
        <v>0</v>
      </c>
      <c r="DH39" s="1041"/>
      <c r="DI39" s="1041"/>
      <c r="DJ39" s="1041"/>
      <c r="DK39" s="1042"/>
      <c r="DL39" s="1040">
        <v>0</v>
      </c>
      <c r="DM39" s="1041"/>
      <c r="DN39" s="1041"/>
      <c r="DO39" s="1041"/>
      <c r="DP39" s="1042"/>
      <c r="DQ39" s="1040">
        <v>0</v>
      </c>
      <c r="DR39" s="1041"/>
      <c r="DS39" s="1041"/>
      <c r="DT39" s="1041"/>
      <c r="DU39" s="1042"/>
      <c r="DV39" s="1043"/>
      <c r="DW39" s="1044"/>
      <c r="DX39" s="1044"/>
      <c r="DY39" s="1044"/>
      <c r="DZ39" s="1045"/>
      <c r="EA39" s="246"/>
    </row>
    <row r="40" spans="1:131" s="247" customFormat="1" ht="26.25" customHeight="1" x14ac:dyDescent="0.2">
      <c r="A40" s="261">
        <v>13</v>
      </c>
      <c r="B40" s="1088" t="s">
        <v>579</v>
      </c>
      <c r="C40" s="1089"/>
      <c r="D40" s="1089"/>
      <c r="E40" s="1089"/>
      <c r="F40" s="1089"/>
      <c r="G40" s="1089"/>
      <c r="H40" s="1089"/>
      <c r="I40" s="1089"/>
      <c r="J40" s="1089"/>
      <c r="K40" s="1089"/>
      <c r="L40" s="1089"/>
      <c r="M40" s="1089"/>
      <c r="N40" s="1089"/>
      <c r="O40" s="1089"/>
      <c r="P40" s="1090"/>
      <c r="Q40" s="1094">
        <v>3931</v>
      </c>
      <c r="R40" s="1095"/>
      <c r="S40" s="1095"/>
      <c r="T40" s="1095"/>
      <c r="U40" s="1095"/>
      <c r="V40" s="1095">
        <v>3476</v>
      </c>
      <c r="W40" s="1095"/>
      <c r="X40" s="1095"/>
      <c r="Y40" s="1095"/>
      <c r="Z40" s="1095"/>
      <c r="AA40" s="1095">
        <v>454</v>
      </c>
      <c r="AB40" s="1095"/>
      <c r="AC40" s="1095"/>
      <c r="AD40" s="1095"/>
      <c r="AE40" s="1096"/>
      <c r="AF40" s="1070">
        <v>454</v>
      </c>
      <c r="AG40" s="1071"/>
      <c r="AH40" s="1071"/>
      <c r="AI40" s="1071"/>
      <c r="AJ40" s="1072"/>
      <c r="AK40" s="1031">
        <v>789</v>
      </c>
      <c r="AL40" s="1022"/>
      <c r="AM40" s="1022"/>
      <c r="AN40" s="1022"/>
      <c r="AO40" s="1022"/>
      <c r="AP40" s="1022">
        <v>6125</v>
      </c>
      <c r="AQ40" s="1022"/>
      <c r="AR40" s="1022"/>
      <c r="AS40" s="1022"/>
      <c r="AT40" s="1022"/>
      <c r="AU40" s="1022">
        <v>2591</v>
      </c>
      <c r="AV40" s="1022"/>
      <c r="AW40" s="1022"/>
      <c r="AX40" s="1022"/>
      <c r="AY40" s="1022"/>
      <c r="AZ40" s="1093" t="s">
        <v>511</v>
      </c>
      <c r="BA40" s="1093"/>
      <c r="BB40" s="1093"/>
      <c r="BC40" s="1093"/>
      <c r="BD40" s="1093"/>
      <c r="BE40" s="1083" t="s">
        <v>411</v>
      </c>
      <c r="BF40" s="1083"/>
      <c r="BG40" s="1083"/>
      <c r="BH40" s="1083"/>
      <c r="BI40" s="1084"/>
      <c r="BJ40" s="252"/>
      <c r="BK40" s="252"/>
      <c r="BL40" s="252"/>
      <c r="BM40" s="252"/>
      <c r="BN40" s="252"/>
      <c r="BO40" s="265"/>
      <c r="BP40" s="265"/>
      <c r="BQ40" s="262">
        <v>34</v>
      </c>
      <c r="BR40" s="263"/>
      <c r="BS40" s="1065" t="s">
        <v>619</v>
      </c>
      <c r="BT40" s="1066"/>
      <c r="BU40" s="1066"/>
      <c r="BV40" s="1066"/>
      <c r="BW40" s="1066"/>
      <c r="BX40" s="1066"/>
      <c r="BY40" s="1066"/>
      <c r="BZ40" s="1066"/>
      <c r="CA40" s="1066"/>
      <c r="CB40" s="1066"/>
      <c r="CC40" s="1066"/>
      <c r="CD40" s="1066"/>
      <c r="CE40" s="1066"/>
      <c r="CF40" s="1066"/>
      <c r="CG40" s="1067"/>
      <c r="CH40" s="1040">
        <v>-36</v>
      </c>
      <c r="CI40" s="1041"/>
      <c r="CJ40" s="1041"/>
      <c r="CK40" s="1041"/>
      <c r="CL40" s="1042"/>
      <c r="CM40" s="1040">
        <v>1674</v>
      </c>
      <c r="CN40" s="1041"/>
      <c r="CO40" s="1041"/>
      <c r="CP40" s="1041"/>
      <c r="CQ40" s="1042"/>
      <c r="CR40" s="1040">
        <v>810</v>
      </c>
      <c r="CS40" s="1041"/>
      <c r="CT40" s="1041"/>
      <c r="CU40" s="1041"/>
      <c r="CV40" s="1042"/>
      <c r="CW40" s="1040">
        <v>0</v>
      </c>
      <c r="CX40" s="1041"/>
      <c r="CY40" s="1041"/>
      <c r="CZ40" s="1041"/>
      <c r="DA40" s="1042"/>
      <c r="DB40" s="1040">
        <v>0</v>
      </c>
      <c r="DC40" s="1041"/>
      <c r="DD40" s="1041"/>
      <c r="DE40" s="1041"/>
      <c r="DF40" s="1042"/>
      <c r="DG40" s="1040">
        <v>0</v>
      </c>
      <c r="DH40" s="1041"/>
      <c r="DI40" s="1041"/>
      <c r="DJ40" s="1041"/>
      <c r="DK40" s="1042"/>
      <c r="DL40" s="1040">
        <v>0</v>
      </c>
      <c r="DM40" s="1041"/>
      <c r="DN40" s="1041"/>
      <c r="DO40" s="1041"/>
      <c r="DP40" s="1042"/>
      <c r="DQ40" s="1040">
        <v>0</v>
      </c>
      <c r="DR40" s="1041"/>
      <c r="DS40" s="1041"/>
      <c r="DT40" s="1041"/>
      <c r="DU40" s="1042"/>
      <c r="DV40" s="1043"/>
      <c r="DW40" s="1044"/>
      <c r="DX40" s="1044"/>
      <c r="DY40" s="1044"/>
      <c r="DZ40" s="1045"/>
      <c r="EA40" s="246"/>
    </row>
    <row r="41" spans="1:131" s="247" customFormat="1" ht="26.25" customHeight="1" x14ac:dyDescent="0.2">
      <c r="A41" s="261">
        <v>14</v>
      </c>
      <c r="B41" s="1088" t="s">
        <v>580</v>
      </c>
      <c r="C41" s="1089"/>
      <c r="D41" s="1089"/>
      <c r="E41" s="1089"/>
      <c r="F41" s="1089"/>
      <c r="G41" s="1089"/>
      <c r="H41" s="1089"/>
      <c r="I41" s="1089"/>
      <c r="J41" s="1089"/>
      <c r="K41" s="1089"/>
      <c r="L41" s="1089"/>
      <c r="M41" s="1089"/>
      <c r="N41" s="1089"/>
      <c r="O41" s="1089"/>
      <c r="P41" s="1090"/>
      <c r="Q41" s="1094">
        <v>3782</v>
      </c>
      <c r="R41" s="1095"/>
      <c r="S41" s="1095"/>
      <c r="T41" s="1095"/>
      <c r="U41" s="1095"/>
      <c r="V41" s="1095">
        <v>3713</v>
      </c>
      <c r="W41" s="1095"/>
      <c r="X41" s="1095"/>
      <c r="Y41" s="1095"/>
      <c r="Z41" s="1095"/>
      <c r="AA41" s="1095">
        <v>69</v>
      </c>
      <c r="AB41" s="1095"/>
      <c r="AC41" s="1095"/>
      <c r="AD41" s="1095"/>
      <c r="AE41" s="1096"/>
      <c r="AF41" s="1070">
        <v>69</v>
      </c>
      <c r="AG41" s="1071"/>
      <c r="AH41" s="1071"/>
      <c r="AI41" s="1071"/>
      <c r="AJ41" s="1072"/>
      <c r="AK41" s="1031">
        <v>2612</v>
      </c>
      <c r="AL41" s="1022"/>
      <c r="AM41" s="1022"/>
      <c r="AN41" s="1022"/>
      <c r="AO41" s="1022"/>
      <c r="AP41" s="1022">
        <v>3165</v>
      </c>
      <c r="AQ41" s="1022"/>
      <c r="AR41" s="1022"/>
      <c r="AS41" s="1022"/>
      <c r="AT41" s="1022"/>
      <c r="AU41" s="1022">
        <v>2216</v>
      </c>
      <c r="AV41" s="1022"/>
      <c r="AW41" s="1022"/>
      <c r="AX41" s="1022"/>
      <c r="AY41" s="1022"/>
      <c r="AZ41" s="1093" t="s">
        <v>511</v>
      </c>
      <c r="BA41" s="1093"/>
      <c r="BB41" s="1093"/>
      <c r="BC41" s="1093"/>
      <c r="BD41" s="1093"/>
      <c r="BE41" s="1083" t="s">
        <v>411</v>
      </c>
      <c r="BF41" s="1083"/>
      <c r="BG41" s="1083"/>
      <c r="BH41" s="1083"/>
      <c r="BI41" s="1084"/>
      <c r="BJ41" s="252"/>
      <c r="BK41" s="252"/>
      <c r="BL41" s="252"/>
      <c r="BM41" s="252"/>
      <c r="BN41" s="252"/>
      <c r="BO41" s="265"/>
      <c r="BP41" s="265"/>
      <c r="BQ41" s="262">
        <v>35</v>
      </c>
      <c r="BR41" s="263"/>
      <c r="BS41" s="1065" t="s">
        <v>620</v>
      </c>
      <c r="BT41" s="1066"/>
      <c r="BU41" s="1066"/>
      <c r="BV41" s="1066"/>
      <c r="BW41" s="1066"/>
      <c r="BX41" s="1066"/>
      <c r="BY41" s="1066"/>
      <c r="BZ41" s="1066"/>
      <c r="CA41" s="1066"/>
      <c r="CB41" s="1066"/>
      <c r="CC41" s="1066"/>
      <c r="CD41" s="1066"/>
      <c r="CE41" s="1066"/>
      <c r="CF41" s="1066"/>
      <c r="CG41" s="1067"/>
      <c r="CH41" s="1040">
        <v>166</v>
      </c>
      <c r="CI41" s="1041"/>
      <c r="CJ41" s="1041"/>
      <c r="CK41" s="1041"/>
      <c r="CL41" s="1042"/>
      <c r="CM41" s="1040">
        <v>5487</v>
      </c>
      <c r="CN41" s="1041"/>
      <c r="CO41" s="1041"/>
      <c r="CP41" s="1041"/>
      <c r="CQ41" s="1042"/>
      <c r="CR41" s="1040">
        <v>2040</v>
      </c>
      <c r="CS41" s="1041"/>
      <c r="CT41" s="1041"/>
      <c r="CU41" s="1041"/>
      <c r="CV41" s="1042"/>
      <c r="CW41" s="1040">
        <v>0</v>
      </c>
      <c r="CX41" s="1041"/>
      <c r="CY41" s="1041"/>
      <c r="CZ41" s="1041"/>
      <c r="DA41" s="1042"/>
      <c r="DB41" s="1040">
        <v>0</v>
      </c>
      <c r="DC41" s="1041"/>
      <c r="DD41" s="1041"/>
      <c r="DE41" s="1041"/>
      <c r="DF41" s="1042"/>
      <c r="DG41" s="1040">
        <v>0</v>
      </c>
      <c r="DH41" s="1041"/>
      <c r="DI41" s="1041"/>
      <c r="DJ41" s="1041"/>
      <c r="DK41" s="1042"/>
      <c r="DL41" s="1040">
        <v>0</v>
      </c>
      <c r="DM41" s="1041"/>
      <c r="DN41" s="1041"/>
      <c r="DO41" s="1041"/>
      <c r="DP41" s="1042"/>
      <c r="DQ41" s="1040">
        <v>0</v>
      </c>
      <c r="DR41" s="1041"/>
      <c r="DS41" s="1041"/>
      <c r="DT41" s="1041"/>
      <c r="DU41" s="1042"/>
      <c r="DV41" s="1043"/>
      <c r="DW41" s="1044"/>
      <c r="DX41" s="1044"/>
      <c r="DY41" s="1044"/>
      <c r="DZ41" s="1045"/>
      <c r="EA41" s="246"/>
    </row>
    <row r="42" spans="1:131" s="247" customFormat="1" ht="26.25" customHeight="1" x14ac:dyDescent="0.2">
      <c r="A42" s="261">
        <v>15</v>
      </c>
      <c r="B42" s="1088" t="s">
        <v>581</v>
      </c>
      <c r="C42" s="1089"/>
      <c r="D42" s="1089"/>
      <c r="E42" s="1089"/>
      <c r="F42" s="1089"/>
      <c r="G42" s="1089"/>
      <c r="H42" s="1089"/>
      <c r="I42" s="1089"/>
      <c r="J42" s="1089"/>
      <c r="K42" s="1089"/>
      <c r="L42" s="1089"/>
      <c r="M42" s="1089"/>
      <c r="N42" s="1089"/>
      <c r="O42" s="1089"/>
      <c r="P42" s="1090"/>
      <c r="Q42" s="1094">
        <v>112</v>
      </c>
      <c r="R42" s="1095"/>
      <c r="S42" s="1095"/>
      <c r="T42" s="1095"/>
      <c r="U42" s="1095"/>
      <c r="V42" s="1095">
        <v>35</v>
      </c>
      <c r="W42" s="1095"/>
      <c r="X42" s="1095"/>
      <c r="Y42" s="1095"/>
      <c r="Z42" s="1095"/>
      <c r="AA42" s="1095">
        <v>77</v>
      </c>
      <c r="AB42" s="1095"/>
      <c r="AC42" s="1095"/>
      <c r="AD42" s="1095"/>
      <c r="AE42" s="1096"/>
      <c r="AF42" s="1070">
        <v>77</v>
      </c>
      <c r="AG42" s="1071"/>
      <c r="AH42" s="1071"/>
      <c r="AI42" s="1071"/>
      <c r="AJ42" s="1072"/>
      <c r="AK42" s="1031" t="s">
        <v>511</v>
      </c>
      <c r="AL42" s="1022"/>
      <c r="AM42" s="1022"/>
      <c r="AN42" s="1022"/>
      <c r="AO42" s="1022"/>
      <c r="AP42" s="1022" t="s">
        <v>511</v>
      </c>
      <c r="AQ42" s="1022"/>
      <c r="AR42" s="1022"/>
      <c r="AS42" s="1022"/>
      <c r="AT42" s="1022"/>
      <c r="AU42" s="1022" t="s">
        <v>511</v>
      </c>
      <c r="AV42" s="1022"/>
      <c r="AW42" s="1022"/>
      <c r="AX42" s="1022"/>
      <c r="AY42" s="1022"/>
      <c r="AZ42" s="1093" t="s">
        <v>511</v>
      </c>
      <c r="BA42" s="1093"/>
      <c r="BB42" s="1093"/>
      <c r="BC42" s="1093"/>
      <c r="BD42" s="1093"/>
      <c r="BE42" s="1083" t="s">
        <v>411</v>
      </c>
      <c r="BF42" s="1083"/>
      <c r="BG42" s="1083"/>
      <c r="BH42" s="1083"/>
      <c r="BI42" s="1084"/>
      <c r="BJ42" s="252"/>
      <c r="BK42" s="252"/>
      <c r="BL42" s="252"/>
      <c r="BM42" s="252"/>
      <c r="BN42" s="252"/>
      <c r="BO42" s="265"/>
      <c r="BP42" s="265"/>
      <c r="BQ42" s="262">
        <v>36</v>
      </c>
      <c r="BR42" s="263"/>
      <c r="BS42" s="1065" t="s">
        <v>621</v>
      </c>
      <c r="BT42" s="1066"/>
      <c r="BU42" s="1066"/>
      <c r="BV42" s="1066"/>
      <c r="BW42" s="1066"/>
      <c r="BX42" s="1066"/>
      <c r="BY42" s="1066"/>
      <c r="BZ42" s="1066"/>
      <c r="CA42" s="1066"/>
      <c r="CB42" s="1066"/>
      <c r="CC42" s="1066"/>
      <c r="CD42" s="1066"/>
      <c r="CE42" s="1066"/>
      <c r="CF42" s="1066"/>
      <c r="CG42" s="1067"/>
      <c r="CH42" s="1040">
        <v>41</v>
      </c>
      <c r="CI42" s="1041"/>
      <c r="CJ42" s="1041"/>
      <c r="CK42" s="1041"/>
      <c r="CL42" s="1042"/>
      <c r="CM42" s="1040">
        <v>291</v>
      </c>
      <c r="CN42" s="1041"/>
      <c r="CO42" s="1041"/>
      <c r="CP42" s="1041"/>
      <c r="CQ42" s="1042"/>
      <c r="CR42" s="1040">
        <v>100</v>
      </c>
      <c r="CS42" s="1041"/>
      <c r="CT42" s="1041"/>
      <c r="CU42" s="1041"/>
      <c r="CV42" s="1042"/>
      <c r="CW42" s="1040">
        <v>0</v>
      </c>
      <c r="CX42" s="1041"/>
      <c r="CY42" s="1041"/>
      <c r="CZ42" s="1041"/>
      <c r="DA42" s="1042"/>
      <c r="DB42" s="1040">
        <v>24</v>
      </c>
      <c r="DC42" s="1041"/>
      <c r="DD42" s="1041"/>
      <c r="DE42" s="1041"/>
      <c r="DF42" s="1042"/>
      <c r="DG42" s="1040">
        <v>0</v>
      </c>
      <c r="DH42" s="1041"/>
      <c r="DI42" s="1041"/>
      <c r="DJ42" s="1041"/>
      <c r="DK42" s="1042"/>
      <c r="DL42" s="1040">
        <v>0</v>
      </c>
      <c r="DM42" s="1041"/>
      <c r="DN42" s="1041"/>
      <c r="DO42" s="1041"/>
      <c r="DP42" s="1042"/>
      <c r="DQ42" s="1040">
        <v>0</v>
      </c>
      <c r="DR42" s="1041"/>
      <c r="DS42" s="1041"/>
      <c r="DT42" s="1041"/>
      <c r="DU42" s="1042"/>
      <c r="DV42" s="1043"/>
      <c r="DW42" s="1044"/>
      <c r="DX42" s="1044"/>
      <c r="DY42" s="1044"/>
      <c r="DZ42" s="1045"/>
      <c r="EA42" s="246"/>
    </row>
    <row r="43" spans="1:131" s="247" customFormat="1" ht="26.25" customHeight="1" x14ac:dyDescent="0.2">
      <c r="A43" s="261">
        <v>16</v>
      </c>
      <c r="B43" s="1088" t="s">
        <v>582</v>
      </c>
      <c r="C43" s="1089"/>
      <c r="D43" s="1089"/>
      <c r="E43" s="1089"/>
      <c r="F43" s="1089"/>
      <c r="G43" s="1089"/>
      <c r="H43" s="1089"/>
      <c r="I43" s="1089"/>
      <c r="J43" s="1089"/>
      <c r="K43" s="1089"/>
      <c r="L43" s="1089"/>
      <c r="M43" s="1089"/>
      <c r="N43" s="1089"/>
      <c r="O43" s="1089"/>
      <c r="P43" s="1090"/>
      <c r="Q43" s="1094">
        <v>11298</v>
      </c>
      <c r="R43" s="1095"/>
      <c r="S43" s="1095"/>
      <c r="T43" s="1095"/>
      <c r="U43" s="1095"/>
      <c r="V43" s="1095">
        <v>11298</v>
      </c>
      <c r="W43" s="1095"/>
      <c r="X43" s="1095"/>
      <c r="Y43" s="1095"/>
      <c r="Z43" s="1095"/>
      <c r="AA43" s="1095">
        <v>0</v>
      </c>
      <c r="AB43" s="1095"/>
      <c r="AC43" s="1095"/>
      <c r="AD43" s="1095"/>
      <c r="AE43" s="1096"/>
      <c r="AF43" s="1070" t="s">
        <v>511</v>
      </c>
      <c r="AG43" s="1071"/>
      <c r="AH43" s="1071"/>
      <c r="AI43" s="1071"/>
      <c r="AJ43" s="1072"/>
      <c r="AK43" s="1031">
        <v>11252</v>
      </c>
      <c r="AL43" s="1022"/>
      <c r="AM43" s="1022"/>
      <c r="AN43" s="1022"/>
      <c r="AO43" s="1022"/>
      <c r="AP43" s="1022" t="s">
        <v>511</v>
      </c>
      <c r="AQ43" s="1022"/>
      <c r="AR43" s="1022"/>
      <c r="AS43" s="1022"/>
      <c r="AT43" s="1022"/>
      <c r="AU43" s="1022" t="s">
        <v>511</v>
      </c>
      <c r="AV43" s="1022"/>
      <c r="AW43" s="1022"/>
      <c r="AX43" s="1022"/>
      <c r="AY43" s="1022"/>
      <c r="AZ43" s="1093" t="s">
        <v>511</v>
      </c>
      <c r="BA43" s="1093"/>
      <c r="BB43" s="1093"/>
      <c r="BC43" s="1093"/>
      <c r="BD43" s="1093"/>
      <c r="BE43" s="1083" t="s">
        <v>411</v>
      </c>
      <c r="BF43" s="1083"/>
      <c r="BG43" s="1083"/>
      <c r="BH43" s="1083"/>
      <c r="BI43" s="1084"/>
      <c r="BJ43" s="252"/>
      <c r="BK43" s="252"/>
      <c r="BL43" s="252"/>
      <c r="BM43" s="252"/>
      <c r="BN43" s="252"/>
      <c r="BO43" s="265"/>
      <c r="BP43" s="265"/>
      <c r="BQ43" s="262">
        <v>37</v>
      </c>
      <c r="BR43" s="263"/>
      <c r="BS43" s="1065" t="s">
        <v>622</v>
      </c>
      <c r="BT43" s="1066"/>
      <c r="BU43" s="1066"/>
      <c r="BV43" s="1066"/>
      <c r="BW43" s="1066"/>
      <c r="BX43" s="1066"/>
      <c r="BY43" s="1066"/>
      <c r="BZ43" s="1066"/>
      <c r="CA43" s="1066"/>
      <c r="CB43" s="1066"/>
      <c r="CC43" s="1066"/>
      <c r="CD43" s="1066"/>
      <c r="CE43" s="1066"/>
      <c r="CF43" s="1066"/>
      <c r="CG43" s="1067"/>
      <c r="CH43" s="1040">
        <v>60</v>
      </c>
      <c r="CI43" s="1041"/>
      <c r="CJ43" s="1041"/>
      <c r="CK43" s="1041"/>
      <c r="CL43" s="1042"/>
      <c r="CM43" s="1040">
        <v>1152</v>
      </c>
      <c r="CN43" s="1041"/>
      <c r="CO43" s="1041"/>
      <c r="CP43" s="1041"/>
      <c r="CQ43" s="1042"/>
      <c r="CR43" s="1040">
        <v>90</v>
      </c>
      <c r="CS43" s="1041"/>
      <c r="CT43" s="1041"/>
      <c r="CU43" s="1041"/>
      <c r="CV43" s="1042"/>
      <c r="CW43" s="1040">
        <v>0</v>
      </c>
      <c r="CX43" s="1041"/>
      <c r="CY43" s="1041"/>
      <c r="CZ43" s="1041"/>
      <c r="DA43" s="1042"/>
      <c r="DB43" s="1040">
        <v>0</v>
      </c>
      <c r="DC43" s="1041"/>
      <c r="DD43" s="1041"/>
      <c r="DE43" s="1041"/>
      <c r="DF43" s="1042"/>
      <c r="DG43" s="1040">
        <v>0</v>
      </c>
      <c r="DH43" s="1041"/>
      <c r="DI43" s="1041"/>
      <c r="DJ43" s="1041"/>
      <c r="DK43" s="1042"/>
      <c r="DL43" s="1040">
        <v>0</v>
      </c>
      <c r="DM43" s="1041"/>
      <c r="DN43" s="1041"/>
      <c r="DO43" s="1041"/>
      <c r="DP43" s="1042"/>
      <c r="DQ43" s="1040">
        <v>0</v>
      </c>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t="s">
        <v>623</v>
      </c>
      <c r="BT44" s="1066"/>
      <c r="BU44" s="1066"/>
      <c r="BV44" s="1066"/>
      <c r="BW44" s="1066"/>
      <c r="BX44" s="1066"/>
      <c r="BY44" s="1066"/>
      <c r="BZ44" s="1066"/>
      <c r="CA44" s="1066"/>
      <c r="CB44" s="1066"/>
      <c r="CC44" s="1066"/>
      <c r="CD44" s="1066"/>
      <c r="CE44" s="1066"/>
      <c r="CF44" s="1066"/>
      <c r="CG44" s="1067"/>
      <c r="CH44" s="1040">
        <v>39</v>
      </c>
      <c r="CI44" s="1041"/>
      <c r="CJ44" s="1041"/>
      <c r="CK44" s="1041"/>
      <c r="CL44" s="1042"/>
      <c r="CM44" s="1040">
        <v>100</v>
      </c>
      <c r="CN44" s="1041"/>
      <c r="CO44" s="1041"/>
      <c r="CP44" s="1041"/>
      <c r="CQ44" s="1042"/>
      <c r="CR44" s="1040">
        <v>100</v>
      </c>
      <c r="CS44" s="1041"/>
      <c r="CT44" s="1041"/>
      <c r="CU44" s="1041"/>
      <c r="CV44" s="1042"/>
      <c r="CW44" s="1040">
        <v>0</v>
      </c>
      <c r="CX44" s="1041"/>
      <c r="CY44" s="1041"/>
      <c r="CZ44" s="1041"/>
      <c r="DA44" s="1042"/>
      <c r="DB44" s="1040">
        <v>0</v>
      </c>
      <c r="DC44" s="1041"/>
      <c r="DD44" s="1041"/>
      <c r="DE44" s="1041"/>
      <c r="DF44" s="1042"/>
      <c r="DG44" s="1040">
        <v>0</v>
      </c>
      <c r="DH44" s="1041"/>
      <c r="DI44" s="1041"/>
      <c r="DJ44" s="1041"/>
      <c r="DK44" s="1042"/>
      <c r="DL44" s="1040">
        <v>0</v>
      </c>
      <c r="DM44" s="1041"/>
      <c r="DN44" s="1041"/>
      <c r="DO44" s="1041"/>
      <c r="DP44" s="1042"/>
      <c r="DQ44" s="1040">
        <v>0</v>
      </c>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t="s">
        <v>624</v>
      </c>
      <c r="BT45" s="1066"/>
      <c r="BU45" s="1066"/>
      <c r="BV45" s="1066"/>
      <c r="BW45" s="1066"/>
      <c r="BX45" s="1066"/>
      <c r="BY45" s="1066"/>
      <c r="BZ45" s="1066"/>
      <c r="CA45" s="1066"/>
      <c r="CB45" s="1066"/>
      <c r="CC45" s="1066"/>
      <c r="CD45" s="1066"/>
      <c r="CE45" s="1066"/>
      <c r="CF45" s="1066"/>
      <c r="CG45" s="1067"/>
      <c r="CH45" s="1040">
        <v>13</v>
      </c>
      <c r="CI45" s="1041"/>
      <c r="CJ45" s="1041"/>
      <c r="CK45" s="1041"/>
      <c r="CL45" s="1042"/>
      <c r="CM45" s="1040">
        <v>79</v>
      </c>
      <c r="CN45" s="1041"/>
      <c r="CO45" s="1041"/>
      <c r="CP45" s="1041"/>
      <c r="CQ45" s="1042"/>
      <c r="CR45" s="1040">
        <v>0</v>
      </c>
      <c r="CS45" s="1041"/>
      <c r="CT45" s="1041"/>
      <c r="CU45" s="1041"/>
      <c r="CV45" s="1042"/>
      <c r="CW45" s="1040">
        <v>0</v>
      </c>
      <c r="CX45" s="1041"/>
      <c r="CY45" s="1041"/>
      <c r="CZ45" s="1041"/>
      <c r="DA45" s="1042"/>
      <c r="DB45" s="1040">
        <v>0</v>
      </c>
      <c r="DC45" s="1041"/>
      <c r="DD45" s="1041"/>
      <c r="DE45" s="1041"/>
      <c r="DF45" s="1042"/>
      <c r="DG45" s="1040">
        <v>0</v>
      </c>
      <c r="DH45" s="1041"/>
      <c r="DI45" s="1041"/>
      <c r="DJ45" s="1041"/>
      <c r="DK45" s="1042"/>
      <c r="DL45" s="1040">
        <v>0</v>
      </c>
      <c r="DM45" s="1041"/>
      <c r="DN45" s="1041"/>
      <c r="DO45" s="1041"/>
      <c r="DP45" s="1042"/>
      <c r="DQ45" s="1040">
        <v>0</v>
      </c>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t="s">
        <v>625</v>
      </c>
      <c r="BT46" s="1066"/>
      <c r="BU46" s="1066"/>
      <c r="BV46" s="1066"/>
      <c r="BW46" s="1066"/>
      <c r="BX46" s="1066"/>
      <c r="BY46" s="1066"/>
      <c r="BZ46" s="1066"/>
      <c r="CA46" s="1066"/>
      <c r="CB46" s="1066"/>
      <c r="CC46" s="1066"/>
      <c r="CD46" s="1066"/>
      <c r="CE46" s="1066"/>
      <c r="CF46" s="1066"/>
      <c r="CG46" s="1067"/>
      <c r="CH46" s="1040">
        <v>145</v>
      </c>
      <c r="CI46" s="1041"/>
      <c r="CJ46" s="1041"/>
      <c r="CK46" s="1041"/>
      <c r="CL46" s="1042"/>
      <c r="CM46" s="1040">
        <v>26873</v>
      </c>
      <c r="CN46" s="1041"/>
      <c r="CO46" s="1041"/>
      <c r="CP46" s="1041"/>
      <c r="CQ46" s="1042"/>
      <c r="CR46" s="1040">
        <v>19047</v>
      </c>
      <c r="CS46" s="1041"/>
      <c r="CT46" s="1041"/>
      <c r="CU46" s="1041"/>
      <c r="CV46" s="1042"/>
      <c r="CW46" s="1040">
        <v>222</v>
      </c>
      <c r="CX46" s="1041"/>
      <c r="CY46" s="1041"/>
      <c r="CZ46" s="1041"/>
      <c r="DA46" s="1042"/>
      <c r="DB46" s="1040">
        <v>4100</v>
      </c>
      <c r="DC46" s="1041"/>
      <c r="DD46" s="1041"/>
      <c r="DE46" s="1041"/>
      <c r="DF46" s="1042"/>
      <c r="DG46" s="1040">
        <v>0</v>
      </c>
      <c r="DH46" s="1041"/>
      <c r="DI46" s="1041"/>
      <c r="DJ46" s="1041"/>
      <c r="DK46" s="1042"/>
      <c r="DL46" s="1040">
        <v>0</v>
      </c>
      <c r="DM46" s="1041"/>
      <c r="DN46" s="1041"/>
      <c r="DO46" s="1041"/>
      <c r="DP46" s="1042"/>
      <c r="DQ46" s="1040">
        <v>0</v>
      </c>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t="s">
        <v>626</v>
      </c>
      <c r="BT47" s="1066"/>
      <c r="BU47" s="1066"/>
      <c r="BV47" s="1066"/>
      <c r="BW47" s="1066"/>
      <c r="BX47" s="1066"/>
      <c r="BY47" s="1066"/>
      <c r="BZ47" s="1066"/>
      <c r="CA47" s="1066"/>
      <c r="CB47" s="1066"/>
      <c r="CC47" s="1066"/>
      <c r="CD47" s="1066"/>
      <c r="CE47" s="1066"/>
      <c r="CF47" s="1066"/>
      <c r="CG47" s="1067"/>
      <c r="CH47" s="1040">
        <v>568</v>
      </c>
      <c r="CI47" s="1041"/>
      <c r="CJ47" s="1041"/>
      <c r="CK47" s="1041"/>
      <c r="CL47" s="1042"/>
      <c r="CM47" s="1040">
        <v>1418</v>
      </c>
      <c r="CN47" s="1041"/>
      <c r="CO47" s="1041"/>
      <c r="CP47" s="1041"/>
      <c r="CQ47" s="1042"/>
      <c r="CR47" s="1040">
        <v>450</v>
      </c>
      <c r="CS47" s="1041"/>
      <c r="CT47" s="1041"/>
      <c r="CU47" s="1041"/>
      <c r="CV47" s="1042"/>
      <c r="CW47" s="1040">
        <v>0</v>
      </c>
      <c r="CX47" s="1041"/>
      <c r="CY47" s="1041"/>
      <c r="CZ47" s="1041"/>
      <c r="DA47" s="1042"/>
      <c r="DB47" s="1040">
        <v>4804</v>
      </c>
      <c r="DC47" s="1041"/>
      <c r="DD47" s="1041"/>
      <c r="DE47" s="1041"/>
      <c r="DF47" s="1042"/>
      <c r="DG47" s="1040">
        <v>0</v>
      </c>
      <c r="DH47" s="1041"/>
      <c r="DI47" s="1041"/>
      <c r="DJ47" s="1041"/>
      <c r="DK47" s="1042"/>
      <c r="DL47" s="1040">
        <v>0</v>
      </c>
      <c r="DM47" s="1041"/>
      <c r="DN47" s="1041"/>
      <c r="DO47" s="1041"/>
      <c r="DP47" s="1042"/>
      <c r="DQ47" s="1040">
        <v>0</v>
      </c>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393</v>
      </c>
      <c r="B63" s="995" t="s">
        <v>413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97895</v>
      </c>
      <c r="AG63" s="1010"/>
      <c r="AH63" s="1010"/>
      <c r="AI63" s="1010"/>
      <c r="AJ63" s="1081"/>
      <c r="AK63" s="1082"/>
      <c r="AL63" s="1014"/>
      <c r="AM63" s="1014"/>
      <c r="AN63" s="1014"/>
      <c r="AO63" s="1014"/>
      <c r="AP63" s="1010">
        <v>1488069</v>
      </c>
      <c r="AQ63" s="1010"/>
      <c r="AR63" s="1010"/>
      <c r="AS63" s="1010"/>
      <c r="AT63" s="1010"/>
      <c r="AU63" s="1010">
        <v>503895</v>
      </c>
      <c r="AV63" s="1010"/>
      <c r="AW63" s="1010"/>
      <c r="AX63" s="1010"/>
      <c r="AY63" s="1010"/>
      <c r="AZ63" s="1076"/>
      <c r="BA63" s="1076"/>
      <c r="BB63" s="1076"/>
      <c r="BC63" s="1076"/>
      <c r="BD63" s="1076"/>
      <c r="BE63" s="1011"/>
      <c r="BF63" s="1011"/>
      <c r="BG63" s="1011"/>
      <c r="BH63" s="1011"/>
      <c r="BI63" s="1012"/>
      <c r="BJ63" s="1077" t="s">
        <v>130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415</v>
      </c>
      <c r="B66" s="1047"/>
      <c r="C66" s="1047"/>
      <c r="D66" s="1047"/>
      <c r="E66" s="1047"/>
      <c r="F66" s="1047"/>
      <c r="G66" s="1047"/>
      <c r="H66" s="1047"/>
      <c r="I66" s="1047"/>
      <c r="J66" s="1047"/>
      <c r="K66" s="1047"/>
      <c r="L66" s="1047"/>
      <c r="M66" s="1047"/>
      <c r="N66" s="1047"/>
      <c r="O66" s="1047"/>
      <c r="P66" s="1048"/>
      <c r="Q66" s="1052" t="s">
        <v>397</v>
      </c>
      <c r="R66" s="1053"/>
      <c r="S66" s="1053"/>
      <c r="T66" s="1053"/>
      <c r="U66" s="1054"/>
      <c r="V66" s="1052" t="s">
        <v>416</v>
      </c>
      <c r="W66" s="1053"/>
      <c r="X66" s="1053"/>
      <c r="Y66" s="1053"/>
      <c r="Z66" s="1054"/>
      <c r="AA66" s="1052" t="s">
        <v>417</v>
      </c>
      <c r="AB66" s="1053"/>
      <c r="AC66" s="1053"/>
      <c r="AD66" s="1053"/>
      <c r="AE66" s="1054"/>
      <c r="AF66" s="1058" t="s">
        <v>400</v>
      </c>
      <c r="AG66" s="1059"/>
      <c r="AH66" s="1059"/>
      <c r="AI66" s="1059"/>
      <c r="AJ66" s="1060"/>
      <c r="AK66" s="1052" t="s">
        <v>401</v>
      </c>
      <c r="AL66" s="1047"/>
      <c r="AM66" s="1047"/>
      <c r="AN66" s="1047"/>
      <c r="AO66" s="1048"/>
      <c r="AP66" s="1052" t="s">
        <v>418</v>
      </c>
      <c r="AQ66" s="1053"/>
      <c r="AR66" s="1053"/>
      <c r="AS66" s="1053"/>
      <c r="AT66" s="1054"/>
      <c r="AU66" s="1052" t="s">
        <v>419</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583</v>
      </c>
      <c r="C68" s="1037"/>
      <c r="D68" s="1037"/>
      <c r="E68" s="1037"/>
      <c r="F68" s="1037"/>
      <c r="G68" s="1037"/>
      <c r="H68" s="1037"/>
      <c r="I68" s="1037"/>
      <c r="J68" s="1037"/>
      <c r="K68" s="1037"/>
      <c r="L68" s="1037"/>
      <c r="M68" s="1037"/>
      <c r="N68" s="1037"/>
      <c r="O68" s="1037"/>
      <c r="P68" s="1038"/>
      <c r="Q68" s="1039">
        <v>42706</v>
      </c>
      <c r="R68" s="1033"/>
      <c r="S68" s="1033"/>
      <c r="T68" s="1033"/>
      <c r="U68" s="1033"/>
      <c r="V68" s="1033">
        <v>40823</v>
      </c>
      <c r="W68" s="1033"/>
      <c r="X68" s="1033"/>
      <c r="Y68" s="1033"/>
      <c r="Z68" s="1033"/>
      <c r="AA68" s="1033">
        <v>1883</v>
      </c>
      <c r="AB68" s="1033"/>
      <c r="AC68" s="1033"/>
      <c r="AD68" s="1033"/>
      <c r="AE68" s="1033"/>
      <c r="AF68" s="1033">
        <v>11701</v>
      </c>
      <c r="AG68" s="1033"/>
      <c r="AH68" s="1033"/>
      <c r="AI68" s="1033"/>
      <c r="AJ68" s="1033"/>
      <c r="AK68" s="1033">
        <v>21</v>
      </c>
      <c r="AL68" s="1033"/>
      <c r="AM68" s="1033"/>
      <c r="AN68" s="1033"/>
      <c r="AO68" s="1033"/>
      <c r="AP68" s="1033">
        <v>117566</v>
      </c>
      <c r="AQ68" s="1033"/>
      <c r="AR68" s="1033"/>
      <c r="AS68" s="1033"/>
      <c r="AT68" s="1033"/>
      <c r="AU68" s="1033">
        <v>105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584</v>
      </c>
      <c r="C69" s="1026"/>
      <c r="D69" s="1026"/>
      <c r="E69" s="1026"/>
      <c r="F69" s="1026"/>
      <c r="G69" s="1026"/>
      <c r="H69" s="1026"/>
      <c r="I69" s="1026"/>
      <c r="J69" s="1026"/>
      <c r="K69" s="1026"/>
      <c r="L69" s="1026"/>
      <c r="M69" s="1026"/>
      <c r="N69" s="1026"/>
      <c r="O69" s="1026"/>
      <c r="P69" s="1027"/>
      <c r="Q69" s="1028">
        <v>4857</v>
      </c>
      <c r="R69" s="1022"/>
      <c r="S69" s="1022"/>
      <c r="T69" s="1022"/>
      <c r="U69" s="1022"/>
      <c r="V69" s="1022">
        <v>3573</v>
      </c>
      <c r="W69" s="1022"/>
      <c r="X69" s="1022"/>
      <c r="Y69" s="1022"/>
      <c r="Z69" s="1022"/>
      <c r="AA69" s="1022">
        <v>1284</v>
      </c>
      <c r="AB69" s="1022"/>
      <c r="AC69" s="1022"/>
      <c r="AD69" s="1022"/>
      <c r="AE69" s="1022"/>
      <c r="AF69" s="1022">
        <v>1284</v>
      </c>
      <c r="AG69" s="1022"/>
      <c r="AH69" s="1022"/>
      <c r="AI69" s="1022"/>
      <c r="AJ69" s="1022"/>
      <c r="AK69" s="1022">
        <v>636</v>
      </c>
      <c r="AL69" s="1022"/>
      <c r="AM69" s="1022"/>
      <c r="AN69" s="1022"/>
      <c r="AO69" s="1022"/>
      <c r="AP69" s="1022" t="s">
        <v>511</v>
      </c>
      <c r="AQ69" s="1022"/>
      <c r="AR69" s="1022"/>
      <c r="AS69" s="1022"/>
      <c r="AT69" s="1022"/>
      <c r="AU69" s="1022" t="s">
        <v>511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585</v>
      </c>
      <c r="C70" s="1026"/>
      <c r="D70" s="1026"/>
      <c r="E70" s="1026"/>
      <c r="F70" s="1026"/>
      <c r="G70" s="1026"/>
      <c r="H70" s="1026"/>
      <c r="I70" s="1026"/>
      <c r="J70" s="1026"/>
      <c r="K70" s="1026"/>
      <c r="L70" s="1026"/>
      <c r="M70" s="1026"/>
      <c r="N70" s="1026"/>
      <c r="O70" s="1026"/>
      <c r="P70" s="1027"/>
      <c r="Q70" s="1028">
        <v>904813</v>
      </c>
      <c r="R70" s="1022"/>
      <c r="S70" s="1022"/>
      <c r="T70" s="1022"/>
      <c r="U70" s="1022"/>
      <c r="V70" s="1022">
        <v>891291</v>
      </c>
      <c r="W70" s="1022"/>
      <c r="X70" s="1022"/>
      <c r="Y70" s="1022"/>
      <c r="Z70" s="1022"/>
      <c r="AA70" s="1022">
        <v>13521</v>
      </c>
      <c r="AB70" s="1022"/>
      <c r="AC70" s="1022"/>
      <c r="AD70" s="1022"/>
      <c r="AE70" s="1022"/>
      <c r="AF70" s="1022">
        <v>13521</v>
      </c>
      <c r="AG70" s="1022"/>
      <c r="AH70" s="1022"/>
      <c r="AI70" s="1022"/>
      <c r="AJ70" s="1022"/>
      <c r="AK70" s="1022">
        <v>6476</v>
      </c>
      <c r="AL70" s="1022"/>
      <c r="AM70" s="1022"/>
      <c r="AN70" s="1022"/>
      <c r="AO70" s="1022"/>
      <c r="AP70" s="1022" t="s">
        <v>511</v>
      </c>
      <c r="AQ70" s="1022"/>
      <c r="AR70" s="1022"/>
      <c r="AS70" s="1022"/>
      <c r="AT70" s="1022"/>
      <c r="AU70" s="1022" t="s">
        <v>511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393</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111329</v>
      </c>
      <c r="CS102" s="1002"/>
      <c r="CT102" s="1002"/>
      <c r="CU102" s="1002"/>
      <c r="CV102" s="1003"/>
      <c r="CW102" s="1001">
        <v>15414</v>
      </c>
      <c r="CX102" s="1002"/>
      <c r="CY102" s="1002"/>
      <c r="CZ102" s="1002"/>
      <c r="DA102" s="1003"/>
      <c r="DB102" s="1001">
        <v>128405</v>
      </c>
      <c r="DC102" s="1002"/>
      <c r="DD102" s="1002"/>
      <c r="DE102" s="1002"/>
      <c r="DF102" s="1003"/>
      <c r="DG102" s="1001">
        <v>0</v>
      </c>
      <c r="DH102" s="1002"/>
      <c r="DI102" s="1002"/>
      <c r="DJ102" s="1002"/>
      <c r="DK102" s="1003"/>
      <c r="DL102" s="1001">
        <v>120267</v>
      </c>
      <c r="DM102" s="1002"/>
      <c r="DN102" s="1002"/>
      <c r="DO102" s="1002"/>
      <c r="DP102" s="1003"/>
      <c r="DQ102" s="1001">
        <v>50185</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305</v>
      </c>
      <c r="AG109" s="945"/>
      <c r="AH109" s="945"/>
      <c r="AI109" s="945"/>
      <c r="AJ109" s="946"/>
      <c r="AK109" s="947" t="s">
        <v>304</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305</v>
      </c>
      <c r="BW109" s="945"/>
      <c r="BX109" s="945"/>
      <c r="BY109" s="945"/>
      <c r="BZ109" s="946"/>
      <c r="CA109" s="947" t="s">
        <v>304</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305</v>
      </c>
      <c r="DM109" s="945"/>
      <c r="DN109" s="945"/>
      <c r="DO109" s="945"/>
      <c r="DP109" s="946"/>
      <c r="DQ109" s="947" t="s">
        <v>304</v>
      </c>
      <c r="DR109" s="945"/>
      <c r="DS109" s="945"/>
      <c r="DT109" s="945"/>
      <c r="DU109" s="946"/>
      <c r="DV109" s="947" t="s">
        <v>430</v>
      </c>
      <c r="DW109" s="945"/>
      <c r="DX109" s="945"/>
      <c r="DY109" s="945"/>
      <c r="DZ109" s="976"/>
    </row>
    <row r="110" spans="1:131" s="246" customFormat="1" ht="26.25" customHeight="1" x14ac:dyDescent="0.2">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106090308</v>
      </c>
      <c r="AB110" s="938"/>
      <c r="AC110" s="938"/>
      <c r="AD110" s="938"/>
      <c r="AE110" s="939"/>
      <c r="AF110" s="940">
        <v>102444344</v>
      </c>
      <c r="AG110" s="938"/>
      <c r="AH110" s="938"/>
      <c r="AI110" s="938"/>
      <c r="AJ110" s="939"/>
      <c r="AK110" s="940">
        <v>105495020</v>
      </c>
      <c r="AL110" s="938"/>
      <c r="AM110" s="938"/>
      <c r="AN110" s="938"/>
      <c r="AO110" s="939"/>
      <c r="AP110" s="941">
        <v>12.7</v>
      </c>
      <c r="AQ110" s="942"/>
      <c r="AR110" s="942"/>
      <c r="AS110" s="942"/>
      <c r="AT110" s="943"/>
      <c r="AU110" s="977" t="s">
        <v>73</v>
      </c>
      <c r="AV110" s="978"/>
      <c r="AW110" s="978"/>
      <c r="AX110" s="978"/>
      <c r="AY110" s="978"/>
      <c r="AZ110" s="903" t="s">
        <v>433</v>
      </c>
      <c r="BA110" s="848"/>
      <c r="BB110" s="848"/>
      <c r="BC110" s="848"/>
      <c r="BD110" s="848"/>
      <c r="BE110" s="848"/>
      <c r="BF110" s="848"/>
      <c r="BG110" s="848"/>
      <c r="BH110" s="848"/>
      <c r="BI110" s="848"/>
      <c r="BJ110" s="848"/>
      <c r="BK110" s="848"/>
      <c r="BL110" s="848"/>
      <c r="BM110" s="848"/>
      <c r="BN110" s="848"/>
      <c r="BO110" s="848"/>
      <c r="BP110" s="849"/>
      <c r="BQ110" s="904">
        <v>2587858798</v>
      </c>
      <c r="BR110" s="885"/>
      <c r="BS110" s="885"/>
      <c r="BT110" s="885"/>
      <c r="BU110" s="885"/>
      <c r="BV110" s="885">
        <v>2599222072</v>
      </c>
      <c r="BW110" s="885"/>
      <c r="BX110" s="885"/>
      <c r="BY110" s="885"/>
      <c r="BZ110" s="885"/>
      <c r="CA110" s="885">
        <v>2639495333</v>
      </c>
      <c r="CB110" s="885"/>
      <c r="CC110" s="885"/>
      <c r="CD110" s="885"/>
      <c r="CE110" s="885"/>
      <c r="CF110" s="909">
        <v>317.39999999999998</v>
      </c>
      <c r="CG110" s="910"/>
      <c r="CH110" s="910"/>
      <c r="CI110" s="910"/>
      <c r="CJ110" s="910"/>
      <c r="CK110" s="973" t="s">
        <v>434</v>
      </c>
      <c r="CL110" s="85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10888113</v>
      </c>
      <c r="DH110" s="885"/>
      <c r="DI110" s="885"/>
      <c r="DJ110" s="885"/>
      <c r="DK110" s="885"/>
      <c r="DL110" s="885">
        <v>9412836</v>
      </c>
      <c r="DM110" s="885"/>
      <c r="DN110" s="885"/>
      <c r="DO110" s="885"/>
      <c r="DP110" s="885"/>
      <c r="DQ110" s="885">
        <v>7911191</v>
      </c>
      <c r="DR110" s="885"/>
      <c r="DS110" s="885"/>
      <c r="DT110" s="885"/>
      <c r="DU110" s="885"/>
      <c r="DV110" s="886">
        <v>1</v>
      </c>
      <c r="DW110" s="886"/>
      <c r="DX110" s="886"/>
      <c r="DY110" s="886"/>
      <c r="DZ110" s="887"/>
    </row>
    <row r="111" spans="1:131" s="246" customFormat="1" ht="26.25" customHeight="1" x14ac:dyDescent="0.2">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v>42138528</v>
      </c>
      <c r="AB111" s="966"/>
      <c r="AC111" s="966"/>
      <c r="AD111" s="966"/>
      <c r="AE111" s="967"/>
      <c r="AF111" s="968">
        <v>29183521</v>
      </c>
      <c r="AG111" s="966"/>
      <c r="AH111" s="966"/>
      <c r="AI111" s="966"/>
      <c r="AJ111" s="967"/>
      <c r="AK111" s="968">
        <v>38038634</v>
      </c>
      <c r="AL111" s="966"/>
      <c r="AM111" s="966"/>
      <c r="AN111" s="966"/>
      <c r="AO111" s="967"/>
      <c r="AP111" s="969">
        <v>4.5999999999999996</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v>11072174</v>
      </c>
      <c r="BR111" s="857"/>
      <c r="BS111" s="857"/>
      <c r="BT111" s="857"/>
      <c r="BU111" s="857"/>
      <c r="BV111" s="857">
        <v>27605047</v>
      </c>
      <c r="BW111" s="857"/>
      <c r="BX111" s="857"/>
      <c r="BY111" s="857"/>
      <c r="BZ111" s="857"/>
      <c r="CA111" s="857">
        <v>41830559</v>
      </c>
      <c r="CB111" s="857"/>
      <c r="CC111" s="857"/>
      <c r="CD111" s="857"/>
      <c r="CE111" s="857"/>
      <c r="CF111" s="918">
        <v>5</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130</v>
      </c>
      <c r="DH111" s="857"/>
      <c r="DI111" s="857"/>
      <c r="DJ111" s="857"/>
      <c r="DK111" s="857"/>
      <c r="DL111" s="857" t="s">
        <v>130</v>
      </c>
      <c r="DM111" s="857"/>
      <c r="DN111" s="857"/>
      <c r="DO111" s="857"/>
      <c r="DP111" s="857"/>
      <c r="DQ111" s="857" t="s">
        <v>130</v>
      </c>
      <c r="DR111" s="857"/>
      <c r="DS111" s="857"/>
      <c r="DT111" s="857"/>
      <c r="DU111" s="857"/>
      <c r="DV111" s="834" t="s">
        <v>130</v>
      </c>
      <c r="DW111" s="834"/>
      <c r="DX111" s="834"/>
      <c r="DY111" s="834"/>
      <c r="DZ111" s="835"/>
    </row>
    <row r="112" spans="1:131" s="246" customFormat="1" ht="26.25" customHeight="1" x14ac:dyDescent="0.2">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74181680</v>
      </c>
      <c r="AB112" s="820"/>
      <c r="AC112" s="820"/>
      <c r="AD112" s="820"/>
      <c r="AE112" s="821"/>
      <c r="AF112" s="822">
        <v>69842134</v>
      </c>
      <c r="AG112" s="820"/>
      <c r="AH112" s="820"/>
      <c r="AI112" s="820"/>
      <c r="AJ112" s="821"/>
      <c r="AK112" s="822">
        <v>66506657</v>
      </c>
      <c r="AL112" s="820"/>
      <c r="AM112" s="820"/>
      <c r="AN112" s="820"/>
      <c r="AO112" s="821"/>
      <c r="AP112" s="867">
        <v>8</v>
      </c>
      <c r="AQ112" s="868"/>
      <c r="AR112" s="868"/>
      <c r="AS112" s="868"/>
      <c r="AT112" s="869"/>
      <c r="AU112" s="979"/>
      <c r="AV112" s="980"/>
      <c r="AW112" s="980"/>
      <c r="AX112" s="980"/>
      <c r="AY112" s="980"/>
      <c r="AZ112" s="855" t="s">
        <v>441</v>
      </c>
      <c r="BA112" s="790"/>
      <c r="BB112" s="790"/>
      <c r="BC112" s="790"/>
      <c r="BD112" s="790"/>
      <c r="BE112" s="790"/>
      <c r="BF112" s="790"/>
      <c r="BG112" s="790"/>
      <c r="BH112" s="790"/>
      <c r="BI112" s="790"/>
      <c r="BJ112" s="790"/>
      <c r="BK112" s="790"/>
      <c r="BL112" s="790"/>
      <c r="BM112" s="790"/>
      <c r="BN112" s="790"/>
      <c r="BO112" s="790"/>
      <c r="BP112" s="791"/>
      <c r="BQ112" s="856">
        <v>572182868</v>
      </c>
      <c r="BR112" s="857"/>
      <c r="BS112" s="857"/>
      <c r="BT112" s="857"/>
      <c r="BU112" s="857"/>
      <c r="BV112" s="857">
        <v>552350732</v>
      </c>
      <c r="BW112" s="857"/>
      <c r="BX112" s="857"/>
      <c r="BY112" s="857"/>
      <c r="BZ112" s="857"/>
      <c r="CA112" s="857">
        <v>520360618</v>
      </c>
      <c r="CB112" s="857"/>
      <c r="CC112" s="857"/>
      <c r="CD112" s="857"/>
      <c r="CE112" s="857"/>
      <c r="CF112" s="918">
        <v>62.6</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130</v>
      </c>
      <c r="DH112" s="857"/>
      <c r="DI112" s="857"/>
      <c r="DJ112" s="857"/>
      <c r="DK112" s="857"/>
      <c r="DL112" s="857" t="s">
        <v>130</v>
      </c>
      <c r="DM112" s="857"/>
      <c r="DN112" s="857"/>
      <c r="DO112" s="857"/>
      <c r="DP112" s="857"/>
      <c r="DQ112" s="857" t="s">
        <v>443</v>
      </c>
      <c r="DR112" s="857"/>
      <c r="DS112" s="857"/>
      <c r="DT112" s="857"/>
      <c r="DU112" s="857"/>
      <c r="DV112" s="834" t="s">
        <v>130</v>
      </c>
      <c r="DW112" s="834"/>
      <c r="DX112" s="834"/>
      <c r="DY112" s="834"/>
      <c r="DZ112" s="835"/>
    </row>
    <row r="113" spans="1:130" s="246" customFormat="1" ht="26.25" customHeight="1" x14ac:dyDescent="0.2">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57350506</v>
      </c>
      <c r="AB113" s="966"/>
      <c r="AC113" s="966"/>
      <c r="AD113" s="966"/>
      <c r="AE113" s="967"/>
      <c r="AF113" s="968">
        <v>56443427</v>
      </c>
      <c r="AG113" s="966"/>
      <c r="AH113" s="966"/>
      <c r="AI113" s="966"/>
      <c r="AJ113" s="967"/>
      <c r="AK113" s="968">
        <v>53307656</v>
      </c>
      <c r="AL113" s="966"/>
      <c r="AM113" s="966"/>
      <c r="AN113" s="966"/>
      <c r="AO113" s="967"/>
      <c r="AP113" s="969">
        <v>6.4</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590000</v>
      </c>
      <c r="BR113" s="857"/>
      <c r="BS113" s="857"/>
      <c r="BT113" s="857"/>
      <c r="BU113" s="857"/>
      <c r="BV113" s="857">
        <v>296000</v>
      </c>
      <c r="BW113" s="857"/>
      <c r="BX113" s="857"/>
      <c r="BY113" s="857"/>
      <c r="BZ113" s="857"/>
      <c r="CA113" s="857">
        <v>105000</v>
      </c>
      <c r="CB113" s="857"/>
      <c r="CC113" s="857"/>
      <c r="CD113" s="857"/>
      <c r="CE113" s="857"/>
      <c r="CF113" s="918">
        <v>0</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447</v>
      </c>
      <c r="DH113" s="820"/>
      <c r="DI113" s="820"/>
      <c r="DJ113" s="820"/>
      <c r="DK113" s="821"/>
      <c r="DL113" s="822" t="s">
        <v>448</v>
      </c>
      <c r="DM113" s="820"/>
      <c r="DN113" s="820"/>
      <c r="DO113" s="820"/>
      <c r="DP113" s="821"/>
      <c r="DQ113" s="822" t="s">
        <v>130</v>
      </c>
      <c r="DR113" s="820"/>
      <c r="DS113" s="820"/>
      <c r="DT113" s="820"/>
      <c r="DU113" s="821"/>
      <c r="DV113" s="867" t="s">
        <v>130</v>
      </c>
      <c r="DW113" s="868"/>
      <c r="DX113" s="868"/>
      <c r="DY113" s="868"/>
      <c r="DZ113" s="869"/>
    </row>
    <row r="114" spans="1:130" s="246" customFormat="1" ht="26.25" customHeight="1" x14ac:dyDescent="0.2">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447</v>
      </c>
      <c r="AB114" s="820"/>
      <c r="AC114" s="820"/>
      <c r="AD114" s="820"/>
      <c r="AE114" s="821"/>
      <c r="AF114" s="822" t="s">
        <v>130</v>
      </c>
      <c r="AG114" s="820"/>
      <c r="AH114" s="820"/>
      <c r="AI114" s="820"/>
      <c r="AJ114" s="821"/>
      <c r="AK114" s="822" t="s">
        <v>443</v>
      </c>
      <c r="AL114" s="820"/>
      <c r="AM114" s="820"/>
      <c r="AN114" s="820"/>
      <c r="AO114" s="821"/>
      <c r="AP114" s="867" t="s">
        <v>447</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143758308</v>
      </c>
      <c r="BR114" s="857"/>
      <c r="BS114" s="857"/>
      <c r="BT114" s="857"/>
      <c r="BU114" s="857"/>
      <c r="BV114" s="857">
        <v>227722147</v>
      </c>
      <c r="BW114" s="857"/>
      <c r="BX114" s="857"/>
      <c r="BY114" s="857"/>
      <c r="BZ114" s="857"/>
      <c r="CA114" s="857">
        <v>207076684</v>
      </c>
      <c r="CB114" s="857"/>
      <c r="CC114" s="857"/>
      <c r="CD114" s="857"/>
      <c r="CE114" s="857"/>
      <c r="CF114" s="918">
        <v>24.9</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130</v>
      </c>
      <c r="DH114" s="820"/>
      <c r="DI114" s="820"/>
      <c r="DJ114" s="820"/>
      <c r="DK114" s="821"/>
      <c r="DL114" s="822" t="s">
        <v>130</v>
      </c>
      <c r="DM114" s="820"/>
      <c r="DN114" s="820"/>
      <c r="DO114" s="820"/>
      <c r="DP114" s="821"/>
      <c r="DQ114" s="822" t="s">
        <v>447</v>
      </c>
      <c r="DR114" s="820"/>
      <c r="DS114" s="820"/>
      <c r="DT114" s="820"/>
      <c r="DU114" s="821"/>
      <c r="DV114" s="867" t="s">
        <v>130</v>
      </c>
      <c r="DW114" s="868"/>
      <c r="DX114" s="868"/>
      <c r="DY114" s="868"/>
      <c r="DZ114" s="869"/>
    </row>
    <row r="115" spans="1:130" s="246" customFormat="1" ht="26.25" customHeight="1" x14ac:dyDescent="0.2">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1652743</v>
      </c>
      <c r="AB115" s="966"/>
      <c r="AC115" s="966"/>
      <c r="AD115" s="966"/>
      <c r="AE115" s="967"/>
      <c r="AF115" s="968">
        <v>1653976</v>
      </c>
      <c r="AG115" s="966"/>
      <c r="AH115" s="966"/>
      <c r="AI115" s="966"/>
      <c r="AJ115" s="967"/>
      <c r="AK115" s="968">
        <v>1655232</v>
      </c>
      <c r="AL115" s="966"/>
      <c r="AM115" s="966"/>
      <c r="AN115" s="966"/>
      <c r="AO115" s="967"/>
      <c r="AP115" s="969">
        <v>0.2</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v>64639107</v>
      </c>
      <c r="BR115" s="857"/>
      <c r="BS115" s="857"/>
      <c r="BT115" s="857"/>
      <c r="BU115" s="857"/>
      <c r="BV115" s="857">
        <v>57499811</v>
      </c>
      <c r="BW115" s="857"/>
      <c r="BX115" s="857"/>
      <c r="BY115" s="857"/>
      <c r="BZ115" s="857"/>
      <c r="CA115" s="857">
        <v>50500514</v>
      </c>
      <c r="CB115" s="857"/>
      <c r="CC115" s="857"/>
      <c r="CD115" s="857"/>
      <c r="CE115" s="857"/>
      <c r="CF115" s="918">
        <v>6.1</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130</v>
      </c>
      <c r="DH115" s="820"/>
      <c r="DI115" s="820"/>
      <c r="DJ115" s="820"/>
      <c r="DK115" s="821"/>
      <c r="DL115" s="822" t="s">
        <v>130</v>
      </c>
      <c r="DM115" s="820"/>
      <c r="DN115" s="820"/>
      <c r="DO115" s="820"/>
      <c r="DP115" s="821"/>
      <c r="DQ115" s="822" t="s">
        <v>455</v>
      </c>
      <c r="DR115" s="820"/>
      <c r="DS115" s="820"/>
      <c r="DT115" s="820"/>
      <c r="DU115" s="821"/>
      <c r="DV115" s="867" t="s">
        <v>130</v>
      </c>
      <c r="DW115" s="868"/>
      <c r="DX115" s="868"/>
      <c r="DY115" s="868"/>
      <c r="DZ115" s="869"/>
    </row>
    <row r="116" spans="1:130" s="246" customFormat="1" ht="26.25" customHeight="1" x14ac:dyDescent="0.2">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130</v>
      </c>
      <c r="AB116" s="820"/>
      <c r="AC116" s="820"/>
      <c r="AD116" s="820"/>
      <c r="AE116" s="821"/>
      <c r="AF116" s="822" t="s">
        <v>130</v>
      </c>
      <c r="AG116" s="820"/>
      <c r="AH116" s="820"/>
      <c r="AI116" s="820"/>
      <c r="AJ116" s="821"/>
      <c r="AK116" s="822" t="s">
        <v>130</v>
      </c>
      <c r="AL116" s="820"/>
      <c r="AM116" s="820"/>
      <c r="AN116" s="820"/>
      <c r="AO116" s="821"/>
      <c r="AP116" s="867" t="s">
        <v>130</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130</v>
      </c>
      <c r="BR116" s="857"/>
      <c r="BS116" s="857"/>
      <c r="BT116" s="857"/>
      <c r="BU116" s="857"/>
      <c r="BV116" s="857" t="s">
        <v>447</v>
      </c>
      <c r="BW116" s="857"/>
      <c r="BX116" s="857"/>
      <c r="BY116" s="857"/>
      <c r="BZ116" s="857"/>
      <c r="CA116" s="857" t="s">
        <v>130</v>
      </c>
      <c r="CB116" s="857"/>
      <c r="CC116" s="857"/>
      <c r="CD116" s="857"/>
      <c r="CE116" s="857"/>
      <c r="CF116" s="918" t="s">
        <v>447</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130</v>
      </c>
      <c r="DH116" s="820"/>
      <c r="DI116" s="820"/>
      <c r="DJ116" s="820"/>
      <c r="DK116" s="821"/>
      <c r="DL116" s="822" t="s">
        <v>130</v>
      </c>
      <c r="DM116" s="820"/>
      <c r="DN116" s="820"/>
      <c r="DO116" s="820"/>
      <c r="DP116" s="821"/>
      <c r="DQ116" s="822" t="s">
        <v>130</v>
      </c>
      <c r="DR116" s="820"/>
      <c r="DS116" s="820"/>
      <c r="DT116" s="820"/>
      <c r="DU116" s="821"/>
      <c r="DV116" s="867" t="s">
        <v>447</v>
      </c>
      <c r="DW116" s="868"/>
      <c r="DX116" s="868"/>
      <c r="DY116" s="868"/>
      <c r="DZ116" s="869"/>
    </row>
    <row r="117" spans="1:130" s="246" customFormat="1" ht="26.25" customHeight="1" x14ac:dyDescent="0.2">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281413765</v>
      </c>
      <c r="AB117" s="952"/>
      <c r="AC117" s="952"/>
      <c r="AD117" s="952"/>
      <c r="AE117" s="953"/>
      <c r="AF117" s="954">
        <v>259567402</v>
      </c>
      <c r="AG117" s="952"/>
      <c r="AH117" s="952"/>
      <c r="AI117" s="952"/>
      <c r="AJ117" s="953"/>
      <c r="AK117" s="954">
        <v>265003199</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130</v>
      </c>
      <c r="BR117" s="857"/>
      <c r="BS117" s="857"/>
      <c r="BT117" s="857"/>
      <c r="BU117" s="857"/>
      <c r="BV117" s="857" t="s">
        <v>130</v>
      </c>
      <c r="BW117" s="857"/>
      <c r="BX117" s="857"/>
      <c r="BY117" s="857"/>
      <c r="BZ117" s="857"/>
      <c r="CA117" s="857" t="s">
        <v>130</v>
      </c>
      <c r="CB117" s="857"/>
      <c r="CC117" s="857"/>
      <c r="CD117" s="857"/>
      <c r="CE117" s="857"/>
      <c r="CF117" s="918" t="s">
        <v>130</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130</v>
      </c>
      <c r="DH117" s="820"/>
      <c r="DI117" s="820"/>
      <c r="DJ117" s="820"/>
      <c r="DK117" s="821"/>
      <c r="DL117" s="822" t="s">
        <v>130</v>
      </c>
      <c r="DM117" s="820"/>
      <c r="DN117" s="820"/>
      <c r="DO117" s="820"/>
      <c r="DP117" s="821"/>
      <c r="DQ117" s="822" t="s">
        <v>447</v>
      </c>
      <c r="DR117" s="820"/>
      <c r="DS117" s="820"/>
      <c r="DT117" s="820"/>
      <c r="DU117" s="821"/>
      <c r="DV117" s="867" t="s">
        <v>130</v>
      </c>
      <c r="DW117" s="868"/>
      <c r="DX117" s="868"/>
      <c r="DY117" s="868"/>
      <c r="DZ117" s="869"/>
    </row>
    <row r="118" spans="1:130" s="246" customFormat="1" ht="26.25" customHeight="1" x14ac:dyDescent="0.2">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305</v>
      </c>
      <c r="AG118" s="945"/>
      <c r="AH118" s="945"/>
      <c r="AI118" s="945"/>
      <c r="AJ118" s="946"/>
      <c r="AK118" s="947" t="s">
        <v>304</v>
      </c>
      <c r="AL118" s="945"/>
      <c r="AM118" s="945"/>
      <c r="AN118" s="945"/>
      <c r="AO118" s="946"/>
      <c r="AP118" s="948" t="s">
        <v>430</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447</v>
      </c>
      <c r="BR118" s="888"/>
      <c r="BS118" s="888"/>
      <c r="BT118" s="888"/>
      <c r="BU118" s="888"/>
      <c r="BV118" s="888" t="s">
        <v>447</v>
      </c>
      <c r="BW118" s="888"/>
      <c r="BX118" s="888"/>
      <c r="BY118" s="888"/>
      <c r="BZ118" s="888"/>
      <c r="CA118" s="888" t="s">
        <v>130</v>
      </c>
      <c r="CB118" s="888"/>
      <c r="CC118" s="888"/>
      <c r="CD118" s="888"/>
      <c r="CE118" s="888"/>
      <c r="CF118" s="918" t="s">
        <v>130</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130</v>
      </c>
      <c r="DH118" s="820"/>
      <c r="DI118" s="820"/>
      <c r="DJ118" s="820"/>
      <c r="DK118" s="821"/>
      <c r="DL118" s="822" t="s">
        <v>130</v>
      </c>
      <c r="DM118" s="820"/>
      <c r="DN118" s="820"/>
      <c r="DO118" s="820"/>
      <c r="DP118" s="821"/>
      <c r="DQ118" s="822" t="s">
        <v>447</v>
      </c>
      <c r="DR118" s="820"/>
      <c r="DS118" s="820"/>
      <c r="DT118" s="820"/>
      <c r="DU118" s="821"/>
      <c r="DV118" s="867" t="s">
        <v>130</v>
      </c>
      <c r="DW118" s="868"/>
      <c r="DX118" s="868"/>
      <c r="DY118" s="868"/>
      <c r="DZ118" s="869"/>
    </row>
    <row r="119" spans="1:130" s="246" customFormat="1" ht="26.25" customHeight="1" x14ac:dyDescent="0.2">
      <c r="A119" s="858" t="s">
        <v>434</v>
      </c>
      <c r="B119" s="85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1652743</v>
      </c>
      <c r="AB119" s="938"/>
      <c r="AC119" s="938"/>
      <c r="AD119" s="938"/>
      <c r="AE119" s="939"/>
      <c r="AF119" s="940">
        <v>1653976</v>
      </c>
      <c r="AG119" s="938"/>
      <c r="AH119" s="938"/>
      <c r="AI119" s="938"/>
      <c r="AJ119" s="939"/>
      <c r="AK119" s="940">
        <v>1655232</v>
      </c>
      <c r="AL119" s="938"/>
      <c r="AM119" s="938"/>
      <c r="AN119" s="938"/>
      <c r="AO119" s="939"/>
      <c r="AP119" s="941">
        <v>0.2</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464</v>
      </c>
      <c r="BP119" s="921"/>
      <c r="BQ119" s="925">
        <v>3380101255</v>
      </c>
      <c r="BR119" s="888"/>
      <c r="BS119" s="888"/>
      <c r="BT119" s="888"/>
      <c r="BU119" s="888"/>
      <c r="BV119" s="888">
        <v>3464695809</v>
      </c>
      <c r="BW119" s="888"/>
      <c r="BX119" s="888"/>
      <c r="BY119" s="888"/>
      <c r="BZ119" s="888"/>
      <c r="CA119" s="888">
        <v>3459368708</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184061</v>
      </c>
      <c r="DH119" s="803"/>
      <c r="DI119" s="803"/>
      <c r="DJ119" s="803"/>
      <c r="DK119" s="804"/>
      <c r="DL119" s="805">
        <v>18192211</v>
      </c>
      <c r="DM119" s="803"/>
      <c r="DN119" s="803"/>
      <c r="DO119" s="803"/>
      <c r="DP119" s="804"/>
      <c r="DQ119" s="805">
        <v>33919368</v>
      </c>
      <c r="DR119" s="803"/>
      <c r="DS119" s="803"/>
      <c r="DT119" s="803"/>
      <c r="DU119" s="804"/>
      <c r="DV119" s="891">
        <v>4.0999999999999996</v>
      </c>
      <c r="DW119" s="892"/>
      <c r="DX119" s="892"/>
      <c r="DY119" s="892"/>
      <c r="DZ119" s="893"/>
    </row>
    <row r="120" spans="1:130" s="246" customFormat="1" ht="26.25" customHeight="1" x14ac:dyDescent="0.2">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447</v>
      </c>
      <c r="AB120" s="820"/>
      <c r="AC120" s="820"/>
      <c r="AD120" s="820"/>
      <c r="AE120" s="821"/>
      <c r="AF120" s="822" t="s">
        <v>130</v>
      </c>
      <c r="AG120" s="820"/>
      <c r="AH120" s="820"/>
      <c r="AI120" s="820"/>
      <c r="AJ120" s="821"/>
      <c r="AK120" s="822" t="s">
        <v>130</v>
      </c>
      <c r="AL120" s="820"/>
      <c r="AM120" s="820"/>
      <c r="AN120" s="820"/>
      <c r="AO120" s="821"/>
      <c r="AP120" s="867" t="s">
        <v>130</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132394690</v>
      </c>
      <c r="BR120" s="885"/>
      <c r="BS120" s="885"/>
      <c r="BT120" s="885"/>
      <c r="BU120" s="885"/>
      <c r="BV120" s="885">
        <v>155642897</v>
      </c>
      <c r="BW120" s="885"/>
      <c r="BX120" s="885"/>
      <c r="BY120" s="885"/>
      <c r="BZ120" s="885"/>
      <c r="CA120" s="885">
        <v>182347479</v>
      </c>
      <c r="CB120" s="885"/>
      <c r="CC120" s="885"/>
      <c r="CD120" s="885"/>
      <c r="CE120" s="885"/>
      <c r="CF120" s="909">
        <v>21.9</v>
      </c>
      <c r="CG120" s="910"/>
      <c r="CH120" s="910"/>
      <c r="CI120" s="910"/>
      <c r="CJ120" s="910"/>
      <c r="CK120" s="911" t="s">
        <v>468</v>
      </c>
      <c r="CL120" s="895"/>
      <c r="CM120" s="895"/>
      <c r="CN120" s="895"/>
      <c r="CO120" s="896"/>
      <c r="CP120" s="915" t="s">
        <v>408</v>
      </c>
      <c r="CQ120" s="916"/>
      <c r="CR120" s="916"/>
      <c r="CS120" s="916"/>
      <c r="CT120" s="916"/>
      <c r="CU120" s="916"/>
      <c r="CV120" s="916"/>
      <c r="CW120" s="916"/>
      <c r="CX120" s="916"/>
      <c r="CY120" s="916"/>
      <c r="CZ120" s="916"/>
      <c r="DA120" s="916"/>
      <c r="DB120" s="916"/>
      <c r="DC120" s="916"/>
      <c r="DD120" s="916"/>
      <c r="DE120" s="916"/>
      <c r="DF120" s="917"/>
      <c r="DG120" s="904">
        <v>430082565</v>
      </c>
      <c r="DH120" s="885"/>
      <c r="DI120" s="885"/>
      <c r="DJ120" s="885"/>
      <c r="DK120" s="885"/>
      <c r="DL120" s="885">
        <v>415252280</v>
      </c>
      <c r="DM120" s="885"/>
      <c r="DN120" s="885"/>
      <c r="DO120" s="885"/>
      <c r="DP120" s="885"/>
      <c r="DQ120" s="885">
        <v>394481260</v>
      </c>
      <c r="DR120" s="885"/>
      <c r="DS120" s="885"/>
      <c r="DT120" s="885"/>
      <c r="DU120" s="885"/>
      <c r="DV120" s="886">
        <v>47.4</v>
      </c>
      <c r="DW120" s="886"/>
      <c r="DX120" s="886"/>
      <c r="DY120" s="886"/>
      <c r="DZ120" s="887"/>
    </row>
    <row r="121" spans="1:130" s="246" customFormat="1" ht="26.25" customHeight="1" x14ac:dyDescent="0.2">
      <c r="A121" s="860"/>
      <c r="B121" s="861"/>
      <c r="C121" s="906" t="s">
        <v>469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447</v>
      </c>
      <c r="AB121" s="820"/>
      <c r="AC121" s="820"/>
      <c r="AD121" s="820"/>
      <c r="AE121" s="821"/>
      <c r="AF121" s="822" t="s">
        <v>130</v>
      </c>
      <c r="AG121" s="820"/>
      <c r="AH121" s="820"/>
      <c r="AI121" s="820"/>
      <c r="AJ121" s="821"/>
      <c r="AK121" s="822" t="s">
        <v>130</v>
      </c>
      <c r="AL121" s="820"/>
      <c r="AM121" s="820"/>
      <c r="AN121" s="820"/>
      <c r="AO121" s="821"/>
      <c r="AP121" s="867" t="s">
        <v>448</v>
      </c>
      <c r="AQ121" s="868"/>
      <c r="AR121" s="868"/>
      <c r="AS121" s="868"/>
      <c r="AT121" s="869"/>
      <c r="AU121" s="929"/>
      <c r="AV121" s="930"/>
      <c r="AW121" s="930"/>
      <c r="AX121" s="930"/>
      <c r="AY121" s="931"/>
      <c r="AZ121" s="855" t="s">
        <v>470</v>
      </c>
      <c r="BA121" s="790"/>
      <c r="BB121" s="790"/>
      <c r="BC121" s="790"/>
      <c r="BD121" s="790"/>
      <c r="BE121" s="790"/>
      <c r="BF121" s="790"/>
      <c r="BG121" s="790"/>
      <c r="BH121" s="790"/>
      <c r="BI121" s="790"/>
      <c r="BJ121" s="790"/>
      <c r="BK121" s="790"/>
      <c r="BL121" s="790"/>
      <c r="BM121" s="790"/>
      <c r="BN121" s="790"/>
      <c r="BO121" s="790"/>
      <c r="BP121" s="791"/>
      <c r="BQ121" s="856">
        <v>706008148</v>
      </c>
      <c r="BR121" s="857"/>
      <c r="BS121" s="857"/>
      <c r="BT121" s="857"/>
      <c r="BU121" s="857"/>
      <c r="BV121" s="857">
        <v>714999638</v>
      </c>
      <c r="BW121" s="857"/>
      <c r="BX121" s="857"/>
      <c r="BY121" s="857"/>
      <c r="BZ121" s="857"/>
      <c r="CA121" s="857">
        <v>746715673</v>
      </c>
      <c r="CB121" s="857"/>
      <c r="CC121" s="857"/>
      <c r="CD121" s="857"/>
      <c r="CE121" s="857"/>
      <c r="CF121" s="918">
        <v>89.8</v>
      </c>
      <c r="CG121" s="919"/>
      <c r="CH121" s="919"/>
      <c r="CI121" s="919"/>
      <c r="CJ121" s="919"/>
      <c r="CK121" s="912"/>
      <c r="CL121" s="898"/>
      <c r="CM121" s="898"/>
      <c r="CN121" s="898"/>
      <c r="CO121" s="899"/>
      <c r="CP121" s="878" t="s">
        <v>407</v>
      </c>
      <c r="CQ121" s="879"/>
      <c r="CR121" s="879"/>
      <c r="CS121" s="879"/>
      <c r="CT121" s="879"/>
      <c r="CU121" s="879"/>
      <c r="CV121" s="879"/>
      <c r="CW121" s="879"/>
      <c r="CX121" s="879"/>
      <c r="CY121" s="879"/>
      <c r="CZ121" s="879"/>
      <c r="DA121" s="879"/>
      <c r="DB121" s="879"/>
      <c r="DC121" s="879"/>
      <c r="DD121" s="879"/>
      <c r="DE121" s="879"/>
      <c r="DF121" s="880"/>
      <c r="DG121" s="856">
        <v>72474072</v>
      </c>
      <c r="DH121" s="857"/>
      <c r="DI121" s="857"/>
      <c r="DJ121" s="857"/>
      <c r="DK121" s="857"/>
      <c r="DL121" s="857">
        <v>66223083</v>
      </c>
      <c r="DM121" s="857"/>
      <c r="DN121" s="857"/>
      <c r="DO121" s="857"/>
      <c r="DP121" s="857"/>
      <c r="DQ121" s="857">
        <v>62787081</v>
      </c>
      <c r="DR121" s="857"/>
      <c r="DS121" s="857"/>
      <c r="DT121" s="857"/>
      <c r="DU121" s="857"/>
      <c r="DV121" s="834">
        <v>7.6</v>
      </c>
      <c r="DW121" s="834"/>
      <c r="DX121" s="834"/>
      <c r="DY121" s="834"/>
      <c r="DZ121" s="835"/>
    </row>
    <row r="122" spans="1:130" s="246" customFormat="1" ht="26.25" customHeight="1" x14ac:dyDescent="0.2">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130</v>
      </c>
      <c r="AB122" s="820"/>
      <c r="AC122" s="820"/>
      <c r="AD122" s="820"/>
      <c r="AE122" s="821"/>
      <c r="AF122" s="822" t="s">
        <v>447</v>
      </c>
      <c r="AG122" s="820"/>
      <c r="AH122" s="820"/>
      <c r="AI122" s="820"/>
      <c r="AJ122" s="821"/>
      <c r="AK122" s="822" t="s">
        <v>130</v>
      </c>
      <c r="AL122" s="820"/>
      <c r="AM122" s="820"/>
      <c r="AN122" s="820"/>
      <c r="AO122" s="821"/>
      <c r="AP122" s="867" t="s">
        <v>130</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1403719813</v>
      </c>
      <c r="BR122" s="888"/>
      <c r="BS122" s="888"/>
      <c r="BT122" s="888"/>
      <c r="BU122" s="888"/>
      <c r="BV122" s="888">
        <v>1392552202</v>
      </c>
      <c r="BW122" s="888"/>
      <c r="BX122" s="888"/>
      <c r="BY122" s="888"/>
      <c r="BZ122" s="888"/>
      <c r="CA122" s="888">
        <v>1377857726</v>
      </c>
      <c r="CB122" s="888"/>
      <c r="CC122" s="888"/>
      <c r="CD122" s="888"/>
      <c r="CE122" s="888"/>
      <c r="CF122" s="889">
        <v>165.7</v>
      </c>
      <c r="CG122" s="890"/>
      <c r="CH122" s="890"/>
      <c r="CI122" s="890"/>
      <c r="CJ122" s="890"/>
      <c r="CK122" s="912"/>
      <c r="CL122" s="898"/>
      <c r="CM122" s="898"/>
      <c r="CN122" s="898"/>
      <c r="CO122" s="899"/>
      <c r="CP122" s="878" t="s">
        <v>409</v>
      </c>
      <c r="CQ122" s="879"/>
      <c r="CR122" s="879"/>
      <c r="CS122" s="879"/>
      <c r="CT122" s="879"/>
      <c r="CU122" s="879"/>
      <c r="CV122" s="879"/>
      <c r="CW122" s="879"/>
      <c r="CX122" s="879"/>
      <c r="CY122" s="879"/>
      <c r="CZ122" s="879"/>
      <c r="DA122" s="879"/>
      <c r="DB122" s="879"/>
      <c r="DC122" s="879"/>
      <c r="DD122" s="879"/>
      <c r="DE122" s="879"/>
      <c r="DF122" s="880"/>
      <c r="DG122" s="856">
        <v>31327630</v>
      </c>
      <c r="DH122" s="857"/>
      <c r="DI122" s="857"/>
      <c r="DJ122" s="857"/>
      <c r="DK122" s="857"/>
      <c r="DL122" s="857">
        <v>33739966</v>
      </c>
      <c r="DM122" s="857"/>
      <c r="DN122" s="857"/>
      <c r="DO122" s="857"/>
      <c r="DP122" s="857"/>
      <c r="DQ122" s="857">
        <v>34437594</v>
      </c>
      <c r="DR122" s="857"/>
      <c r="DS122" s="857"/>
      <c r="DT122" s="857"/>
      <c r="DU122" s="857"/>
      <c r="DV122" s="834">
        <v>4.0999999999999996</v>
      </c>
      <c r="DW122" s="834"/>
      <c r="DX122" s="834"/>
      <c r="DY122" s="834"/>
      <c r="DZ122" s="835"/>
    </row>
    <row r="123" spans="1:130" s="246" customFormat="1" ht="26.25" customHeight="1" x14ac:dyDescent="0.2">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130</v>
      </c>
      <c r="AB123" s="820"/>
      <c r="AC123" s="820"/>
      <c r="AD123" s="820"/>
      <c r="AE123" s="821"/>
      <c r="AF123" s="822" t="s">
        <v>130</v>
      </c>
      <c r="AG123" s="820"/>
      <c r="AH123" s="820"/>
      <c r="AI123" s="820"/>
      <c r="AJ123" s="821"/>
      <c r="AK123" s="822" t="s">
        <v>130</v>
      </c>
      <c r="AL123" s="820"/>
      <c r="AM123" s="820"/>
      <c r="AN123" s="820"/>
      <c r="AO123" s="821"/>
      <c r="AP123" s="867" t="s">
        <v>130</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472</v>
      </c>
      <c r="BP123" s="921"/>
      <c r="BQ123" s="875">
        <v>2242122651</v>
      </c>
      <c r="BR123" s="876"/>
      <c r="BS123" s="876"/>
      <c r="BT123" s="876"/>
      <c r="BU123" s="876"/>
      <c r="BV123" s="876">
        <v>2263194737</v>
      </c>
      <c r="BW123" s="876"/>
      <c r="BX123" s="876"/>
      <c r="BY123" s="876"/>
      <c r="BZ123" s="876"/>
      <c r="CA123" s="876">
        <v>2306920878</v>
      </c>
      <c r="CB123" s="876"/>
      <c r="CC123" s="876"/>
      <c r="CD123" s="876"/>
      <c r="CE123" s="876"/>
      <c r="CF123" s="786"/>
      <c r="CG123" s="787"/>
      <c r="CH123" s="787"/>
      <c r="CI123" s="787"/>
      <c r="CJ123" s="877"/>
      <c r="CK123" s="912"/>
      <c r="CL123" s="898"/>
      <c r="CM123" s="898"/>
      <c r="CN123" s="898"/>
      <c r="CO123" s="899"/>
      <c r="CP123" s="878" t="s">
        <v>410</v>
      </c>
      <c r="CQ123" s="879"/>
      <c r="CR123" s="879"/>
      <c r="CS123" s="879"/>
      <c r="CT123" s="879"/>
      <c r="CU123" s="879"/>
      <c r="CV123" s="879"/>
      <c r="CW123" s="879"/>
      <c r="CX123" s="879"/>
      <c r="CY123" s="879"/>
      <c r="CZ123" s="879"/>
      <c r="DA123" s="879"/>
      <c r="DB123" s="879"/>
      <c r="DC123" s="879"/>
      <c r="DD123" s="879"/>
      <c r="DE123" s="879"/>
      <c r="DF123" s="880"/>
      <c r="DG123" s="819">
        <v>22837528</v>
      </c>
      <c r="DH123" s="820"/>
      <c r="DI123" s="820"/>
      <c r="DJ123" s="820"/>
      <c r="DK123" s="821"/>
      <c r="DL123" s="822">
        <v>23714159</v>
      </c>
      <c r="DM123" s="820"/>
      <c r="DN123" s="820"/>
      <c r="DO123" s="820"/>
      <c r="DP123" s="821"/>
      <c r="DQ123" s="822">
        <v>16465704</v>
      </c>
      <c r="DR123" s="820"/>
      <c r="DS123" s="820"/>
      <c r="DT123" s="820"/>
      <c r="DU123" s="821"/>
      <c r="DV123" s="867">
        <v>2</v>
      </c>
      <c r="DW123" s="868"/>
      <c r="DX123" s="868"/>
      <c r="DY123" s="868"/>
      <c r="DZ123" s="869"/>
    </row>
    <row r="124" spans="1:130" s="246" customFormat="1" ht="26.25" customHeight="1" thickBot="1" x14ac:dyDescent="0.25">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130</v>
      </c>
      <c r="AB124" s="820"/>
      <c r="AC124" s="820"/>
      <c r="AD124" s="820"/>
      <c r="AE124" s="821"/>
      <c r="AF124" s="822" t="s">
        <v>130</v>
      </c>
      <c r="AG124" s="820"/>
      <c r="AH124" s="820"/>
      <c r="AI124" s="820"/>
      <c r="AJ124" s="821"/>
      <c r="AK124" s="822" t="s">
        <v>130</v>
      </c>
      <c r="AL124" s="820"/>
      <c r="AM124" s="820"/>
      <c r="AN124" s="820"/>
      <c r="AO124" s="821"/>
      <c r="AP124" s="867" t="s">
        <v>448</v>
      </c>
      <c r="AQ124" s="868"/>
      <c r="AR124" s="868"/>
      <c r="AS124" s="868"/>
      <c r="AT124" s="869"/>
      <c r="AU124" s="870" t="s">
        <v>473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160.69999999999999</v>
      </c>
      <c r="BR124" s="874"/>
      <c r="BS124" s="874"/>
      <c r="BT124" s="874"/>
      <c r="BU124" s="874"/>
      <c r="BV124" s="874">
        <v>145.6</v>
      </c>
      <c r="BW124" s="874"/>
      <c r="BX124" s="874"/>
      <c r="BY124" s="874"/>
      <c r="BZ124" s="874"/>
      <c r="CA124" s="874">
        <v>138.5</v>
      </c>
      <c r="CB124" s="874"/>
      <c r="CC124" s="874"/>
      <c r="CD124" s="874"/>
      <c r="CE124" s="874"/>
      <c r="CF124" s="764"/>
      <c r="CG124" s="765"/>
      <c r="CH124" s="765"/>
      <c r="CI124" s="765"/>
      <c r="CJ124" s="905"/>
      <c r="CK124" s="913"/>
      <c r="CL124" s="913"/>
      <c r="CM124" s="913"/>
      <c r="CN124" s="913"/>
      <c r="CO124" s="914"/>
      <c r="CP124" s="878" t="s">
        <v>474</v>
      </c>
      <c r="CQ124" s="879"/>
      <c r="CR124" s="879"/>
      <c r="CS124" s="879"/>
      <c r="CT124" s="879"/>
      <c r="CU124" s="879"/>
      <c r="CV124" s="879"/>
      <c r="CW124" s="879"/>
      <c r="CX124" s="879"/>
      <c r="CY124" s="879"/>
      <c r="CZ124" s="879"/>
      <c r="DA124" s="879"/>
      <c r="DB124" s="879"/>
      <c r="DC124" s="879"/>
      <c r="DD124" s="879"/>
      <c r="DE124" s="879"/>
      <c r="DF124" s="880"/>
      <c r="DG124" s="802">
        <v>14025641</v>
      </c>
      <c r="DH124" s="803"/>
      <c r="DI124" s="803"/>
      <c r="DJ124" s="803"/>
      <c r="DK124" s="804"/>
      <c r="DL124" s="805">
        <v>13421244</v>
      </c>
      <c r="DM124" s="803"/>
      <c r="DN124" s="803"/>
      <c r="DO124" s="803"/>
      <c r="DP124" s="804"/>
      <c r="DQ124" s="805">
        <v>12188979</v>
      </c>
      <c r="DR124" s="803"/>
      <c r="DS124" s="803"/>
      <c r="DT124" s="803"/>
      <c r="DU124" s="804"/>
      <c r="DV124" s="891">
        <v>1.5</v>
      </c>
      <c r="DW124" s="892"/>
      <c r="DX124" s="892"/>
      <c r="DY124" s="892"/>
      <c r="DZ124" s="893"/>
    </row>
    <row r="125" spans="1:130" s="246" customFormat="1" ht="26.25" customHeight="1" x14ac:dyDescent="0.2">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130</v>
      </c>
      <c r="AB125" s="820"/>
      <c r="AC125" s="820"/>
      <c r="AD125" s="820"/>
      <c r="AE125" s="821"/>
      <c r="AF125" s="822" t="s">
        <v>130</v>
      </c>
      <c r="AG125" s="820"/>
      <c r="AH125" s="820"/>
      <c r="AI125" s="820"/>
      <c r="AJ125" s="821"/>
      <c r="AK125" s="822" t="s">
        <v>130</v>
      </c>
      <c r="AL125" s="820"/>
      <c r="AM125" s="820"/>
      <c r="AN125" s="820"/>
      <c r="AO125" s="821"/>
      <c r="AP125" s="867" t="s">
        <v>130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475</v>
      </c>
      <c r="CL125" s="895"/>
      <c r="CM125" s="895"/>
      <c r="CN125" s="895"/>
      <c r="CO125" s="896"/>
      <c r="CP125" s="903" t="s">
        <v>476</v>
      </c>
      <c r="CQ125" s="848"/>
      <c r="CR125" s="848"/>
      <c r="CS125" s="848"/>
      <c r="CT125" s="848"/>
      <c r="CU125" s="848"/>
      <c r="CV125" s="848"/>
      <c r="CW125" s="848"/>
      <c r="CX125" s="848"/>
      <c r="CY125" s="848"/>
      <c r="CZ125" s="848"/>
      <c r="DA125" s="848"/>
      <c r="DB125" s="848"/>
      <c r="DC125" s="848"/>
      <c r="DD125" s="848"/>
      <c r="DE125" s="848"/>
      <c r="DF125" s="849"/>
      <c r="DG125" s="904" t="s">
        <v>130</v>
      </c>
      <c r="DH125" s="885"/>
      <c r="DI125" s="885"/>
      <c r="DJ125" s="885"/>
      <c r="DK125" s="885"/>
      <c r="DL125" s="885" t="s">
        <v>130</v>
      </c>
      <c r="DM125" s="885"/>
      <c r="DN125" s="885"/>
      <c r="DO125" s="885"/>
      <c r="DP125" s="885"/>
      <c r="DQ125" s="885" t="s">
        <v>130</v>
      </c>
      <c r="DR125" s="885"/>
      <c r="DS125" s="885"/>
      <c r="DT125" s="885"/>
      <c r="DU125" s="885"/>
      <c r="DV125" s="886" t="s">
        <v>130</v>
      </c>
      <c r="DW125" s="886"/>
      <c r="DX125" s="886"/>
      <c r="DY125" s="886"/>
      <c r="DZ125" s="887"/>
    </row>
    <row r="126" spans="1:130" s="246" customFormat="1" ht="26.25" customHeight="1" thickBot="1" x14ac:dyDescent="0.25">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130</v>
      </c>
      <c r="AB126" s="820"/>
      <c r="AC126" s="820"/>
      <c r="AD126" s="820"/>
      <c r="AE126" s="821"/>
      <c r="AF126" s="822" t="s">
        <v>130</v>
      </c>
      <c r="AG126" s="820"/>
      <c r="AH126" s="820"/>
      <c r="AI126" s="820"/>
      <c r="AJ126" s="821"/>
      <c r="AK126" s="822" t="s">
        <v>130</v>
      </c>
      <c r="AL126" s="820"/>
      <c r="AM126" s="820"/>
      <c r="AN126" s="820"/>
      <c r="AO126" s="821"/>
      <c r="AP126" s="867" t="s">
        <v>130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477</v>
      </c>
      <c r="CQ126" s="790"/>
      <c r="CR126" s="790"/>
      <c r="CS126" s="790"/>
      <c r="CT126" s="790"/>
      <c r="CU126" s="790"/>
      <c r="CV126" s="790"/>
      <c r="CW126" s="790"/>
      <c r="CX126" s="790"/>
      <c r="CY126" s="790"/>
      <c r="CZ126" s="790"/>
      <c r="DA126" s="790"/>
      <c r="DB126" s="790"/>
      <c r="DC126" s="790"/>
      <c r="DD126" s="790"/>
      <c r="DE126" s="790"/>
      <c r="DF126" s="791"/>
      <c r="DG126" s="856" t="s">
        <v>130</v>
      </c>
      <c r="DH126" s="857"/>
      <c r="DI126" s="857"/>
      <c r="DJ126" s="857"/>
      <c r="DK126" s="857"/>
      <c r="DL126" s="857" t="s">
        <v>130</v>
      </c>
      <c r="DM126" s="857"/>
      <c r="DN126" s="857"/>
      <c r="DO126" s="857"/>
      <c r="DP126" s="857"/>
      <c r="DQ126" s="857" t="s">
        <v>130</v>
      </c>
      <c r="DR126" s="857"/>
      <c r="DS126" s="857"/>
      <c r="DT126" s="857"/>
      <c r="DU126" s="857"/>
      <c r="DV126" s="834" t="s">
        <v>130</v>
      </c>
      <c r="DW126" s="834"/>
      <c r="DX126" s="834"/>
      <c r="DY126" s="834"/>
      <c r="DZ126" s="835"/>
    </row>
    <row r="127" spans="1:130" s="246" customFormat="1" ht="26.25" customHeight="1" x14ac:dyDescent="0.2">
      <c r="A127" s="862"/>
      <c r="B127" s="863"/>
      <c r="C127" s="881" t="s">
        <v>478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130</v>
      </c>
      <c r="AB127" s="820"/>
      <c r="AC127" s="820"/>
      <c r="AD127" s="820"/>
      <c r="AE127" s="821"/>
      <c r="AF127" s="822" t="s">
        <v>130</v>
      </c>
      <c r="AG127" s="820"/>
      <c r="AH127" s="820"/>
      <c r="AI127" s="820"/>
      <c r="AJ127" s="821"/>
      <c r="AK127" s="822" t="s">
        <v>130</v>
      </c>
      <c r="AL127" s="820"/>
      <c r="AM127" s="820"/>
      <c r="AN127" s="820"/>
      <c r="AO127" s="821"/>
      <c r="AP127" s="867" t="s">
        <v>130</v>
      </c>
      <c r="AQ127" s="868"/>
      <c r="AR127" s="868"/>
      <c r="AS127" s="868"/>
      <c r="AT127" s="869"/>
      <c r="AU127" s="282"/>
      <c r="AV127" s="282"/>
      <c r="AW127" s="282"/>
      <c r="AX127" s="884" t="s">
        <v>479</v>
      </c>
      <c r="AY127" s="852"/>
      <c r="AZ127" s="852"/>
      <c r="BA127" s="852"/>
      <c r="BB127" s="852"/>
      <c r="BC127" s="852"/>
      <c r="BD127" s="852"/>
      <c r="BE127" s="853"/>
      <c r="BF127" s="851" t="s">
        <v>480</v>
      </c>
      <c r="BG127" s="852"/>
      <c r="BH127" s="852"/>
      <c r="BI127" s="852"/>
      <c r="BJ127" s="852"/>
      <c r="BK127" s="852"/>
      <c r="BL127" s="853"/>
      <c r="BM127" s="851" t="s">
        <v>481</v>
      </c>
      <c r="BN127" s="852"/>
      <c r="BO127" s="852"/>
      <c r="BP127" s="852"/>
      <c r="BQ127" s="852"/>
      <c r="BR127" s="852"/>
      <c r="BS127" s="853"/>
      <c r="BT127" s="851" t="s">
        <v>482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483</v>
      </c>
      <c r="CQ127" s="790"/>
      <c r="CR127" s="790"/>
      <c r="CS127" s="790"/>
      <c r="CT127" s="790"/>
      <c r="CU127" s="790"/>
      <c r="CV127" s="790"/>
      <c r="CW127" s="790"/>
      <c r="CX127" s="790"/>
      <c r="CY127" s="790"/>
      <c r="CZ127" s="790"/>
      <c r="DA127" s="790"/>
      <c r="DB127" s="790"/>
      <c r="DC127" s="790"/>
      <c r="DD127" s="790"/>
      <c r="DE127" s="790"/>
      <c r="DF127" s="791"/>
      <c r="DG127" s="856" t="s">
        <v>130</v>
      </c>
      <c r="DH127" s="857"/>
      <c r="DI127" s="857"/>
      <c r="DJ127" s="857"/>
      <c r="DK127" s="857"/>
      <c r="DL127" s="857" t="s">
        <v>130</v>
      </c>
      <c r="DM127" s="857"/>
      <c r="DN127" s="857"/>
      <c r="DO127" s="857"/>
      <c r="DP127" s="857"/>
      <c r="DQ127" s="857" t="s">
        <v>130</v>
      </c>
      <c r="DR127" s="857"/>
      <c r="DS127" s="857"/>
      <c r="DT127" s="857"/>
      <c r="DU127" s="857"/>
      <c r="DV127" s="834" t="s">
        <v>130</v>
      </c>
      <c r="DW127" s="834"/>
      <c r="DX127" s="834"/>
      <c r="DY127" s="834"/>
      <c r="DZ127" s="835"/>
    </row>
    <row r="128" spans="1:130" s="246" customFormat="1" ht="26.25" customHeight="1" thickBot="1" x14ac:dyDescent="0.25">
      <c r="A128" s="836" t="s">
        <v>484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485</v>
      </c>
      <c r="X128" s="838"/>
      <c r="Y128" s="838"/>
      <c r="Z128" s="839"/>
      <c r="AA128" s="840">
        <v>67667450</v>
      </c>
      <c r="AB128" s="841"/>
      <c r="AC128" s="841"/>
      <c r="AD128" s="841"/>
      <c r="AE128" s="842"/>
      <c r="AF128" s="843">
        <v>68461861</v>
      </c>
      <c r="AG128" s="841"/>
      <c r="AH128" s="841"/>
      <c r="AI128" s="841"/>
      <c r="AJ128" s="842"/>
      <c r="AK128" s="843">
        <v>74736847</v>
      </c>
      <c r="AL128" s="841"/>
      <c r="AM128" s="841"/>
      <c r="AN128" s="841"/>
      <c r="AO128" s="842"/>
      <c r="AP128" s="844"/>
      <c r="AQ128" s="845"/>
      <c r="AR128" s="845"/>
      <c r="AS128" s="845"/>
      <c r="AT128" s="846"/>
      <c r="AU128" s="282"/>
      <c r="AV128" s="282"/>
      <c r="AW128" s="282"/>
      <c r="AX128" s="847" t="s">
        <v>486</v>
      </c>
      <c r="AY128" s="848"/>
      <c r="AZ128" s="848"/>
      <c r="BA128" s="848"/>
      <c r="BB128" s="848"/>
      <c r="BC128" s="848"/>
      <c r="BD128" s="848"/>
      <c r="BE128" s="849"/>
      <c r="BF128" s="826" t="s">
        <v>443</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487</v>
      </c>
      <c r="CQ128" s="768"/>
      <c r="CR128" s="768"/>
      <c r="CS128" s="768"/>
      <c r="CT128" s="768"/>
      <c r="CU128" s="768"/>
      <c r="CV128" s="768"/>
      <c r="CW128" s="768"/>
      <c r="CX128" s="768"/>
      <c r="CY128" s="768"/>
      <c r="CZ128" s="768"/>
      <c r="DA128" s="768"/>
      <c r="DB128" s="768"/>
      <c r="DC128" s="768"/>
      <c r="DD128" s="768"/>
      <c r="DE128" s="768"/>
      <c r="DF128" s="769"/>
      <c r="DG128" s="830">
        <v>64639107</v>
      </c>
      <c r="DH128" s="831"/>
      <c r="DI128" s="831"/>
      <c r="DJ128" s="831"/>
      <c r="DK128" s="831"/>
      <c r="DL128" s="831">
        <v>57499811</v>
      </c>
      <c r="DM128" s="831"/>
      <c r="DN128" s="831"/>
      <c r="DO128" s="831"/>
      <c r="DP128" s="831"/>
      <c r="DQ128" s="831">
        <v>50500514</v>
      </c>
      <c r="DR128" s="831"/>
      <c r="DS128" s="831"/>
      <c r="DT128" s="831"/>
      <c r="DU128" s="831"/>
      <c r="DV128" s="832">
        <v>6.1</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488</v>
      </c>
      <c r="X129" s="817"/>
      <c r="Y129" s="817"/>
      <c r="Z129" s="818"/>
      <c r="AA129" s="819">
        <v>820065742</v>
      </c>
      <c r="AB129" s="820"/>
      <c r="AC129" s="820"/>
      <c r="AD129" s="820"/>
      <c r="AE129" s="821"/>
      <c r="AF129" s="822">
        <v>936031148</v>
      </c>
      <c r="AG129" s="820"/>
      <c r="AH129" s="820"/>
      <c r="AI129" s="820"/>
      <c r="AJ129" s="821"/>
      <c r="AK129" s="822">
        <v>940364001</v>
      </c>
      <c r="AL129" s="820"/>
      <c r="AM129" s="820"/>
      <c r="AN129" s="820"/>
      <c r="AO129" s="821"/>
      <c r="AP129" s="823"/>
      <c r="AQ129" s="824"/>
      <c r="AR129" s="824"/>
      <c r="AS129" s="824"/>
      <c r="AT129" s="825"/>
      <c r="AU129" s="284"/>
      <c r="AV129" s="284"/>
      <c r="AW129" s="284"/>
      <c r="AX129" s="789" t="s">
        <v>489</v>
      </c>
      <c r="AY129" s="790"/>
      <c r="AZ129" s="790"/>
      <c r="BA129" s="790"/>
      <c r="BB129" s="790"/>
      <c r="BC129" s="790"/>
      <c r="BD129" s="790"/>
      <c r="BE129" s="791"/>
      <c r="BF129" s="809" t="s">
        <v>130</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490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491</v>
      </c>
      <c r="X130" s="817"/>
      <c r="Y130" s="817"/>
      <c r="Z130" s="818"/>
      <c r="AA130" s="819">
        <v>111965321</v>
      </c>
      <c r="AB130" s="820"/>
      <c r="AC130" s="820"/>
      <c r="AD130" s="820"/>
      <c r="AE130" s="821"/>
      <c r="AF130" s="822">
        <v>111368150</v>
      </c>
      <c r="AG130" s="820"/>
      <c r="AH130" s="820"/>
      <c r="AI130" s="820"/>
      <c r="AJ130" s="821"/>
      <c r="AK130" s="822">
        <v>108853909</v>
      </c>
      <c r="AL130" s="820"/>
      <c r="AM130" s="820"/>
      <c r="AN130" s="820"/>
      <c r="AO130" s="821"/>
      <c r="AP130" s="823"/>
      <c r="AQ130" s="824"/>
      <c r="AR130" s="824"/>
      <c r="AS130" s="824"/>
      <c r="AT130" s="825"/>
      <c r="AU130" s="284"/>
      <c r="AV130" s="284"/>
      <c r="AW130" s="284"/>
      <c r="AX130" s="789" t="s">
        <v>492</v>
      </c>
      <c r="AY130" s="790"/>
      <c r="AZ130" s="790"/>
      <c r="BA130" s="790"/>
      <c r="BB130" s="790"/>
      <c r="BC130" s="790"/>
      <c r="BD130" s="790"/>
      <c r="BE130" s="791"/>
      <c r="BF130" s="792">
        <v>11.2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493</v>
      </c>
      <c r="X131" s="800"/>
      <c r="Y131" s="800"/>
      <c r="Z131" s="801"/>
      <c r="AA131" s="802">
        <v>708100421</v>
      </c>
      <c r="AB131" s="803"/>
      <c r="AC131" s="803"/>
      <c r="AD131" s="803"/>
      <c r="AE131" s="804"/>
      <c r="AF131" s="805">
        <v>824662998</v>
      </c>
      <c r="AG131" s="803"/>
      <c r="AH131" s="803"/>
      <c r="AI131" s="803"/>
      <c r="AJ131" s="804"/>
      <c r="AK131" s="805">
        <v>831510092</v>
      </c>
      <c r="AL131" s="803"/>
      <c r="AM131" s="803"/>
      <c r="AN131" s="803"/>
      <c r="AO131" s="804"/>
      <c r="AP131" s="806"/>
      <c r="AQ131" s="807"/>
      <c r="AR131" s="807"/>
      <c r="AS131" s="807"/>
      <c r="AT131" s="808"/>
      <c r="AU131" s="284"/>
      <c r="AV131" s="284"/>
      <c r="AW131" s="284"/>
      <c r="AX131" s="767" t="s">
        <v>494</v>
      </c>
      <c r="AY131" s="768"/>
      <c r="AZ131" s="768"/>
      <c r="BA131" s="768"/>
      <c r="BB131" s="768"/>
      <c r="BC131" s="768"/>
      <c r="BD131" s="768"/>
      <c r="BE131" s="769"/>
      <c r="BF131" s="770">
        <v>138.5</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496</v>
      </c>
      <c r="W132" s="780"/>
      <c r="X132" s="780"/>
      <c r="Y132" s="780"/>
      <c r="Z132" s="781"/>
      <c r="AA132" s="782">
        <v>14.37380782</v>
      </c>
      <c r="AB132" s="783"/>
      <c r="AC132" s="783"/>
      <c r="AD132" s="783"/>
      <c r="AE132" s="784"/>
      <c r="AF132" s="785">
        <v>9.6690879350000003</v>
      </c>
      <c r="AG132" s="783"/>
      <c r="AH132" s="783"/>
      <c r="AI132" s="783"/>
      <c r="AJ132" s="784"/>
      <c r="AK132" s="785">
        <v>9.7909145280000001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497</v>
      </c>
      <c r="W133" s="759"/>
      <c r="X133" s="759"/>
      <c r="Y133" s="759"/>
      <c r="Z133" s="760"/>
      <c r="AA133" s="761">
        <v>16.5</v>
      </c>
      <c r="AB133" s="762"/>
      <c r="AC133" s="762"/>
      <c r="AD133" s="762"/>
      <c r="AE133" s="763"/>
      <c r="AF133" s="761">
        <v>13.3</v>
      </c>
      <c r="AG133" s="762"/>
      <c r="AH133" s="762"/>
      <c r="AI133" s="762"/>
      <c r="AJ133" s="763"/>
      <c r="AK133" s="761">
        <v>11.2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0TypkcVozvuJ73lLWu+UXLY4f4cZ4G1k5kcHLOJrMj3LWY60HhSD6iHtnoPydaF+xgw/xIjbuazZlWrJ1Xhjyw==" saltValue="N9Z/YiwZAEzDXvOZWKaD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zoomScale="70" zoomScaleNormal="70" zoomScaleSheetLayoutView="115" workbookViewId="0"/>
  </sheetViews>
  <sheetFormatPr defaultColWidth="0" defaultRowHeight="13.5" customHeight="1" zeroHeight="1" x14ac:dyDescent="0.2"/>
  <cols>
    <col min="1" max="120" width="2.81640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498</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slcSQxs2HewcaKPwCQxs8D8siYP4uKYtztf/dmjyFZSAj7MEhunHg0/CYC5YPPJIWHGhJwhxts5ahEkFS/L94w==" saltValue="u1NC6yXoYjOUXLv1yc0E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us7Z/2nRd+meInRN8HM2mojqwEBe9p/ItO4x0RFfg8m+zWsKaEI6w17bU7AnZM55jVzJ81bFP2gifgCJ+KN1w==" saltValue="aQVzM4xRnha285xqZ7Wjl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501</v>
      </c>
      <c r="AP7" s="303"/>
      <c r="AQ7" s="304" t="s">
        <v>502</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503</v>
      </c>
      <c r="AQ8" s="310" t="s">
        <v>504</v>
      </c>
      <c r="AR8" s="311" t="s">
        <v>505</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506</v>
      </c>
      <c r="AL9" s="1189"/>
      <c r="AM9" s="1189"/>
      <c r="AN9" s="1190"/>
      <c r="AO9" s="312">
        <v>349469850</v>
      </c>
      <c r="AP9" s="312">
        <v>93297</v>
      </c>
      <c r="AQ9" s="313">
        <v>103123</v>
      </c>
      <c r="AR9" s="314">
        <v>-9.5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507</v>
      </c>
      <c r="AL10" s="1189"/>
      <c r="AM10" s="1189"/>
      <c r="AN10" s="1190"/>
      <c r="AO10" s="315">
        <v>3893594</v>
      </c>
      <c r="AP10" s="315">
        <v>1039</v>
      </c>
      <c r="AQ10" s="316">
        <v>1485</v>
      </c>
      <c r="AR10" s="317">
        <v>-30</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508</v>
      </c>
      <c r="AL11" s="1189"/>
      <c r="AM11" s="1189"/>
      <c r="AN11" s="1190"/>
      <c r="AO11" s="315">
        <v>609</v>
      </c>
      <c r="AP11" s="315">
        <v>0</v>
      </c>
      <c r="AQ11" s="316">
        <v>130</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509</v>
      </c>
      <c r="AL12" s="1189"/>
      <c r="AM12" s="1189"/>
      <c r="AN12" s="1190"/>
      <c r="AO12" s="315">
        <v>1925976</v>
      </c>
      <c r="AP12" s="315">
        <v>514</v>
      </c>
      <c r="AQ12" s="316">
        <v>1206</v>
      </c>
      <c r="AR12" s="317">
        <v>-57.4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510</v>
      </c>
      <c r="AL13" s="1189"/>
      <c r="AM13" s="1189"/>
      <c r="AN13" s="1190"/>
      <c r="AO13" s="315" t="s">
        <v>511</v>
      </c>
      <c r="AP13" s="315" t="s">
        <v>511</v>
      </c>
      <c r="AQ13" s="316">
        <v>5</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512</v>
      </c>
      <c r="AL14" s="1189"/>
      <c r="AM14" s="1189"/>
      <c r="AN14" s="1190"/>
      <c r="AO14" s="315">
        <v>7066797</v>
      </c>
      <c r="AP14" s="315">
        <v>1887</v>
      </c>
      <c r="AQ14" s="316">
        <v>1897</v>
      </c>
      <c r="AR14" s="317">
        <v>-0.5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513</v>
      </c>
      <c r="AL15" s="1189"/>
      <c r="AM15" s="1189"/>
      <c r="AN15" s="1190"/>
      <c r="AO15" s="315">
        <v>4657159</v>
      </c>
      <c r="AP15" s="315">
        <v>1243</v>
      </c>
      <c r="AQ15" s="316">
        <v>1181</v>
      </c>
      <c r="AR15" s="317">
        <v>5.2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514</v>
      </c>
      <c r="AL16" s="1192"/>
      <c r="AM16" s="1192"/>
      <c r="AN16" s="1193"/>
      <c r="AO16" s="315">
        <v>-23591856</v>
      </c>
      <c r="AP16" s="315">
        <v>-6298</v>
      </c>
      <c r="AQ16" s="316">
        <v>-7816</v>
      </c>
      <c r="AR16" s="317">
        <v>-19.399999999999999</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343422129</v>
      </c>
      <c r="AP17" s="315">
        <v>91682</v>
      </c>
      <c r="AQ17" s="316">
        <v>101211</v>
      </c>
      <c r="AR17" s="317">
        <v>-9.4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519</v>
      </c>
      <c r="AL21" s="1186"/>
      <c r="AM21" s="1186"/>
      <c r="AN21" s="1187"/>
      <c r="AO21" s="327">
        <v>9.66</v>
      </c>
      <c r="AP21" s="328">
        <v>10.74</v>
      </c>
      <c r="AQ21" s="329">
        <v>-1.08</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520</v>
      </c>
      <c r="AL22" s="1186"/>
      <c r="AM22" s="1186"/>
      <c r="AN22" s="1187"/>
      <c r="AO22" s="332">
        <v>100.2</v>
      </c>
      <c r="AP22" s="333">
        <v>99.9</v>
      </c>
      <c r="AQ22" s="334">
        <v>0.3</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501</v>
      </c>
      <c r="AP30" s="303"/>
      <c r="AQ30" s="304" t="s">
        <v>502</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503</v>
      </c>
      <c r="AQ31" s="310" t="s">
        <v>504</v>
      </c>
      <c r="AR31" s="311" t="s">
        <v>505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524</v>
      </c>
      <c r="AL32" s="1177"/>
      <c r="AM32" s="1177"/>
      <c r="AN32" s="1178"/>
      <c r="AO32" s="342">
        <v>105495020</v>
      </c>
      <c r="AP32" s="342">
        <v>28164</v>
      </c>
      <c r="AQ32" s="343">
        <v>32293</v>
      </c>
      <c r="AR32" s="344">
        <v>-12.8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525</v>
      </c>
      <c r="AL33" s="1177"/>
      <c r="AM33" s="1177"/>
      <c r="AN33" s="1178"/>
      <c r="AO33" s="342">
        <v>38038634</v>
      </c>
      <c r="AP33" s="342">
        <v>10155</v>
      </c>
      <c r="AQ33" s="343">
        <v>2903</v>
      </c>
      <c r="AR33" s="344">
        <v>249.8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526</v>
      </c>
      <c r="AL34" s="1177"/>
      <c r="AM34" s="1177"/>
      <c r="AN34" s="1178"/>
      <c r="AO34" s="342">
        <v>66506657</v>
      </c>
      <c r="AP34" s="342">
        <v>17755</v>
      </c>
      <c r="AQ34" s="343">
        <v>20757</v>
      </c>
      <c r="AR34" s="344">
        <v>-14.5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527</v>
      </c>
      <c r="AL35" s="1177"/>
      <c r="AM35" s="1177"/>
      <c r="AN35" s="1178"/>
      <c r="AO35" s="342">
        <v>53307656</v>
      </c>
      <c r="AP35" s="342">
        <v>14231</v>
      </c>
      <c r="AQ35" s="343">
        <v>11103</v>
      </c>
      <c r="AR35" s="344">
        <v>28.2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528</v>
      </c>
      <c r="AL36" s="1177"/>
      <c r="AM36" s="1177"/>
      <c r="AN36" s="1178"/>
      <c r="AO36" s="342" t="s">
        <v>511</v>
      </c>
      <c r="AP36" s="342" t="s">
        <v>511</v>
      </c>
      <c r="AQ36" s="343">
        <v>186</v>
      </c>
      <c r="AR36" s="344" t="s">
        <v>511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529</v>
      </c>
      <c r="AL37" s="1177"/>
      <c r="AM37" s="1177"/>
      <c r="AN37" s="1178"/>
      <c r="AO37" s="342">
        <v>1655232</v>
      </c>
      <c r="AP37" s="342">
        <v>442</v>
      </c>
      <c r="AQ37" s="343">
        <v>1195</v>
      </c>
      <c r="AR37" s="344">
        <v>-63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530</v>
      </c>
      <c r="AL38" s="1180"/>
      <c r="AM38" s="1180"/>
      <c r="AN38" s="1181"/>
      <c r="AO38" s="345" t="s">
        <v>511</v>
      </c>
      <c r="AP38" s="345" t="s">
        <v>511</v>
      </c>
      <c r="AQ38" s="346">
        <v>0</v>
      </c>
      <c r="AR38" s="334" t="s">
        <v>511</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531</v>
      </c>
      <c r="AL39" s="1180"/>
      <c r="AM39" s="1180"/>
      <c r="AN39" s="1181"/>
      <c r="AO39" s="342">
        <v>-74736847</v>
      </c>
      <c r="AP39" s="342">
        <v>-19952</v>
      </c>
      <c r="AQ39" s="343">
        <v>-17395</v>
      </c>
      <c r="AR39" s="344">
        <v>14.7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532</v>
      </c>
      <c r="AL40" s="1177"/>
      <c r="AM40" s="1177"/>
      <c r="AN40" s="1178"/>
      <c r="AO40" s="342">
        <v>-108853909</v>
      </c>
      <c r="AP40" s="342">
        <v>-29060</v>
      </c>
      <c r="AQ40" s="343">
        <v>-33490</v>
      </c>
      <c r="AR40" s="344">
        <v>-13.2</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81412443</v>
      </c>
      <c r="AP41" s="342">
        <v>21734</v>
      </c>
      <c r="AQ41" s="343">
        <v>17551</v>
      </c>
      <c r="AR41" s="344">
        <v>23.8</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501</v>
      </c>
      <c r="AN49" s="1171" t="s">
        <v>536</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537</v>
      </c>
      <c r="AO50" s="359" t="s">
        <v>538</v>
      </c>
      <c r="AP50" s="360" t="s">
        <v>539</v>
      </c>
      <c r="AQ50" s="361" t="s">
        <v>540</v>
      </c>
      <c r="AR50" s="362" t="s">
        <v>541</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176985806</v>
      </c>
      <c r="AN51" s="364">
        <v>47548</v>
      </c>
      <c r="AO51" s="365">
        <v>-4.5</v>
      </c>
      <c r="AP51" s="366">
        <v>53572</v>
      </c>
      <c r="AQ51" s="367">
        <v>5.4</v>
      </c>
      <c r="AR51" s="368">
        <v>-9.9</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92022290</v>
      </c>
      <c r="AN52" s="372">
        <v>24722</v>
      </c>
      <c r="AO52" s="373">
        <v>-1.1000000000000001</v>
      </c>
      <c r="AP52" s="374">
        <v>25259</v>
      </c>
      <c r="AQ52" s="375">
        <v>11.8</v>
      </c>
      <c r="AR52" s="376">
        <v>-12.9</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218055108</v>
      </c>
      <c r="AN53" s="364">
        <v>58470</v>
      </c>
      <c r="AO53" s="365">
        <v>23</v>
      </c>
      <c r="AP53" s="366">
        <v>51898</v>
      </c>
      <c r="AQ53" s="367">
        <v>-3.1</v>
      </c>
      <c r="AR53" s="368">
        <v>26.1</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118228104</v>
      </c>
      <c r="AN54" s="372">
        <v>31702</v>
      </c>
      <c r="AO54" s="373">
        <v>28.2</v>
      </c>
      <c r="AP54" s="374">
        <v>25986</v>
      </c>
      <c r="AQ54" s="375">
        <v>2.9</v>
      </c>
      <c r="AR54" s="376">
        <v>25.3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217342707</v>
      </c>
      <c r="AN55" s="364">
        <v>58178</v>
      </c>
      <c r="AO55" s="365">
        <v>-0.5</v>
      </c>
      <c r="AP55" s="366">
        <v>51684</v>
      </c>
      <c r="AQ55" s="367">
        <v>-0.4</v>
      </c>
      <c r="AR55" s="368">
        <v>-0.1</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126935454</v>
      </c>
      <c r="AN56" s="372">
        <v>33978</v>
      </c>
      <c r="AO56" s="373">
        <v>7.2</v>
      </c>
      <c r="AP56" s="374">
        <v>26671</v>
      </c>
      <c r="AQ56" s="375">
        <v>2.6</v>
      </c>
      <c r="AR56" s="376">
        <v>4.5999999999999996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202469546</v>
      </c>
      <c r="AN57" s="364">
        <v>54167</v>
      </c>
      <c r="AO57" s="365">
        <v>-6.9</v>
      </c>
      <c r="AP57" s="366">
        <v>52897</v>
      </c>
      <c r="AQ57" s="367">
        <v>2.2999999999999998</v>
      </c>
      <c r="AR57" s="368">
        <v>-9.1999999999999993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115507904</v>
      </c>
      <c r="AN58" s="372">
        <v>30902</v>
      </c>
      <c r="AO58" s="373">
        <v>-9.1</v>
      </c>
      <c r="AP58" s="374">
        <v>27013</v>
      </c>
      <c r="AQ58" s="375">
        <v>1.3</v>
      </c>
      <c r="AR58" s="376">
        <v>-10.4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235234575</v>
      </c>
      <c r="AN59" s="364">
        <v>62800</v>
      </c>
      <c r="AO59" s="365">
        <v>15.9</v>
      </c>
      <c r="AP59" s="366">
        <v>54945</v>
      </c>
      <c r="AQ59" s="367">
        <v>3.9</v>
      </c>
      <c r="AR59" s="368">
        <v>12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156061437</v>
      </c>
      <c r="AN60" s="372">
        <v>41663</v>
      </c>
      <c r="AO60" s="373">
        <v>34.799999999999997</v>
      </c>
      <c r="AP60" s="374">
        <v>29293</v>
      </c>
      <c r="AQ60" s="375">
        <v>8.4</v>
      </c>
      <c r="AR60" s="376">
        <v>26.4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210017548</v>
      </c>
      <c r="AN61" s="379">
        <v>56233</v>
      </c>
      <c r="AO61" s="380">
        <v>5.4</v>
      </c>
      <c r="AP61" s="381">
        <v>52999</v>
      </c>
      <c r="AQ61" s="382">
        <v>1.6</v>
      </c>
      <c r="AR61" s="368">
        <v>3.8</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121751038</v>
      </c>
      <c r="AN62" s="372">
        <v>32593</v>
      </c>
      <c r="AO62" s="373">
        <v>12</v>
      </c>
      <c r="AP62" s="374">
        <v>26844</v>
      </c>
      <c r="AQ62" s="375">
        <v>5.4</v>
      </c>
      <c r="AR62" s="376">
        <v>6.6</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5QUD6KUa8hB4fCgKc+F6k/38ciU2erA+Pm1/5pbVgbK3VPSAMQbZ3k9TWslRTwLvWUhAeI1N4X+izEVUV7KTw==" saltValue="uazuowcUonWTX6u7a//X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fOS5KT4xu+NBSgJvao/E9Icrbccs1ybcQCSxut9g/H0y0av7D0k9qd+Wch/nOHmSbxMgbcm+RUlJg0Mue08Rg==" saltValue="dsE0lhBqz2rKYSdGHUdpq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edykC8MyhD+xMHLLJ0Zn5fYAfnajw2Qxon5ueu/xCioXrG62SLGe4hCB/h3wmBqtj6RPbul7hHQwyHcJrSo+Q==" saltValue="z+o1k14cOFSH35B3suq/O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94" t="s">
        <v>3</v>
      </c>
      <c r="D47" s="1194"/>
      <c r="E47" s="1195"/>
      <c r="F47" s="11">
        <v>2.31</v>
      </c>
      <c r="G47" s="12">
        <v>2.84</v>
      </c>
      <c r="H47" s="12">
        <v>2.12</v>
      </c>
      <c r="I47" s="12">
        <v>2.8</v>
      </c>
      <c r="J47" s="13">
        <v>2.31</v>
      </c>
    </row>
    <row r="48" spans="2:10" ht="57.75" customHeight="1" x14ac:dyDescent="0.2">
      <c r="B48" s="14"/>
      <c r="C48" s="1196" t="s">
        <v>4</v>
      </c>
      <c r="D48" s="1196"/>
      <c r="E48" s="1197"/>
      <c r="F48" s="15">
        <v>1.3</v>
      </c>
      <c r="G48" s="16">
        <v>1.59</v>
      </c>
      <c r="H48" s="16">
        <v>1</v>
      </c>
      <c r="I48" s="16">
        <v>1.39</v>
      </c>
      <c r="J48" s="17">
        <v>0.51</v>
      </c>
    </row>
    <row r="49" spans="2:10" ht="57.75" customHeight="1" thickBot="1" x14ac:dyDescent="0.25">
      <c r="B49" s="18"/>
      <c r="C49" s="1198" t="s">
        <v>5</v>
      </c>
      <c r="D49" s="1198"/>
      <c r="E49" s="1199"/>
      <c r="F49" s="19" t="s">
        <v>557</v>
      </c>
      <c r="G49" s="20">
        <v>0.64</v>
      </c>
      <c r="H49" s="20" t="s">
        <v>558</v>
      </c>
      <c r="I49" s="20">
        <v>1.33</v>
      </c>
      <c r="J49" s="21" t="s">
        <v>559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AmUhn9eHDd8X+xuJHjeXky3OOljqJijCulZk1J01+TXlWTGev6TtIcxq1eXCOmy2q6BjcN5mbfpvmcZ8T7KLhg==" saltValue="t0JBr2Mnmro2nz8eXNzE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2020-03-17T01:13:10Z</cp:lastPrinted>
  <dcterms:created xsi:type="dcterms:W3CDTF">2020-02-10T03:28:09Z</dcterms:created>
  <dcterms:modified xsi:type="dcterms:W3CDTF">2020-10-15T04:58:20Z</dcterms:modified>
  <cp:category/>
</cp:coreProperties>
</file>