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5.84\disk1\03　予算・出納班\05 照会・報告関係\01財政課\R3.1月分\1-14【依頼】0118／公営企業に係る経営比較分析表（令和元年度決算）の分析等について／夏目\02回答・提出\"/>
    </mc:Choice>
  </mc:AlternateContent>
  <workbookProtection workbookAlgorithmName="SHA-512" workbookHashValue="ycrZijimEXij3loahwdzuy/XTTHsZXDbKMKZ/UBcBAH0pJkn4RbIAEbnPmLkTjTwtKApA+hfcbnmq1kwuENJkQ==" workbookSaltValue="vhi1JeqJ5vPtQs3FsPAMOg==" workbookSpinCount="100000" lockStructure="1"/>
  <bookViews>
    <workbookView xWindow="0" yWindow="0" windowWidth="20490" windowHeight="7335"/>
  </bookViews>
  <sheets>
    <sheet name="法適用_工業用水道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<sst xmlns="http://schemas.openxmlformats.org/spreadsheetml/2006/main" count="262" uniqueCount="107">
  <si>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</si>
  <si>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</si>
  <si>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</si>
  <si>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</si>
  <si>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</si>
  <si>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</si>
  <si>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</si>
  <si>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</si>
  <si>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</si>
  <si>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</si>
  <si>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</si>
  <si>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</si>
  <si>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</si>
  <si>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</si>
  <si>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</si>
  <si>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</si>
  <si>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</si>
  <si>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</si>
  <si>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</si>
  <si>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</si>
  <si>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</si>
  <si>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</si>
  <si>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</si>
  <si>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</si>
  <si>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</si>
  <si>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</si>
  <si>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</si>
  <si>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</si>
  <si>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</si>
  <si>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</si>
  <si>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</si>
  <si>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</si>
  <si>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</si>
  <si>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</si>
  <si>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</si>
  <si>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</si>
  <si>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</si>
  <si>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</si>
  <si>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</si>
  <si>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</si>
  <si>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</si>
  <si>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</si>
  <si>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</si>
  <si>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</si>
  <si>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</si>
  <si>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</si>
  <si>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</si>
  <si>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</si>
  <si>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</si>
  <si>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</si>
  <si>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</si>
  <si>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</si>
  <si>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</si>
  <si>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</si>
  <si>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</si>
  <si>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</si>
  <si>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</si>
  <si>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</si>
  <si>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</si>
  <si>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</si>
  <si>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</si>
  <si>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</si>
  <si>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</si>
  <si>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</si>
  <si>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</si>
  <si>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</si>
  <si>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</si>
  <si>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</si>
  <si>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</si>
  <si>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</si>
  <si>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</si>
  <si>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</si>
  <si>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</si>
  <si>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</si>
  <si>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</si>
  <si>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</si>
  <si>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</si>
  <si>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</si>
  <si>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</si>
  <si>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</si>
  <si>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</si>
  <si>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</si>
  <si>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</si>
  <si>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</si>
  <si>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</si>
  <si>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</si>
  <si>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</si>
  <si>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</si>
  <si>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040002</t>
  </si>
  <si>
    <t>46</t>
  </si>
  <si>
    <t>02</t>
  </si>
  <si>
    <t>0</t>
  </si>
  <si>
    <t>000</t>
  </si>
  <si>
    <t>宮城県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</si>
  <si>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</si>
  <si>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</si>
  <si>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</si>
  <si>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</si>
  <si>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</si>
  <si>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</si>
  <si>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</si>
  <si>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</si>
  <si>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</si>
  <si>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</si>
  <si>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管路等は長寿命化の措置を講じることにより耐用年数以上の期間の使用が可能になることから，劣化・老朽化等の状況を調査しながら，適宜長寿命化及び更新の措置を講じています。管路の強靱化対策については，耐震化の必要性に関する現況調査を行い，東日本大震災の教訓を踏まえた伸縮可とう管補強工事等を実施しています。</t>
    <rPh sb="116" eb="119">
      <t>ヒガシニホン</t>
    </rPh>
    <rPh sb="119" eb="122">
      <t>ダイシンサイ</t>
    </rPh>
    <rPh sb="123" eb="125">
      <t>キョウクン</t>
    </rPh>
    <rPh sb="126" eb="127">
      <t>フ</t>
    </rPh>
    <phoneticPr fontId="5"/>
  </si>
  <si>
    <t>　工業用水道事業の経営状況は，健全性が確保され安定して推移してますが，管路更新を実施しておらず，将来の管路更新に備えた経営を行う必要があります。
　しかしながら，今後は節水型社会がより進んでいくため，ユーザー企業の大幅な水需要増加は見込めず，また全国的にも高い工業用水道料金の更なる値上げは理解を得られにくい状況にあります。
　このように経営を取り巻く環境は厳しさを増してくることから，これらの諸課題に対応するため，「宮城県企業局水道事業経営管理戦略プラン」に掲げた各施策について計画的に取り組んでいくとともに「民の力を最大限活用」したコンセッション方式の導入に向けた手続きを進めていくこととしています。</t>
    <rPh sb="107" eb="109">
      <t>オオハバ</t>
    </rPh>
    <rPh sb="125" eb="126">
      <t>テキ</t>
    </rPh>
    <rPh sb="128" eb="129">
      <t>タカ</t>
    </rPh>
    <rPh sb="145" eb="147">
      <t>リカイ</t>
    </rPh>
    <rPh sb="148" eb="149">
      <t>エ</t>
    </rPh>
    <rPh sb="256" eb="257">
      <t>ミン</t>
    </rPh>
    <rPh sb="258" eb="259">
      <t>チカラ</t>
    </rPh>
    <rPh sb="260" eb="262">
      <t>サイダイ</t>
    </rPh>
    <rPh sb="262" eb="263">
      <t>カギ</t>
    </rPh>
    <rPh sb="263" eb="265">
      <t>カツヨウ</t>
    </rPh>
    <rPh sb="275" eb="277">
      <t>ホウシキ</t>
    </rPh>
    <rPh sb="278" eb="280">
      <t>ドウニュウ</t>
    </rPh>
    <rPh sb="281" eb="282">
      <t>ム</t>
    </rPh>
    <rPh sb="284" eb="286">
      <t>テツヅ</t>
    </rPh>
    <rPh sb="288" eb="289">
      <t>スス</t>
    </rPh>
    <phoneticPr fontId="5"/>
  </si>
  <si>
    <t>　経常収支比率は100％を超え，累積欠損金もなく，経営は安定しています。
　企業債残高対給水収益比率や料金回収率についても全国平均を上回っていますが，全国平均と比べて給水原価が高く，契約率が低いことから，結果的に供給料金が平均よりも高いという課題があります。
　今後は，施設・管路の老朽化に伴う更新費用や修繕費等の維持管理コストが増加することが予想されるため，管路のダウンサイジングや官民連携の導入により経営改善を図っていくことが，重要となっています。
　加えて，低い契約率を解消するために，産業立地担当部署と連携した広報活動や新規立地企業への情報提供等，一層の経営努力を図る必要があります。
　</t>
    <rPh sb="88" eb="89">
      <t>タカ</t>
    </rPh>
    <rPh sb="95" eb="96">
      <t>ヒク</t>
    </rPh>
    <rPh sb="102" eb="105">
      <t>ケッカテキ</t>
    </rPh>
    <rPh sb="106" eb="108">
      <t>キョウキュウ</t>
    </rPh>
    <rPh sb="108" eb="110">
      <t>リョウキン</t>
    </rPh>
    <rPh sb="111" eb="113">
      <t>ヘイキン</t>
    </rPh>
    <rPh sb="116" eb="117">
      <t>タカ</t>
    </rPh>
    <rPh sb="121" eb="123">
      <t>カダイ</t>
    </rPh>
    <rPh sb="192" eb="194">
      <t>カンミン</t>
    </rPh>
    <rPh sb="194" eb="196">
      <t>レンケイ</t>
    </rPh>
    <rPh sb="216" eb="218">
      <t>ジュウヨウ</t>
    </rPh>
    <rPh sb="286" eb="28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</si>
</sst>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63.24</c:v>
                </c:pt>
                <c:pt idx="1">
                  <c:v>64.8</c:v>
                </c:pt>
                <c:pt idx="2">
                  <c:v>65.86</c:v>
                </c:pt>
                <c:pt idx="3">
                  <c:v>65.97</c:v>
                </c:pt>
                <c:pt idx="4">
                  <c:v>66.17</c:v>
                </c:pt>
              </c:numCache>
            </c:numRef>
          </c:val>
          <c:extLst>
            <c:ext xmlns:c16="http://schemas.microsoft.com/office/drawing/2014/chart" uri="{C3380CC4-5D6E-409C-BE32-E72D297353CC}">
              <c16:uniqueId val="{00000000-FB9A-4978-B25C-08DC5E30D125}"/>
            </c:ext>
          </c:extLst>
        </c:ser>
        <c:dLbls>
          <c:showLegendKey val="0"/>
          <c:showVal val="0"/>
          <c:showCatName val="0"/>
          <c:showSerName val="0"/>
          <c:showPercent val="0"/>
          <c:showBubbleSize val="0"/>
        </c:dLbls>
        <c:gapWidth val="150"/>
        <c:axId val="360544472"/>
        <c:axId val="36054486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FB9A-4978-B25C-08DC5E30D125}"/>
            </c:ext>
          </c:extLst>
        </c:ser>
        <c:dLbls>
          <c:showLegendKey val="0"/>
          <c:showVal val="0"/>
          <c:showCatName val="0"/>
          <c:showSerName val="0"/>
          <c:showPercent val="0"/>
          <c:showBubbleSize val="0"/>
        </c:dLbls>
        <c:marker val="1"/>
        <c:smooth val="0"/>
        <c:axId val="360544472"/>
        <c:axId val="360544864"/>
      </c:lineChart>
      <c:catAx>
        <c:axId val="360544472"/>
        <c:scaling>
          <c:orientation val="minMax"/>
        </c:scaling>
        <c:delete val="1"/>
        <c:axPos val="b"/>
        <c:numFmt formatCode="General" sourceLinked="1"/>
        <c:majorTickMark val="none"/>
        <c:minorTickMark val="none"/>
        <c:tickLblPos val="none"/>
        <c:crossAx val="360544864"/>
        <c:crosses val="autoZero"/>
        <c:auto val="1"/>
        <c:lblAlgn val="ctr"/>
        <c:lblOffset val="100"/>
        <c:noMultiLvlLbl val="1"/>
      </c:catAx>
      <c:valAx>
        <c:axId val="3605448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605444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DC-450C-B789-BA493AC2DDFD}"/>
            </c:ext>
          </c:extLst>
        </c:ser>
        <c:dLbls>
          <c:showLegendKey val="0"/>
          <c:showVal val="0"/>
          <c:showCatName val="0"/>
          <c:showSerName val="0"/>
          <c:showPercent val="0"/>
          <c:showBubbleSize val="0"/>
        </c:dLbls>
        <c:gapWidth val="150"/>
        <c:axId val="432969296"/>
        <c:axId val="4329689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DEDC-450C-B789-BA493AC2DDFD}"/>
            </c:ext>
          </c:extLst>
        </c:ser>
        <c:dLbls>
          <c:showLegendKey val="0"/>
          <c:showVal val="0"/>
          <c:showCatName val="0"/>
          <c:showSerName val="0"/>
          <c:showPercent val="0"/>
          <c:showBubbleSize val="0"/>
        </c:dLbls>
        <c:marker val="1"/>
        <c:smooth val="0"/>
        <c:axId val="432969296"/>
        <c:axId val="432968904"/>
      </c:lineChart>
      <c:catAx>
        <c:axId val="432969296"/>
        <c:scaling>
          <c:orientation val="minMax"/>
        </c:scaling>
        <c:delete val="1"/>
        <c:axPos val="b"/>
        <c:numFmt formatCode="General" sourceLinked="1"/>
        <c:majorTickMark val="none"/>
        <c:minorTickMark val="none"/>
        <c:tickLblPos val="none"/>
        <c:crossAx val="432968904"/>
        <c:crosses val="autoZero"/>
        <c:auto val="1"/>
        <c:lblAlgn val="ctr"/>
        <c:lblOffset val="100"/>
        <c:noMultiLvlLbl val="1"/>
      </c:catAx>
      <c:valAx>
        <c:axId val="4329689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329692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114.83</c:v>
                </c:pt>
                <c:pt idx="1">
                  <c:v>106.75</c:v>
                </c:pt>
                <c:pt idx="2">
                  <c:v>118.87</c:v>
                </c:pt>
                <c:pt idx="3">
                  <c:v>118.5</c:v>
                </c:pt>
                <c:pt idx="4">
                  <c:v>129.74</c:v>
                </c:pt>
              </c:numCache>
            </c:numRef>
          </c:val>
          <c:extLst>
            <c:ext xmlns:c16="http://schemas.microsoft.com/office/drawing/2014/chart" uri="{C3380CC4-5D6E-409C-BE32-E72D297353CC}">
              <c16:uniqueId val="{00000000-77F6-4B78-8E30-CAB4234E31C9}"/>
            </c:ext>
          </c:extLst>
        </c:ser>
        <c:dLbls>
          <c:showLegendKey val="0"/>
          <c:showVal val="0"/>
          <c:showCatName val="0"/>
          <c:showSerName val="0"/>
          <c:showPercent val="0"/>
          <c:showBubbleSize val="0"/>
        </c:dLbls>
        <c:gapWidth val="150"/>
        <c:axId val="432968512"/>
        <c:axId val="43296498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77F6-4B78-8E30-CAB4234E31C9}"/>
            </c:ext>
          </c:extLst>
        </c:ser>
        <c:dLbls>
          <c:showLegendKey val="0"/>
          <c:showVal val="0"/>
          <c:showCatName val="0"/>
          <c:showSerName val="0"/>
          <c:showPercent val="0"/>
          <c:showBubbleSize val="0"/>
        </c:dLbls>
        <c:marker val="1"/>
        <c:smooth val="0"/>
        <c:axId val="432968512"/>
        <c:axId val="432964984"/>
      </c:lineChart>
      <c:catAx>
        <c:axId val="432968512"/>
        <c:scaling>
          <c:orientation val="minMax"/>
        </c:scaling>
        <c:delete val="1"/>
        <c:axPos val="b"/>
        <c:numFmt formatCode="General" sourceLinked="1"/>
        <c:majorTickMark val="none"/>
        <c:minorTickMark val="none"/>
        <c:tickLblPos val="none"/>
        <c:crossAx val="432964984"/>
        <c:crosses val="autoZero"/>
        <c:auto val="1"/>
        <c:lblAlgn val="ctr"/>
        <c:lblOffset val="100"/>
        <c:noMultiLvlLbl val="1"/>
      </c:catAx>
      <c:valAx>
        <c:axId val="4329649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329685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20.55</c:v>
                </c:pt>
                <c:pt idx="1">
                  <c:v>21.97</c:v>
                </c:pt>
                <c:pt idx="2">
                  <c:v>28.98</c:v>
                </c:pt>
                <c:pt idx="3">
                  <c:v>34.57</c:v>
                </c:pt>
                <c:pt idx="4">
                  <c:v>48.35</c:v>
                </c:pt>
              </c:numCache>
            </c:numRef>
          </c:val>
          <c:extLst>
            <c:ext xmlns:c16="http://schemas.microsoft.com/office/drawing/2014/chart" uri="{C3380CC4-5D6E-409C-BE32-E72D297353CC}">
              <c16:uniqueId val="{00000000-9413-4C7E-979D-643F9CD5AC4A}"/>
            </c:ext>
          </c:extLst>
        </c:ser>
        <c:dLbls>
          <c:showLegendKey val="0"/>
          <c:showVal val="0"/>
          <c:showCatName val="0"/>
          <c:showSerName val="0"/>
          <c:showPercent val="0"/>
          <c:showBubbleSize val="0"/>
        </c:dLbls>
        <c:gapWidth val="150"/>
        <c:axId val="360541336"/>
        <c:axId val="3605429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9413-4C7E-979D-643F9CD5AC4A}"/>
            </c:ext>
          </c:extLst>
        </c:ser>
        <c:dLbls>
          <c:showLegendKey val="0"/>
          <c:showVal val="0"/>
          <c:showCatName val="0"/>
          <c:showSerName val="0"/>
          <c:showPercent val="0"/>
          <c:showBubbleSize val="0"/>
        </c:dLbls>
        <c:marker val="1"/>
        <c:smooth val="0"/>
        <c:axId val="360541336"/>
        <c:axId val="360542904"/>
      </c:lineChart>
      <c:catAx>
        <c:axId val="360541336"/>
        <c:scaling>
          <c:orientation val="minMax"/>
        </c:scaling>
        <c:delete val="1"/>
        <c:axPos val="b"/>
        <c:numFmt formatCode="General" sourceLinked="1"/>
        <c:majorTickMark val="none"/>
        <c:minorTickMark val="none"/>
        <c:tickLblPos val="none"/>
        <c:crossAx val="360542904"/>
        <c:crosses val="autoZero"/>
        <c:auto val="1"/>
        <c:lblAlgn val="ctr"/>
        <c:lblOffset val="100"/>
        <c:noMultiLvlLbl val="1"/>
      </c:catAx>
      <c:valAx>
        <c:axId val="3605429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605413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7A-4F39-B82E-DBFA8490C944}"/>
            </c:ext>
          </c:extLst>
        </c:ser>
        <c:dLbls>
          <c:showLegendKey val="0"/>
          <c:showVal val="0"/>
          <c:showCatName val="0"/>
          <c:showSerName val="0"/>
          <c:showPercent val="0"/>
          <c:showBubbleSize val="0"/>
        </c:dLbls>
        <c:gapWidth val="150"/>
        <c:axId val="360543688"/>
        <c:axId val="43241314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867A-4F39-B82E-DBFA8490C944}"/>
            </c:ext>
          </c:extLst>
        </c:ser>
        <c:dLbls>
          <c:showLegendKey val="0"/>
          <c:showVal val="0"/>
          <c:showCatName val="0"/>
          <c:showSerName val="0"/>
          <c:showPercent val="0"/>
          <c:showBubbleSize val="0"/>
        </c:dLbls>
        <c:marker val="1"/>
        <c:smooth val="0"/>
        <c:axId val="360543688"/>
        <c:axId val="432413144"/>
      </c:lineChart>
      <c:catAx>
        <c:axId val="360543688"/>
        <c:scaling>
          <c:orientation val="minMax"/>
        </c:scaling>
        <c:delete val="1"/>
        <c:axPos val="b"/>
        <c:numFmt formatCode="General" sourceLinked="1"/>
        <c:majorTickMark val="none"/>
        <c:minorTickMark val="none"/>
        <c:tickLblPos val="none"/>
        <c:crossAx val="432413144"/>
        <c:crosses val="autoZero"/>
        <c:auto val="1"/>
        <c:lblAlgn val="ctr"/>
        <c:lblOffset val="100"/>
        <c:noMultiLvlLbl val="1"/>
      </c:catAx>
      <c:valAx>
        <c:axId val="4324131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605436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326.22000000000003</c:v>
                </c:pt>
                <c:pt idx="1">
                  <c:v>580.91999999999996</c:v>
                </c:pt>
                <c:pt idx="2">
                  <c:v>656.06</c:v>
                </c:pt>
                <c:pt idx="3">
                  <c:v>780.16</c:v>
                </c:pt>
                <c:pt idx="4">
                  <c:v>830.14</c:v>
                </c:pt>
              </c:numCache>
            </c:numRef>
          </c:val>
          <c:extLst>
            <c:ext xmlns:c16="http://schemas.microsoft.com/office/drawing/2014/chart" uri="{C3380CC4-5D6E-409C-BE32-E72D297353CC}">
              <c16:uniqueId val="{00000000-9CD2-4C3D-B730-C1B703E4269F}"/>
            </c:ext>
          </c:extLst>
        </c:ser>
        <c:dLbls>
          <c:showLegendKey val="0"/>
          <c:showVal val="0"/>
          <c:showCatName val="0"/>
          <c:showSerName val="0"/>
          <c:showPercent val="0"/>
          <c:showBubbleSize val="0"/>
        </c:dLbls>
        <c:gapWidth val="150"/>
        <c:axId val="432418240"/>
        <c:axId val="43241353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9CD2-4C3D-B730-C1B703E4269F}"/>
            </c:ext>
          </c:extLst>
        </c:ser>
        <c:dLbls>
          <c:showLegendKey val="0"/>
          <c:showVal val="0"/>
          <c:showCatName val="0"/>
          <c:showSerName val="0"/>
          <c:showPercent val="0"/>
          <c:showBubbleSize val="0"/>
        </c:dLbls>
        <c:marker val="1"/>
        <c:smooth val="0"/>
        <c:axId val="432418240"/>
        <c:axId val="432413536"/>
      </c:lineChart>
      <c:catAx>
        <c:axId val="432418240"/>
        <c:scaling>
          <c:orientation val="minMax"/>
        </c:scaling>
        <c:delete val="1"/>
        <c:axPos val="b"/>
        <c:numFmt formatCode="General" sourceLinked="1"/>
        <c:majorTickMark val="none"/>
        <c:minorTickMark val="none"/>
        <c:tickLblPos val="none"/>
        <c:crossAx val="432413536"/>
        <c:crosses val="autoZero"/>
        <c:auto val="1"/>
        <c:lblAlgn val="ctr"/>
        <c:lblOffset val="100"/>
        <c:noMultiLvlLbl val="1"/>
      </c:catAx>
      <c:valAx>
        <c:axId val="4324135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324182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84.98</c:v>
                </c:pt>
                <c:pt idx="1">
                  <c:v>77.239999999999995</c:v>
                </c:pt>
                <c:pt idx="2">
                  <c:v>78.88</c:v>
                </c:pt>
                <c:pt idx="3">
                  <c:v>99.17</c:v>
                </c:pt>
                <c:pt idx="4">
                  <c:v>104.27</c:v>
                </c:pt>
              </c:numCache>
            </c:numRef>
          </c:val>
          <c:extLst>
            <c:ext xmlns:c16="http://schemas.microsoft.com/office/drawing/2014/chart" uri="{C3380CC4-5D6E-409C-BE32-E72D297353CC}">
              <c16:uniqueId val="{00000000-7DA0-4B60-883E-6C97C68065CE}"/>
            </c:ext>
          </c:extLst>
        </c:ser>
        <c:dLbls>
          <c:showLegendKey val="0"/>
          <c:showVal val="0"/>
          <c:showCatName val="0"/>
          <c:showSerName val="0"/>
          <c:showPercent val="0"/>
          <c:showBubbleSize val="0"/>
        </c:dLbls>
        <c:gapWidth val="150"/>
        <c:axId val="432417456"/>
        <c:axId val="43241902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7DA0-4B60-883E-6C97C68065CE}"/>
            </c:ext>
          </c:extLst>
        </c:ser>
        <c:dLbls>
          <c:showLegendKey val="0"/>
          <c:showVal val="0"/>
          <c:showCatName val="0"/>
          <c:showSerName val="0"/>
          <c:showPercent val="0"/>
          <c:showBubbleSize val="0"/>
        </c:dLbls>
        <c:marker val="1"/>
        <c:smooth val="0"/>
        <c:axId val="432417456"/>
        <c:axId val="432419024"/>
      </c:lineChart>
      <c:catAx>
        <c:axId val="432417456"/>
        <c:scaling>
          <c:orientation val="minMax"/>
        </c:scaling>
        <c:delete val="1"/>
        <c:axPos val="b"/>
        <c:numFmt formatCode="General" sourceLinked="1"/>
        <c:majorTickMark val="none"/>
        <c:minorTickMark val="none"/>
        <c:tickLblPos val="none"/>
        <c:crossAx val="432419024"/>
        <c:crosses val="autoZero"/>
        <c:auto val="1"/>
        <c:lblAlgn val="ctr"/>
        <c:lblOffset val="100"/>
        <c:noMultiLvlLbl val="1"/>
      </c:catAx>
      <c:valAx>
        <c:axId val="432419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324174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114.35</c:v>
                </c:pt>
                <c:pt idx="1">
                  <c:v>104.44</c:v>
                </c:pt>
                <c:pt idx="2">
                  <c:v>121.8</c:v>
                </c:pt>
                <c:pt idx="3">
                  <c:v>121.77</c:v>
                </c:pt>
                <c:pt idx="4">
                  <c:v>135.32</c:v>
                </c:pt>
              </c:numCache>
            </c:numRef>
          </c:val>
          <c:extLst>
            <c:ext xmlns:c16="http://schemas.microsoft.com/office/drawing/2014/chart" uri="{C3380CC4-5D6E-409C-BE32-E72D297353CC}">
              <c16:uniqueId val="{00000000-558B-41E4-A820-63358F631CDD}"/>
            </c:ext>
          </c:extLst>
        </c:ser>
        <c:dLbls>
          <c:showLegendKey val="0"/>
          <c:showVal val="0"/>
          <c:showCatName val="0"/>
          <c:showSerName val="0"/>
          <c:showPercent val="0"/>
          <c:showBubbleSize val="0"/>
        </c:dLbls>
        <c:gapWidth val="150"/>
        <c:axId val="432415496"/>
        <c:axId val="432414320"/>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558B-41E4-A820-63358F631CDD}"/>
            </c:ext>
          </c:extLst>
        </c:ser>
        <c:dLbls>
          <c:showLegendKey val="0"/>
          <c:showVal val="0"/>
          <c:showCatName val="0"/>
          <c:showSerName val="0"/>
          <c:showPercent val="0"/>
          <c:showBubbleSize val="0"/>
        </c:dLbls>
        <c:marker val="1"/>
        <c:smooth val="0"/>
        <c:axId val="432415496"/>
        <c:axId val="432414320"/>
      </c:lineChart>
      <c:catAx>
        <c:axId val="432415496"/>
        <c:scaling>
          <c:orientation val="minMax"/>
        </c:scaling>
        <c:delete val="1"/>
        <c:axPos val="b"/>
        <c:numFmt formatCode="General" sourceLinked="1"/>
        <c:majorTickMark val="none"/>
        <c:minorTickMark val="none"/>
        <c:tickLblPos val="none"/>
        <c:crossAx val="432414320"/>
        <c:crosses val="autoZero"/>
        <c:auto val="1"/>
        <c:lblAlgn val="ctr"/>
        <c:lblOffset val="100"/>
        <c:noMultiLvlLbl val="1"/>
      </c:catAx>
      <c:valAx>
        <c:axId val="4324143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324154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37.67</c:v>
                </c:pt>
                <c:pt idx="1">
                  <c:v>41.8</c:v>
                </c:pt>
                <c:pt idx="2">
                  <c:v>37.06</c:v>
                </c:pt>
                <c:pt idx="3">
                  <c:v>37.01</c:v>
                </c:pt>
                <c:pt idx="4">
                  <c:v>33.33</c:v>
                </c:pt>
              </c:numCache>
            </c:numRef>
          </c:val>
          <c:extLst>
            <c:ext xmlns:c16="http://schemas.microsoft.com/office/drawing/2014/chart" uri="{C3380CC4-5D6E-409C-BE32-E72D297353CC}">
              <c16:uniqueId val="{00000000-3D88-4A7F-AE7F-99D3A9EEED19}"/>
            </c:ext>
          </c:extLst>
        </c:ser>
        <c:dLbls>
          <c:showLegendKey val="0"/>
          <c:showVal val="0"/>
          <c:showCatName val="0"/>
          <c:showSerName val="0"/>
          <c:showPercent val="0"/>
          <c:showBubbleSize val="0"/>
        </c:dLbls>
        <c:gapWidth val="150"/>
        <c:axId val="432415888"/>
        <c:axId val="43241980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3D88-4A7F-AE7F-99D3A9EEED19}"/>
            </c:ext>
          </c:extLst>
        </c:ser>
        <c:dLbls>
          <c:showLegendKey val="0"/>
          <c:showVal val="0"/>
          <c:showCatName val="0"/>
          <c:showSerName val="0"/>
          <c:showPercent val="0"/>
          <c:showBubbleSize val="0"/>
        </c:dLbls>
        <c:marker val="1"/>
        <c:smooth val="0"/>
        <c:axId val="432415888"/>
        <c:axId val="432419808"/>
      </c:lineChart>
      <c:catAx>
        <c:axId val="432415888"/>
        <c:scaling>
          <c:orientation val="minMax"/>
        </c:scaling>
        <c:delete val="1"/>
        <c:axPos val="b"/>
        <c:numFmt formatCode="General" sourceLinked="1"/>
        <c:majorTickMark val="none"/>
        <c:minorTickMark val="none"/>
        <c:tickLblPos val="none"/>
        <c:crossAx val="432419808"/>
        <c:crosses val="autoZero"/>
        <c:auto val="1"/>
        <c:lblAlgn val="ctr"/>
        <c:lblOffset val="100"/>
        <c:noMultiLvlLbl val="1"/>
      </c:catAx>
      <c:valAx>
        <c:axId val="4324198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324158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21.65</c:v>
                </c:pt>
                <c:pt idx="1">
                  <c:v>21.58</c:v>
                </c:pt>
                <c:pt idx="2">
                  <c:v>22.66</c:v>
                </c:pt>
                <c:pt idx="3">
                  <c:v>24.43</c:v>
                </c:pt>
                <c:pt idx="4">
                  <c:v>23.65</c:v>
                </c:pt>
              </c:numCache>
            </c:numRef>
          </c:val>
          <c:extLst>
            <c:ext xmlns:c16="http://schemas.microsoft.com/office/drawing/2014/chart" uri="{C3380CC4-5D6E-409C-BE32-E72D297353CC}">
              <c16:uniqueId val="{00000000-AC7B-45EA-8907-EBB8A0AA10EB}"/>
            </c:ext>
          </c:extLst>
        </c:ser>
        <c:dLbls>
          <c:showLegendKey val="0"/>
          <c:showVal val="0"/>
          <c:showCatName val="0"/>
          <c:showSerName val="0"/>
          <c:showPercent val="0"/>
          <c:showBubbleSize val="0"/>
        </c:dLbls>
        <c:gapWidth val="150"/>
        <c:axId val="432414712"/>
        <c:axId val="432413928"/>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AC7B-45EA-8907-EBB8A0AA10EB}"/>
            </c:ext>
          </c:extLst>
        </c:ser>
        <c:dLbls>
          <c:showLegendKey val="0"/>
          <c:showVal val="0"/>
          <c:showCatName val="0"/>
          <c:showSerName val="0"/>
          <c:showPercent val="0"/>
          <c:showBubbleSize val="0"/>
        </c:dLbls>
        <c:marker val="1"/>
        <c:smooth val="0"/>
        <c:axId val="432414712"/>
        <c:axId val="432413928"/>
      </c:lineChart>
      <c:catAx>
        <c:axId val="432414712"/>
        <c:scaling>
          <c:orientation val="minMax"/>
        </c:scaling>
        <c:delete val="1"/>
        <c:axPos val="b"/>
        <c:numFmt formatCode="General" sourceLinked="1"/>
        <c:majorTickMark val="none"/>
        <c:minorTickMark val="none"/>
        <c:tickLblPos val="none"/>
        <c:crossAx val="432413928"/>
        <c:crosses val="autoZero"/>
        <c:auto val="1"/>
        <c:lblAlgn val="ctr"/>
        <c:lblOffset val="100"/>
        <c:noMultiLvlLbl val="1"/>
      </c:catAx>
      <c:valAx>
        <c:axId val="4324139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324147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32.020000000000003</c:v>
                </c:pt>
                <c:pt idx="1">
                  <c:v>31.55</c:v>
                </c:pt>
                <c:pt idx="2">
                  <c:v>34.520000000000003</c:v>
                </c:pt>
                <c:pt idx="3">
                  <c:v>34.64</c:v>
                </c:pt>
                <c:pt idx="4">
                  <c:v>34.450000000000003</c:v>
                </c:pt>
              </c:numCache>
            </c:numRef>
          </c:val>
          <c:extLst>
            <c:ext xmlns:c16="http://schemas.microsoft.com/office/drawing/2014/chart" uri="{C3380CC4-5D6E-409C-BE32-E72D297353CC}">
              <c16:uniqueId val="{00000000-84A7-4508-9E12-1C7B5DDFC4EB}"/>
            </c:ext>
          </c:extLst>
        </c:ser>
        <c:dLbls>
          <c:showLegendKey val="0"/>
          <c:showVal val="0"/>
          <c:showCatName val="0"/>
          <c:showSerName val="0"/>
          <c:showPercent val="0"/>
          <c:showBubbleSize val="0"/>
        </c:dLbls>
        <c:gapWidth val="150"/>
        <c:axId val="432420200"/>
        <c:axId val="432416280"/>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84A7-4508-9E12-1C7B5DDFC4EB}"/>
            </c:ext>
          </c:extLst>
        </c:ser>
        <c:dLbls>
          <c:showLegendKey val="0"/>
          <c:showVal val="0"/>
          <c:showCatName val="0"/>
          <c:showSerName val="0"/>
          <c:showPercent val="0"/>
          <c:showBubbleSize val="0"/>
        </c:dLbls>
        <c:marker val="1"/>
        <c:smooth val="0"/>
        <c:axId val="432420200"/>
        <c:axId val="432416280"/>
      </c:lineChart>
      <c:catAx>
        <c:axId val="432420200"/>
        <c:scaling>
          <c:orientation val="minMax"/>
        </c:scaling>
        <c:delete val="1"/>
        <c:axPos val="b"/>
        <c:numFmt formatCode="General" sourceLinked="1"/>
        <c:majorTickMark val="none"/>
        <c:minorTickMark val="none"/>
        <c:tickLblPos val="none"/>
        <c:crossAx val="432416280"/>
        <c:crosses val="autoZero"/>
        <c:auto val="1"/>
        <c:lblAlgn val="ctr"/>
        <c:lblOffset val="100"/>
        <c:noMultiLvlLbl val="1"/>
      </c:catAx>
      <c:valAx>
        <c:axId val="4324162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324202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NI10"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宮城県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258500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3</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61132</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70</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70</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89050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114.83</v>
      </c>
      <c r="Y32" s="129"/>
      <c r="Z32" s="129"/>
      <c r="AA32" s="129"/>
      <c r="AB32" s="129"/>
      <c r="AC32" s="129"/>
      <c r="AD32" s="129"/>
      <c r="AE32" s="129"/>
      <c r="AF32" s="129"/>
      <c r="AG32" s="129"/>
      <c r="AH32" s="129"/>
      <c r="AI32" s="129"/>
      <c r="AJ32" s="129"/>
      <c r="AK32" s="129"/>
      <c r="AL32" s="129"/>
      <c r="AM32" s="129"/>
      <c r="AN32" s="129"/>
      <c r="AO32" s="129"/>
      <c r="AP32" s="129"/>
      <c r="AQ32" s="130"/>
      <c r="AR32" s="128">
        <f>データ!U6</f>
        <v>106.75</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118.87</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118.5</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129.74</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326.22000000000003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580.91999999999996</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656.06</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780.16</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830.14</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84.98</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77.239999999999995</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78.88</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99.17</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104.27</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114.35</v>
      </c>
      <c r="Y55" s="129"/>
      <c r="Z55" s="129"/>
      <c r="AA55" s="129"/>
      <c r="AB55" s="129"/>
      <c r="AC55" s="129"/>
      <c r="AD55" s="129"/>
      <c r="AE55" s="129"/>
      <c r="AF55" s="129"/>
      <c r="AG55" s="129"/>
      <c r="AH55" s="129"/>
      <c r="AI55" s="129"/>
      <c r="AJ55" s="129"/>
      <c r="AK55" s="129"/>
      <c r="AL55" s="129"/>
      <c r="AM55" s="129"/>
      <c r="AN55" s="129"/>
      <c r="AO55" s="129"/>
      <c r="AP55" s="129"/>
      <c r="AQ55" s="130"/>
      <c r="AR55" s="128">
        <f>データ!BM6</f>
        <v>104.44</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121.8</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121.77</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135.32</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37.67</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41.8</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37.06</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37.01</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33.33</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21.65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21.58</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22.66</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24.43</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23.65</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32.020000000000003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31.55</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34.520000000000003</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34.64</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34.450000000000003</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6"/>
      <c r="M79" s="146"/>
      <c r="N79" s="146"/>
      <c r="O79" s="146"/>
      <c r="P79" s="146"/>
      <c r="Q79" s="146"/>
      <c r="R79" s="146"/>
      <c r="S79" s="146"/>
      <c r="T79" s="146"/>
      <c r="U79" s="146"/>
      <c r="V79" s="146"/>
      <c r="W79" s="146"/>
      <c r="X79" s="147"/>
      <c r="Y79" s="143" t="str">
        <f>データ!$B$10</f>
        <v>H27</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H28</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H29</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H30</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R01</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9"/>
      <c r="FE79" s="32"/>
      <c r="FF79" s="2"/>
      <c r="FG79" s="2"/>
      <c r="FH79" s="2"/>
      <c r="FI79" s="2"/>
      <c r="FJ79" s="2"/>
      <c r="FK79" s="2"/>
      <c r="FL79" s="2"/>
      <c r="FM79" s="2"/>
      <c r="FN79" s="2"/>
      <c r="FO79" s="2"/>
      <c r="FP79" s="2"/>
      <c r="FQ79" s="2"/>
      <c r="FR79" s="2"/>
      <c r="FS79" s="2"/>
      <c r="FT79" s="2"/>
      <c r="FU79" s="2"/>
      <c r="FV79" s="28"/>
      <c r="FW79" s="29"/>
      <c r="FX79" s="146"/>
      <c r="FY79" s="146"/>
      <c r="FZ79" s="146"/>
      <c r="GA79" s="146"/>
      <c r="GB79" s="146"/>
      <c r="GC79" s="146"/>
      <c r="GD79" s="146"/>
      <c r="GE79" s="146"/>
      <c r="GF79" s="146"/>
      <c r="GG79" s="146"/>
      <c r="GH79" s="146"/>
      <c r="GI79" s="146"/>
      <c r="GJ79" s="147"/>
      <c r="GK79" s="143" t="str">
        <f>データ!$B$10</f>
        <v>H27</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H28</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H29</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H30</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R01</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9"/>
      <c r="LQ79" s="32"/>
      <c r="LR79" s="2"/>
      <c r="LS79" s="2"/>
      <c r="LT79" s="2"/>
      <c r="LU79" s="2"/>
      <c r="LV79" s="2"/>
      <c r="LW79" s="2"/>
      <c r="LX79" s="2"/>
      <c r="LY79" s="2"/>
      <c r="LZ79" s="2"/>
      <c r="MA79" s="2"/>
      <c r="MB79" s="2"/>
      <c r="MC79" s="2"/>
      <c r="MD79" s="2"/>
      <c r="ME79" s="2"/>
      <c r="MF79" s="2"/>
      <c r="MG79" s="2"/>
      <c r="MH79" s="28"/>
      <c r="MI79" s="29"/>
      <c r="MJ79" s="146"/>
      <c r="MK79" s="146"/>
      <c r="ML79" s="146"/>
      <c r="MM79" s="146"/>
      <c r="MN79" s="146"/>
      <c r="MO79" s="146"/>
      <c r="MP79" s="146"/>
      <c r="MQ79" s="146"/>
      <c r="MR79" s="146"/>
      <c r="MS79" s="146"/>
      <c r="MT79" s="146"/>
      <c r="MU79" s="146"/>
      <c r="MV79" s="147"/>
      <c r="MW79" s="143" t="str">
        <f>データ!$B$10</f>
        <v>H27</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H28</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H29</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H30</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R01</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48">
        <f>データ!DD6</f>
        <v>63.24</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64.8</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65.86</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65.97</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66.17</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48">
        <f>データ!DO6</f>
        <v>20.55</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21.97</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28.98</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34.57</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48.35</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48">
        <f>データ!DI6</f>
        <v>57.35</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57.93</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58.88</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59.48</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60.09</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48">
        <f>データ!DT6</f>
        <v>37.619999999999997</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41.79</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43.44</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48.09</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50.93</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48">
        <f>データ!EE6</f>
        <v>0.11</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0.32</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0.21</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0.13</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0.22</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【77.39】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【59.23】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【47.77】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【0.34】</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SQxjLsQ9Bl6NEZj9ooBdVAYyFP1hzg3xKO0DV1DgTQAvZtzSWVVa9vpqdTMgdWw8RoTZ80Dcpp3qX6sy0KmZqA==" saltValue="A4En7ERwM+y5hvRYjljs6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114.83</v>
      </c>
      <c r="U6" s="52">
        <f>U7</f>
        <v>106.75</v>
      </c>
      <c r="V6" s="52">
        <f>V7</f>
        <v>118.87</v>
      </c>
      <c r="W6" s="52">
        <f>W7</f>
        <v>118.5</v>
      </c>
      <c r="X6" s="52">
        <f t="shared" si="3"/>
        <v>129.74</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326.22000000000003</v>
      </c>
      <c r="AQ6" s="52">
        <f>AQ7</f>
        <v>580.91999999999996</v>
      </c>
      <c r="AR6" s="52">
        <f>AR7</f>
        <v>656.06</v>
      </c>
      <c r="AS6" s="52">
        <f>AS7</f>
        <v>780.16</v>
      </c>
      <c r="AT6" s="52">
        <f t="shared" si="3"/>
        <v>830.14</v>
      </c>
      <c r="AU6" s="52">
        <f t="shared" si="3"/>
        <v>312.67</v>
      </c>
      <c r="AV6" s="52">
        <f t="shared" si="3"/>
        <v>345.05</v>
      </c>
      <c r="AW6" s="52">
        <f t="shared" si="3"/>
        <v>379.14</v>
      </c>
      <c r="AX6" s="52">
        <f t="shared" si="3"/>
        <v>394.58</v>
      </c>
      <c r="AY6" s="52">
        <f t="shared" si="3"/>
        <v>368.36</v>
      </c>
      <c r="AZ6" s="50" t="str">
        <f>IF(AZ7="-","【-】","【"&amp;SUBSTITUTE(TEXT(AZ7,"#,##0.00"),"-","△")&amp;"】")</f>
        <v>【420.52】</v>
      </c>
      <c r="BA6" s="52">
        <f t="shared" si="3"/>
        <v>84.98</v>
      </c>
      <c r="BB6" s="52">
        <f>BB7</f>
        <v>77.239999999999995</v>
      </c>
      <c r="BC6" s="52">
        <f>BC7</f>
        <v>78.88</v>
      </c>
      <c r="BD6" s="52">
        <f>BD7</f>
        <v>99.17</v>
      </c>
      <c r="BE6" s="52">
        <f t="shared" si="3"/>
        <v>104.27</v>
      </c>
      <c r="BF6" s="52">
        <f t="shared" si="3"/>
        <v>272.8</v>
      </c>
      <c r="BG6" s="52">
        <f t="shared" si="3"/>
        <v>255.89</v>
      </c>
      <c r="BH6" s="52">
        <f t="shared" si="3"/>
        <v>242.57</v>
      </c>
      <c r="BI6" s="52">
        <f t="shared" si="3"/>
        <v>235.79</v>
      </c>
      <c r="BJ6" s="52">
        <f t="shared" si="3"/>
        <v>227.51</v>
      </c>
      <c r="BK6" s="50" t="str">
        <f>IF(BK7="-","【-】","【"&amp;SUBSTITUTE(TEXT(BK7,"#,##0.00"),"-","△")&amp;"】")</f>
        <v>【238.81】</v>
      </c>
      <c r="BL6" s="52">
        <f t="shared" si="3"/>
        <v>114.35</v>
      </c>
      <c r="BM6" s="52">
        <f>BM7</f>
        <v>104.44</v>
      </c>
      <c r="BN6" s="52">
        <f>BN7</f>
        <v>121.8</v>
      </c>
      <c r="BO6" s="52">
        <f>BO7</f>
        <v>121.77</v>
      </c>
      <c r="BP6" s="52">
        <f t="shared" si="3"/>
        <v>135.32</v>
      </c>
      <c r="BQ6" s="52">
        <f t="shared" si="3"/>
        <v>119.5</v>
      </c>
      <c r="BR6" s="52">
        <f t="shared" si="3"/>
        <v>118.99</v>
      </c>
      <c r="BS6" s="52">
        <f t="shared" si="3"/>
        <v>119.17</v>
      </c>
      <c r="BT6" s="52">
        <f t="shared" si="3"/>
        <v>117.72</v>
      </c>
      <c r="BU6" s="52">
        <f t="shared" si="3"/>
        <v>117.69</v>
      </c>
      <c r="BV6" s="50" t="str">
        <f>IF(BV7="-","【-】","【"&amp;SUBSTITUTE(TEXT(BV7,"#,##0.00"),"-","△")&amp;"】")</f>
        <v>【115.00】</v>
      </c>
      <c r="BW6" s="52">
        <f t="shared" si="3"/>
        <v>37.67</v>
      </c>
      <c r="BX6" s="52">
        <f>BX7</f>
        <v>41.8</v>
      </c>
      <c r="BY6" s="52">
        <f>BY7</f>
        <v>37.06</v>
      </c>
      <c r="BZ6" s="52">
        <f>BZ7</f>
        <v>37.01</v>
      </c>
      <c r="CA6" s="52">
        <f t="shared" si="3"/>
        <v>33.33</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21.65</v>
      </c>
      <c r="CI6" s="52">
        <f>CI7</f>
        <v>21.58</v>
      </c>
      <c r="CJ6" s="52">
        <f>CJ7</f>
        <v>22.66</v>
      </c>
      <c r="CK6" s="52">
        <f>CK7</f>
        <v>24.43</v>
      </c>
      <c r="CL6" s="52">
        <f t="shared" si="5"/>
        <v>23.65</v>
      </c>
      <c r="CM6" s="52">
        <f t="shared" si="5"/>
        <v>57.52</v>
      </c>
      <c r="CN6" s="52">
        <f t="shared" si="5"/>
        <v>57.55</v>
      </c>
      <c r="CO6" s="52">
        <f t="shared" si="5"/>
        <v>57.69</v>
      </c>
      <c r="CP6" s="52">
        <f t="shared" si="5"/>
        <v>58.56</v>
      </c>
      <c r="CQ6" s="52">
        <f t="shared" si="5"/>
        <v>57.96</v>
      </c>
      <c r="CR6" s="50" t="str">
        <f>IF(CR7="-","【-】","【"&amp;SUBSTITUTE(TEXT(CR7,"#,##0.00"),"-","△")&amp;"】")</f>
        <v>【55.21】</v>
      </c>
      <c r="CS6" s="52">
        <f t="shared" ref="CS6:DB6" si="6">CS7</f>
        <v>32.020000000000003</v>
      </c>
      <c r="CT6" s="52">
        <f>CT7</f>
        <v>31.55</v>
      </c>
      <c r="CU6" s="52">
        <f>CU7</f>
        <v>34.520000000000003</v>
      </c>
      <c r="CV6" s="52">
        <f>CV7</f>
        <v>34.64</v>
      </c>
      <c r="CW6" s="52">
        <f t="shared" si="6"/>
        <v>34.450000000000003</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63.24</v>
      </c>
      <c r="DE6" s="52">
        <f>DE7</f>
        <v>64.8</v>
      </c>
      <c r="DF6" s="52">
        <f>DF7</f>
        <v>65.86</v>
      </c>
      <c r="DG6" s="52">
        <f>DG7</f>
        <v>65.97</v>
      </c>
      <c r="DH6" s="52">
        <f t="shared" si="7"/>
        <v>66.17</v>
      </c>
      <c r="DI6" s="52">
        <f t="shared" si="7"/>
        <v>57.35</v>
      </c>
      <c r="DJ6" s="52">
        <f t="shared" si="7"/>
        <v>57.93</v>
      </c>
      <c r="DK6" s="52">
        <f t="shared" si="7"/>
        <v>58.88</v>
      </c>
      <c r="DL6" s="52">
        <f t="shared" si="7"/>
        <v>59.48</v>
      </c>
      <c r="DM6" s="52">
        <f t="shared" si="7"/>
        <v>60.09</v>
      </c>
      <c r="DN6" s="50" t="str">
        <f>IF(DN7="-","【-】","【"&amp;SUBSTITUTE(TEXT(DN7,"#,##0.00"),"-","△")&amp;"】")</f>
        <v>【59.23】</v>
      </c>
      <c r="DO6" s="52">
        <f t="shared" ref="DO6:DX6" si="8">DO7</f>
        <v>20.55</v>
      </c>
      <c r="DP6" s="52">
        <f>DP7</f>
        <v>21.97</v>
      </c>
      <c r="DQ6" s="52">
        <f>DQ7</f>
        <v>28.98</v>
      </c>
      <c r="DR6" s="52">
        <f>DR7</f>
        <v>34.57</v>
      </c>
      <c r="DS6" s="52">
        <f t="shared" si="8"/>
        <v>48.35</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v>
      </c>
      <c r="EA6" s="52">
        <f>EA7</f>
        <v>0</v>
      </c>
      <c r="EB6" s="52">
        <f>EB7</f>
        <v>0</v>
      </c>
      <c r="EC6" s="52">
        <f>EC7</f>
        <v>0</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258500</v>
      </c>
      <c r="L7" s="54" t="s">
        <v>96</v>
      </c>
      <c r="M7" s="55">
        <v>3</v>
      </c>
      <c r="N7" s="55">
        <v>61132</v>
      </c>
      <c r="O7" s="56" t="s">
        <v>97</v>
      </c>
      <c r="P7" s="56">
        <v>70</v>
      </c>
      <c r="Q7" s="55">
        <v>70</v>
      </c>
      <c r="R7" s="55">
        <v>89050</v>
      </c>
      <c r="S7" s="54" t="s">
        <v>98</v>
      </c>
      <c r="T7" s="57">
        <v>114.83</v>
      </c>
      <c r="U7" s="57">
        <v>106.75</v>
      </c>
      <c r="V7" s="57">
        <v>118.87</v>
      </c>
      <c r="W7" s="57">
        <v>118.5</v>
      </c>
      <c r="X7" s="57">
        <v>129.74</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326.22000000000003</v>
      </c>
      <c r="AQ7" s="57">
        <v>580.91999999999996</v>
      </c>
      <c r="AR7" s="57">
        <v>656.06</v>
      </c>
      <c r="AS7" s="57">
        <v>780.16</v>
      </c>
      <c r="AT7" s="57">
        <v>830.14</v>
      </c>
      <c r="AU7" s="57">
        <v>312.67</v>
      </c>
      <c r="AV7" s="57">
        <v>345.05</v>
      </c>
      <c r="AW7" s="57">
        <v>379.14</v>
      </c>
      <c r="AX7" s="57">
        <v>394.58</v>
      </c>
      <c r="AY7" s="57">
        <v>368.36</v>
      </c>
      <c r="AZ7" s="57">
        <v>420.52</v>
      </c>
      <c r="BA7" s="57">
        <v>84.98</v>
      </c>
      <c r="BB7" s="57">
        <v>77.239999999999995</v>
      </c>
      <c r="BC7" s="57">
        <v>78.88</v>
      </c>
      <c r="BD7" s="57">
        <v>99.17</v>
      </c>
      <c r="BE7" s="57">
        <v>104.27</v>
      </c>
      <c r="BF7" s="57">
        <v>272.8</v>
      </c>
      <c r="BG7" s="57">
        <v>255.89</v>
      </c>
      <c r="BH7" s="57">
        <v>242.57</v>
      </c>
      <c r="BI7" s="57">
        <v>235.79</v>
      </c>
      <c r="BJ7" s="57">
        <v>227.51</v>
      </c>
      <c r="BK7" s="57">
        <v>238.81</v>
      </c>
      <c r="BL7" s="57">
        <v>114.35</v>
      </c>
      <c r="BM7" s="57">
        <v>104.44</v>
      </c>
      <c r="BN7" s="57">
        <v>121.8</v>
      </c>
      <c r="BO7" s="57">
        <v>121.77</v>
      </c>
      <c r="BP7" s="57">
        <v>135.32</v>
      </c>
      <c r="BQ7" s="57">
        <v>119.5</v>
      </c>
      <c r="BR7" s="57">
        <v>118.99</v>
      </c>
      <c r="BS7" s="57">
        <v>119.17</v>
      </c>
      <c r="BT7" s="57">
        <v>117.72</v>
      </c>
      <c r="BU7" s="57">
        <v>117.69</v>
      </c>
      <c r="BV7" s="57">
        <v>115</v>
      </c>
      <c r="BW7" s="57">
        <v>37.67</v>
      </c>
      <c r="BX7" s="57">
        <v>41.8</v>
      </c>
      <c r="BY7" s="57">
        <v>37.06</v>
      </c>
      <c r="BZ7" s="57">
        <v>37.01</v>
      </c>
      <c r="CA7" s="57">
        <v>33.33</v>
      </c>
      <c r="CB7" s="57">
        <v>16.91</v>
      </c>
      <c r="CC7" s="57">
        <v>16.850000000000001</v>
      </c>
      <c r="CD7" s="57">
        <v>16.8</v>
      </c>
      <c r="CE7" s="57">
        <v>17.03</v>
      </c>
      <c r="CF7" s="57">
        <v>17.07</v>
      </c>
      <c r="CG7" s="57">
        <v>18.600000000000001</v>
      </c>
      <c r="CH7" s="57">
        <v>21.65</v>
      </c>
      <c r="CI7" s="57">
        <v>21.58</v>
      </c>
      <c r="CJ7" s="57">
        <v>22.66</v>
      </c>
      <c r="CK7" s="57">
        <v>24.43</v>
      </c>
      <c r="CL7" s="57">
        <v>23.65</v>
      </c>
      <c r="CM7" s="57">
        <v>57.52</v>
      </c>
      <c r="CN7" s="57">
        <v>57.55</v>
      </c>
      <c r="CO7" s="57">
        <v>57.69</v>
      </c>
      <c r="CP7" s="57">
        <v>58.56</v>
      </c>
      <c r="CQ7" s="57">
        <v>57.96</v>
      </c>
      <c r="CR7" s="57">
        <v>55.21</v>
      </c>
      <c r="CS7" s="57">
        <v>32.020000000000003</v>
      </c>
      <c r="CT7" s="57">
        <v>31.55</v>
      </c>
      <c r="CU7" s="57">
        <v>34.520000000000003</v>
      </c>
      <c r="CV7" s="57">
        <v>34.64</v>
      </c>
      <c r="CW7" s="57">
        <v>34.450000000000003</v>
      </c>
      <c r="CX7" s="57">
        <v>79.7</v>
      </c>
      <c r="CY7" s="57">
        <v>79.42</v>
      </c>
      <c r="CZ7" s="57">
        <v>79.2</v>
      </c>
      <c r="DA7" s="57">
        <v>80.5</v>
      </c>
      <c r="DB7" s="57">
        <v>80.540000000000006</v>
      </c>
      <c r="DC7" s="57">
        <v>77.39</v>
      </c>
      <c r="DD7" s="57">
        <v>63.24</v>
      </c>
      <c r="DE7" s="57">
        <v>64.8</v>
      </c>
      <c r="DF7" s="57">
        <v>65.86</v>
      </c>
      <c r="DG7" s="57">
        <v>65.97</v>
      </c>
      <c r="DH7" s="57">
        <v>66.17</v>
      </c>
      <c r="DI7" s="57">
        <v>57.35</v>
      </c>
      <c r="DJ7" s="57">
        <v>57.93</v>
      </c>
      <c r="DK7" s="57">
        <v>58.88</v>
      </c>
      <c r="DL7" s="57">
        <v>59.48</v>
      </c>
      <c r="DM7" s="57">
        <v>60.09</v>
      </c>
      <c r="DN7" s="57">
        <v>59.23</v>
      </c>
      <c r="DO7" s="57">
        <v>20.55</v>
      </c>
      <c r="DP7" s="57">
        <v>21.97</v>
      </c>
      <c r="DQ7" s="57">
        <v>28.98</v>
      </c>
      <c r="DR7" s="57">
        <v>34.57</v>
      </c>
      <c r="DS7" s="57">
        <v>48.35</v>
      </c>
      <c r="DT7" s="57">
        <v>37.619999999999997</v>
      </c>
      <c r="DU7" s="57">
        <v>41.79</v>
      </c>
      <c r="DV7" s="57">
        <v>43.44</v>
      </c>
      <c r="DW7" s="57">
        <v>48.09</v>
      </c>
      <c r="DX7" s="57">
        <v>50.93</v>
      </c>
      <c r="DY7" s="57">
        <v>47.77</v>
      </c>
      <c r="DZ7" s="57">
        <v>0</v>
      </c>
      <c r="EA7" s="57">
        <v>0</v>
      </c>
      <c r="EB7" s="57">
        <v>0</v>
      </c>
      <c r="EC7" s="57">
        <v>0</v>
      </c>
      <c r="ED7" s="57">
        <v>0</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114.83</v>
      </c>
      <c r="V11" s="65">
        <f>IF(U6="-",NA(),U6)</f>
        <v>106.75</v>
      </c>
      <c r="W11" s="65">
        <f>IF(V6="-",NA(),V6)</f>
        <v>118.87</v>
      </c>
      <c r="X11" s="65">
        <f>IF(W6="-",NA(),W6)</f>
        <v>118.5</v>
      </c>
      <c r="Y11" s="65">
        <f>IF(X6="-",NA(),X6)</f>
        <v>129.74</v>
      </c>
      <c r="AE11" s="64" t="s">
        <v>23</v>
      </c>
      <c r="AF11" s="65">
        <f>IF(AE6="-",NA(),AE6)</f>
        <v>0</v>
      </c>
      <c r="AG11" s="65">
        <f>IF(AF6="-",NA(),AF6)</f>
        <v>0</v>
      </c>
      <c r="AH11" s="65">
        <f>IF(AG6="-",NA(),AG6)</f>
        <v>0</v>
      </c>
      <c r="AI11" s="65">
        <f>IF(AH6="-",NA(),AH6)</f>
        <v>0</v>
      </c>
      <c r="AJ11" s="65">
        <f>IF(AI6="-",NA(),AI6)</f>
        <v>0</v>
      </c>
      <c r="AP11" s="64" t="s">
        <v>23</v>
      </c>
      <c r="AQ11" s="65">
        <f>IF(AP6="-",NA(),AP6)</f>
        <v>326.22000000000003</v>
      </c>
      <c r="AR11" s="65">
        <f>IF(AQ6="-",NA(),AQ6)</f>
        <v>580.91999999999996</v>
      </c>
      <c r="AS11" s="65">
        <f>IF(AR6="-",NA(),AR6)</f>
        <v>656.06</v>
      </c>
      <c r="AT11" s="65">
        <f>IF(AS6="-",NA(),AS6)</f>
        <v>780.16</v>
      </c>
      <c r="AU11" s="65">
        <f>IF(AT6="-",NA(),AT6)</f>
        <v>830.14</v>
      </c>
      <c r="BA11" s="64" t="s">
        <v>23</v>
      </c>
      <c r="BB11" s="65">
        <f>IF(BA6="-",NA(),BA6)</f>
        <v>84.98</v>
      </c>
      <c r="BC11" s="65">
        <f>IF(BB6="-",NA(),BB6)</f>
        <v>77.239999999999995</v>
      </c>
      <c r="BD11" s="65">
        <f>IF(BC6="-",NA(),BC6)</f>
        <v>78.88</v>
      </c>
      <c r="BE11" s="65">
        <f>IF(BD6="-",NA(),BD6)</f>
        <v>99.17</v>
      </c>
      <c r="BF11" s="65">
        <f>IF(BE6="-",NA(),BE6)</f>
        <v>104.27</v>
      </c>
      <c r="BL11" s="64" t="s">
        <v>23</v>
      </c>
      <c r="BM11" s="65">
        <f>IF(BL6="-",NA(),BL6)</f>
        <v>114.35</v>
      </c>
      <c r="BN11" s="65">
        <f>IF(BM6="-",NA(),BM6)</f>
        <v>104.44</v>
      </c>
      <c r="BO11" s="65">
        <f>IF(BN6="-",NA(),BN6)</f>
        <v>121.8</v>
      </c>
      <c r="BP11" s="65">
        <f>IF(BO6="-",NA(),BO6)</f>
        <v>121.77</v>
      </c>
      <c r="BQ11" s="65">
        <f>IF(BP6="-",NA(),BP6)</f>
        <v>135.32</v>
      </c>
      <c r="BW11" s="64" t="s">
        <v>23</v>
      </c>
      <c r="BX11" s="65">
        <f>IF(BW6="-",NA(),BW6)</f>
        <v>37.67</v>
      </c>
      <c r="BY11" s="65">
        <f>IF(BX6="-",NA(),BX6)</f>
        <v>41.8</v>
      </c>
      <c r="BZ11" s="65">
        <f>IF(BY6="-",NA(),BY6)</f>
        <v>37.06</v>
      </c>
      <c r="CA11" s="65">
        <f>IF(BZ6="-",NA(),BZ6)</f>
        <v>37.01</v>
      </c>
      <c r="CB11" s="65">
        <f>IF(CA6="-",NA(),CA6)</f>
        <v>33.33</v>
      </c>
      <c r="CH11" s="64" t="s">
        <v>23</v>
      </c>
      <c r="CI11" s="65">
        <f>IF(CH6="-",NA(),CH6)</f>
        <v>21.65</v>
      </c>
      <c r="CJ11" s="65">
        <f>IF(CI6="-",NA(),CI6)</f>
        <v>21.58</v>
      </c>
      <c r="CK11" s="65">
        <f>IF(CJ6="-",NA(),CJ6)</f>
        <v>22.66</v>
      </c>
      <c r="CL11" s="65">
        <f>IF(CK6="-",NA(),CK6)</f>
        <v>24.43</v>
      </c>
      <c r="CM11" s="65">
        <f>IF(CL6="-",NA(),CL6)</f>
        <v>23.65</v>
      </c>
      <c r="CS11" s="64" t="s">
        <v>23</v>
      </c>
      <c r="CT11" s="65">
        <f>IF(CS6="-",NA(),CS6)</f>
        <v>32.020000000000003</v>
      </c>
      <c r="CU11" s="65">
        <f>IF(CT6="-",NA(),CT6)</f>
        <v>31.55</v>
      </c>
      <c r="CV11" s="65">
        <f>IF(CU6="-",NA(),CU6)</f>
        <v>34.520000000000003</v>
      </c>
      <c r="CW11" s="65">
        <f>IF(CV6="-",NA(),CV6)</f>
        <v>34.64</v>
      </c>
      <c r="CX11" s="65">
        <f>IF(CW6="-",NA(),CW6)</f>
        <v>34.450000000000003</v>
      </c>
      <c r="DD11" s="64" t="s">
        <v>23</v>
      </c>
      <c r="DE11" s="65">
        <f>IF(DD6="-",NA(),DD6)</f>
        <v>63.24</v>
      </c>
      <c r="DF11" s="65">
        <f>IF(DE6="-",NA(),DE6)</f>
        <v>64.8</v>
      </c>
      <c r="DG11" s="65">
        <f>IF(DF6="-",NA(),DF6)</f>
        <v>65.86</v>
      </c>
      <c r="DH11" s="65">
        <f>IF(DG6="-",NA(),DG6)</f>
        <v>65.97</v>
      </c>
      <c r="DI11" s="65">
        <f>IF(DH6="-",NA(),DH6)</f>
        <v>66.17</v>
      </c>
      <c r="DO11" s="64" t="s">
        <v>23</v>
      </c>
      <c r="DP11" s="65">
        <f>IF(DO6="-",NA(),DO6)</f>
        <v>20.55</v>
      </c>
      <c r="DQ11" s="65">
        <f>IF(DP6="-",NA(),DP6)</f>
        <v>21.97</v>
      </c>
      <c r="DR11" s="65">
        <f>IF(DQ6="-",NA(),DQ6)</f>
        <v>28.98</v>
      </c>
      <c r="DS11" s="65">
        <f>IF(DR6="-",NA(),DR6)</f>
        <v>34.57</v>
      </c>
      <c r="DT11" s="65">
        <f>IF(DS6="-",NA(),DS6)</f>
        <v>48.35</v>
      </c>
      <c r="DZ11" s="64" t="s">
        <v>23</v>
      </c>
      <c r="EA11" s="65">
        <f>IF(DZ6="-",NA(),DZ6)</f>
        <v>0</v>
      </c>
      <c r="EB11" s="65">
        <f>IF(EA6="-",NA(),EA6)</f>
        <v>0</v>
      </c>
      <c r="EC11" s="65">
        <f>IF(EB6="-",NA(),EB6)</f>
        <v>0</v>
      </c>
      <c r="ED11" s="65">
        <f>IF(EC6="-",NA(),EC6)</f>
        <v>0</v>
      </c>
      <c r="EE11" s="65">
        <f>IF(ED6="-",NA(),ED6)</f>
        <v>0</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和史</cp:lastModifiedBy>
  <cp:lastPrinted>2021-01-22T03:58:10Z</cp:lastPrinted>
  <dcterms:created xsi:type="dcterms:W3CDTF">2020-12-04T03:41:16Z</dcterms:created>
  <dcterms:modified xsi:type="dcterms:W3CDTF">2021-01-22T03:58:12Z</dcterms:modified>
  <cp:category/>
</cp:coreProperties>
</file>