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04宮城（済）\"/>
    </mc:Choice>
  </mc:AlternateContent>
  <workbookProtection workbookAlgorithmName="SHA-512" workbookHashValue="oDb5vXB1D/SmPMzQFN8pTRlhVgGjoLpbrQFk9wHTcA+1gEg/7O9OtO9Q1fgQh+lIpr6XmJcrPc93ixD3ZSSXdA==" workbookSaltValue="tGgibmorSb2RugnxMlJa0w==" workbookSpinCount="100000" lockStructure="1"/>
  <bookViews>
    <workbookView xWindow="0" yWindow="0" windowWidth="20490" windowHeight="6830"/>
  </bookViews>
  <sheets>
    <sheet name="法適用_病院事業" sheetId="4" r:id="rId1"/>
    <sheet name="データ" sheetId="5" state="hidden" r:id="rId2"/>
  </sheets>
  <calcPr calcId="162913" concurrentManualCount="2"/>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AU12" i="4"/>
  <c r="B12" i="4"/>
  <c r="JW10" i="4"/>
  <c r="FZ10" i="4"/>
  <c r="EG10" i="4"/>
  <c r="AU10" i="4"/>
  <c r="B10" i="4"/>
  <c r="LP8" i="4"/>
  <c r="ID8" i="4"/>
  <c r="FZ8" i="4"/>
  <c r="CN8" i="4"/>
  <c r="B8" i="4"/>
  <c r="B6" i="4"/>
  <c r="MN54" i="4" l="1"/>
  <c r="MN32" i="4"/>
  <c r="FL54" i="4"/>
  <c r="FL32" i="4"/>
  <c r="MH78" i="4"/>
  <c r="IZ54" i="4"/>
  <c r="IZ32" i="4"/>
  <c r="CS78" i="4"/>
  <c r="BX54" i="4"/>
  <c r="BX32" i="4"/>
  <c r="HM78" i="4"/>
  <c r="C11" i="5"/>
  <c r="D11" i="5"/>
  <c r="E11" i="5"/>
  <c r="B11" i="5"/>
  <c r="KC78" i="4" l="1"/>
  <c r="HG54" i="4"/>
  <c r="FH78" i="4"/>
  <c r="DS54" i="4"/>
  <c r="DS32" i="4"/>
  <c r="AE54" i="4"/>
  <c r="AE32" i="4"/>
  <c r="KU54" i="4"/>
  <c r="KU32" i="4"/>
  <c r="HG32" i="4"/>
  <c r="AN78" i="4"/>
  <c r="BZ78" i="4"/>
  <c r="BI32" i="4"/>
  <c r="LY54" i="4"/>
  <c r="LY32" i="4"/>
  <c r="LO78" i="4"/>
  <c r="IK54" i="4"/>
  <c r="IK32" i="4"/>
  <c r="GT78" i="4"/>
  <c r="EW54" i="4"/>
  <c r="EW32" i="4"/>
  <c r="BI54" i="4"/>
  <c r="KF32" i="4"/>
  <c r="JJ78" i="4"/>
  <c r="GR54" i="4"/>
  <c r="GR32" i="4"/>
  <c r="EO78" i="4"/>
  <c r="U78" i="4"/>
  <c r="P54" i="4"/>
  <c r="P32" i="4"/>
  <c r="KF54" i="4"/>
  <c r="DD54" i="4"/>
  <c r="DD32" i="4"/>
  <c r="GA78" i="4"/>
  <c r="BG78" i="4"/>
  <c r="AT54" i="4"/>
  <c r="AT32" i="4"/>
  <c r="KV78" i="4"/>
  <c r="HV54" i="4"/>
  <c r="HV32" i="4"/>
  <c r="EH54" i="4"/>
  <c r="EH32" i="4"/>
  <c r="LJ54" i="4"/>
  <c r="LJ32" i="4"/>
</calcChain>
</file>

<file path=xl/sharedStrings.xml><?xml version="1.0" encoding="utf-8"?>
<sst xmlns="http://schemas.openxmlformats.org/spreadsheetml/2006/main" count="323" uniqueCount="179">
  <si>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</si>
  <si>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</si>
  <si>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</si>
  <si>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</si>
  <si>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</si>
  <si>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</si>
  <si>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</si>
  <si>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</si>
  <si>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</si>
  <si>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</si>
  <si>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</si>
  <si>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</si>
  <si>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</si>
  <si>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</si>
  <si>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</si>
  <si>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</si>
  <si>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</si>
  <si>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</si>
  <si>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</si>
  <si>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</si>
  <si>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</si>
  <si>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</si>
  <si>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</si>
  <si>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</si>
  <si>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</si>
  <si>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</si>
  <si>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</si>
  <si>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</si>
  <si>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</si>
  <si>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</si>
  <si>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</si>
  <si>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</si>
  <si>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</si>
  <si>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</si>
  <si>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</si>
  <si>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</si>
  <si>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</si>
  <si>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</si>
  <si>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</si>
  <si>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</si>
  <si>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</si>
  <si>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</si>
  <si>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</si>
  <si>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</si>
  <si>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</si>
  <si>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</si>
  <si>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</si>
  <si>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</si>
  <si>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</si>
  <si>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</si>
  <si>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</si>
  <si>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</si>
  <si>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</si>
  <si>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</si>
  <si>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</si>
  <si>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</si>
  <si>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</si>
  <si>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</si>
  <si>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</si>
  <si>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</si>
  <si>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</si>
  <si>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</si>
  <si>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</si>
  <si>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</si>
  <si>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</si>
  <si>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</si>
  <si>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</si>
  <si>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</si>
  <si>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</si>
  <si>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</si>
  <si>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</si>
  <si>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</si>
  <si>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</si>
  <si>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</si>
  <si>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</si>
  <si>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</si>
  <si>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</si>
  <si>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</si>
  <si>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</si>
  <si>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</si>
  <si>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</si>
  <si>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</si>
  <si>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</si>
  <si>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</si>
  <si>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</si>
  <si>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</si>
  <si>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</si>
  <si>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</si>
  <si>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</si>
  <si>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</si>
  <si>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</si>
  <si>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</si>
  <si>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</si>
  <si>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</si>
  <si>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</si>
  <si>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</si>
  <si>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</si>
  <si>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</si>
  <si>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</si>
  <si>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</si>
  <si>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</si>
  <si>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</si>
  <si>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</si>
  <si>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</si>
  <si>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</si>
  <si>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</si>
  <si>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</si>
  <si>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</si>
  <si>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</si>
  <si>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</si>
  <si>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</si>
  <si>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</si>
  <si>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</si>
  <si>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</si>
  <si>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</si>
  <si>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</si>
  <si>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</si>
  <si>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</si>
  <si>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</si>
  <si>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</si>
  <si>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</si>
  <si>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</si>
  <si>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</si>
  <si>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</si>
  <si>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</si>
  <si>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</si>
  <si>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</si>
  <si>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</si>
  <si>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</si>
  <si>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</si>
  <si>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</si>
  <si>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</si>
  <si>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</si>
  <si>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</si>
  <si>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</si>
  <si>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</si>
  <si>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</si>
  <si>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</si>
  <si>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</si>
  <si>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</si>
  <si>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</si>
  <si>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</si>
  <si>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</si>
  <si>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</si>
  <si>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</si>
  <si>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</si>
  <si>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</si>
  <si>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</si>
  <si>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</si>
  <si>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</si>
  <si>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</si>
  <si>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</si>
  <si>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</si>
  <si>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</si>
  <si>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</si>
  <si>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</si>
  <si>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</si>
  <si>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地方独立行政法人宮城県立こども病院</t>
  </si>
  <si>
    <t>宮城県立こども病院</t>
  </si>
  <si>
    <t>地方独立行政法人</t>
  </si>
  <si>
    <t>病院事業</t>
  </si>
  <si>
    <t>一般病院</t>
  </si>
  <si>
    <t>200床以上～300床未満</t>
  </si>
  <si>
    <t>非設置</t>
  </si>
  <si>
    <t>直営</t>
  </si>
  <si>
    <t>対象</t>
  </si>
  <si>
    <t>透 I 未 訓 ガ</t>
  </si>
  <si>
    <t>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</si>
  <si>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</si>
  <si>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</si>
  <si>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</si>
  <si>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</si>
  <si>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</si>
  <si>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</si>
  <si>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</si>
  <si>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東北唯一の小児高度専門医療施設として平成15年11月に開院し、平成18年4月に公設民営から地方独立行政法人に移行した。
　平成27年4月、本県の小児リハビリテーションの中核であった医療型障害児入所施設の機能を引き継ぎ、これにより、小児・周産期の急性期から慢性期、リハビリテーション、在宅医療までを一貫して担う医療・福祉施設となった。</t>
    <phoneticPr fontId="5"/>
  </si>
  <si>
    <r>
      <t>　令和元年度決算では経常収支比率が100%を上回り、黒字となったものの、依然として医業収支比率は類似病院平均値を大きく下回り、医業活動による収益割合が低い状況にあるため、改善が必要である。
　病床利用率については、類似病院平均値を上回っているものの、当法人の目標値80%には達しておらず更なる上昇のための施策が必要である。
　平成27年度以降、患者1人1日当たり収益（入院・外来）については、医療型障害児入所施設との統合に伴い大幅に減少したが、施設基準の見直しなど収益確保に取り組み、統合以前の数値に回復している。
　材料費対医業収益比率については、後発医薬品への移行や同種同</t>
    </r>
    <r>
      <rPr>
        <sz val="8"/>
        <rFont val="ＭＳ ゴシック"/>
        <family val="3"/>
        <charset val="128"/>
      </rPr>
      <t>効</t>
    </r>
    <r>
      <rPr>
        <sz val="8"/>
        <color theme="1"/>
        <rFont val="ＭＳ ゴシック"/>
        <family val="3"/>
        <charset val="128"/>
      </rPr>
      <t>品の集約化、値引き交渉による削減など材料費削減対策に取り組んでいるが、平成30年度以降、高額医薬品の使用が増え、数値が悪化しているため、更なる費用削減対策が必要である。</t>
    </r>
    <rPh sb="1" eb="3">
      <t>レイワ</t>
    </rPh>
    <rPh sb="3" eb="5">
      <t>ガンネン</t>
    </rPh>
    <rPh sb="22" eb="23">
      <t>ウワ</t>
    </rPh>
    <rPh sb="26" eb="28">
      <t>クロジ</t>
    </rPh>
    <rPh sb="36" eb="38">
      <t>イゼン</t>
    </rPh>
    <rPh sb="222" eb="226">
      <t>シセツキジュン</t>
    </rPh>
    <rPh sb="227" eb="229">
      <t>ミナオ</t>
    </rPh>
    <rPh sb="232" eb="234">
      <t>シュウエキ</t>
    </rPh>
    <rPh sb="234" eb="236">
      <t>カクホ</t>
    </rPh>
    <rPh sb="237" eb="238">
      <t>ト</t>
    </rPh>
    <rPh sb="239" eb="240">
      <t>ク</t>
    </rPh>
    <rPh sb="242" eb="244">
      <t>トウゴウ</t>
    </rPh>
    <rPh sb="244" eb="246">
      <t>イゼン</t>
    </rPh>
    <rPh sb="247" eb="249">
      <t>スウチ</t>
    </rPh>
    <rPh sb="250" eb="252">
      <t>カイフク</t>
    </rPh>
    <rPh sb="307" eb="310">
      <t>ザイリョウヒ</t>
    </rPh>
    <rPh sb="310" eb="312">
      <t>サクゲン</t>
    </rPh>
    <rPh sb="312" eb="314">
      <t>タイサク</t>
    </rPh>
    <rPh sb="324" eb="326">
      <t>ヘイセイ</t>
    </rPh>
    <rPh sb="328" eb="330">
      <t>ネンド</t>
    </rPh>
    <rPh sb="330" eb="332">
      <t>イコウ</t>
    </rPh>
    <rPh sb="339" eb="341">
      <t>シヨウ</t>
    </rPh>
    <rPh sb="342" eb="343">
      <t>フ</t>
    </rPh>
    <rPh sb="345" eb="347">
      <t>スウチ</t>
    </rPh>
    <rPh sb="348" eb="350">
      <t>アッカ</t>
    </rPh>
    <rPh sb="357" eb="358">
      <t>サラ</t>
    </rPh>
    <rPh sb="360" eb="362">
      <t>ヒヨウ</t>
    </rPh>
    <rPh sb="362" eb="364">
      <t>サクゲン</t>
    </rPh>
    <rPh sb="364" eb="366">
      <t>タイサク</t>
    </rPh>
    <rPh sb="367" eb="369">
      <t>ヒツヨウ</t>
    </rPh>
    <phoneticPr fontId="5"/>
  </si>
  <si>
    <t>　有形固定資産減価償却率については，医療型障害児入所施設との統合に伴い，平成28年度に新棟を取得したことで数値が減少している。また，開院から16年ということもあり40％余りの数値で推移している。
　器械備品減価償却率は，平成25年度にピークを迎え平成26年度以降，機器の更新を進めたことにより増加傾向にある。
　1床当たり有形固定資産については、小児高度専門医療を担う施設として施設設備及び機器等に高額な投資が行われているため，類似病院平均値よりもかなり高い数値で推移している。そのため減価償却費は増大しており，収支状況が逼迫している。</t>
    <rPh sb="99" eb="101">
      <t>キカイ</t>
    </rPh>
    <rPh sb="146" eb="148">
      <t>ゾウカ</t>
    </rPh>
    <phoneticPr fontId="5"/>
  </si>
  <si>
    <t xml:space="preserve">　入院及び外来における患者1人1日当たり収益は上昇傾向にあり、収益性を示す指標は改善している。
 しかし、依然として医業収支比率が平均を下回る状況にあるため、さらなる費用の削減及び病床利用率の向上に取り組む必要がある。
 経常収支比率100%の維持と累積欠損金解消のためには、さらなる経営収益の確保及び費用の抑制に努める必要がある。
</t>
    <rPh sb="1" eb="3">
      <t>ニュウイン</t>
    </rPh>
    <rPh sb="3" eb="4">
      <t>オヨ</t>
    </rPh>
    <rPh sb="5" eb="7">
      <t>ガイライ</t>
    </rPh>
    <rPh sb="11" eb="13">
      <t>カンジャ</t>
    </rPh>
    <rPh sb="14" eb="15">
      <t>ニン</t>
    </rPh>
    <rPh sb="15" eb="17">
      <t>イチニチ</t>
    </rPh>
    <rPh sb="17" eb="18">
      <t>ア</t>
    </rPh>
    <rPh sb="20" eb="22">
      <t>シュウエキ</t>
    </rPh>
    <rPh sb="23" eb="25">
      <t>ジョウショウ</t>
    </rPh>
    <rPh sb="25" eb="27">
      <t>ケイコウ</t>
    </rPh>
    <rPh sb="31" eb="34">
      <t>シュウエキセイ</t>
    </rPh>
    <rPh sb="35" eb="36">
      <t>シメ</t>
    </rPh>
    <rPh sb="37" eb="39">
      <t>シヒョウ</t>
    </rPh>
    <rPh sb="40" eb="42">
      <t>カイゼン</t>
    </rPh>
    <rPh sb="83" eb="85">
      <t>ヒヨウ</t>
    </rPh>
    <rPh sb="86" eb="88">
      <t>サクゲン</t>
    </rPh>
    <rPh sb="88" eb="89">
      <t>オヨ</t>
    </rPh>
    <rPh sb="90" eb="92">
      <t>ビョウショウ</t>
    </rPh>
    <rPh sb="92" eb="95">
      <t>リヨウリツ</t>
    </rPh>
    <rPh sb="96" eb="98">
      <t>コウジョウ</t>
    </rPh>
    <rPh sb="99" eb="100">
      <t>ト</t>
    </rPh>
    <rPh sb="101" eb="102">
      <t>ク</t>
    </rPh>
    <rPh sb="111" eb="113">
      <t>ケイジョウ</t>
    </rPh>
    <rPh sb="113" eb="115">
      <t>シュウシ</t>
    </rPh>
    <rPh sb="115" eb="117">
      <t>ヒリツ</t>
    </rPh>
    <rPh sb="122" eb="124">
      <t>イジ</t>
    </rPh>
    <rPh sb="125" eb="127">
      <t>ルイセキ</t>
    </rPh>
    <rPh sb="127" eb="130">
      <t>ケッソンキン</t>
    </rPh>
    <rPh sb="130" eb="132">
      <t>カイショウ</t>
    </rPh>
    <rPh sb="142" eb="144">
      <t>ケイエイ</t>
    </rPh>
    <rPh sb="144" eb="146">
      <t>シュウエキ</t>
    </rPh>
    <rPh sb="147" eb="149">
      <t>カクホ</t>
    </rPh>
    <rPh sb="149" eb="150">
      <t>オヨ</t>
    </rPh>
    <rPh sb="151" eb="153">
      <t>ヒヨウ</t>
    </rPh>
    <rPh sb="154" eb="156">
      <t>ヨクセイ</t>
    </rPh>
    <rPh sb="157" eb="158">
      <t>ツト</t>
    </rPh>
    <rPh sb="160" eb="16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</si>
</sst>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74.900000000000006</c:v>
                </c:pt>
                <c:pt idx="1">
                  <c:v>76</c:v>
                </c:pt>
                <c:pt idx="2">
                  <c:v>76.2</c:v>
                </c:pt>
                <c:pt idx="3">
                  <c:v>76.5</c:v>
                </c:pt>
                <c:pt idx="4">
                  <c:v>74.400000000000006</c:v>
                </c:pt>
              </c:numCache>
            </c:numRef>
          </c:val>
          <c:extLst>
            <c:ext xmlns:c16="http://schemas.microsoft.com/office/drawing/2014/chart" uri="{C3380CC4-5D6E-409C-BE32-E72D297353CC}">
              <c16:uniqueId val="{00000000-4AAD-43EC-A466-6C198068C6F4}"/>
            </c:ext>
          </c:extLst>
        </c:ser>
        <c:dLbls>
          <c:showLegendKey val="0"/>
          <c:showVal val="0"/>
          <c:showCatName val="0"/>
          <c:showSerName val="0"/>
          <c:showPercent val="0"/>
          <c:showBubbleSize val="0"/>
        </c:dLbls>
        <c:gapWidth val="150"/>
        <c:axId val="146134528"/>
        <c:axId val="1461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4AAD-43EC-A466-6C198068C6F4}"/>
            </c:ext>
          </c:extLst>
        </c:ser>
        <c:dLbls>
          <c:showLegendKey val="0"/>
          <c:showVal val="0"/>
          <c:showCatName val="0"/>
          <c:showSerName val="0"/>
          <c:showPercent val="0"/>
          <c:showBubbleSize val="0"/>
        </c:dLbls>
        <c:marker val="1"/>
        <c:smooth val="0"/>
        <c:axId val="146134528"/>
        <c:axId val="146136448"/>
      </c:lineChart>
      <c:catAx>
        <c:axId val="146134528"/>
        <c:scaling>
          <c:orientation val="minMax"/>
        </c:scaling>
        <c:delete val="1"/>
        <c:axPos val="b"/>
        <c:numFmt formatCode="General" sourceLinked="1"/>
        <c:majorTickMark val="none"/>
        <c:minorTickMark val="none"/>
        <c:tickLblPos val="none"/>
        <c:crossAx val="146136448"/>
        <c:crosses val="autoZero"/>
        <c:auto val="1"/>
        <c:lblAlgn val="ctr"/>
        <c:lblOffset val="100"/>
        <c:noMultiLvlLbl val="1"/>
      </c:catAx>
      <c:valAx>
        <c:axId val="14613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13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11525</c:v>
                </c:pt>
                <c:pt idx="1">
                  <c:v>11188</c:v>
                </c:pt>
                <c:pt idx="2">
                  <c:v>13318</c:v>
                </c:pt>
                <c:pt idx="3">
                  <c:v>13956</c:v>
                </c:pt>
                <c:pt idx="4">
                  <c:v>15736</c:v>
                </c:pt>
              </c:numCache>
            </c:numRef>
          </c:val>
          <c:extLst>
            <c:ext xmlns:c16="http://schemas.microsoft.com/office/drawing/2014/chart" uri="{C3380CC4-5D6E-409C-BE32-E72D297353CC}">
              <c16:uniqueId val="{00000000-0AE2-4ADA-802D-A99B339AA400}"/>
            </c:ext>
          </c:extLst>
        </c:ser>
        <c:dLbls>
          <c:showLegendKey val="0"/>
          <c:showVal val="0"/>
          <c:showCatName val="0"/>
          <c:showSerName val="0"/>
          <c:showPercent val="0"/>
          <c:showBubbleSize val="0"/>
        </c:dLbls>
        <c:gapWidth val="150"/>
        <c:axId val="169985920"/>
        <c:axId val="1700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0AE2-4ADA-802D-A99B339AA400}"/>
            </c:ext>
          </c:extLst>
        </c:ser>
        <c:dLbls>
          <c:showLegendKey val="0"/>
          <c:showVal val="0"/>
          <c:showCatName val="0"/>
          <c:showSerName val="0"/>
          <c:showPercent val="0"/>
          <c:showBubbleSize val="0"/>
        </c:dLbls>
        <c:marker val="1"/>
        <c:smooth val="0"/>
        <c:axId val="169985920"/>
        <c:axId val="170070016"/>
      </c:lineChart>
      <c:catAx>
        <c:axId val="169985920"/>
        <c:scaling>
          <c:orientation val="minMax"/>
        </c:scaling>
        <c:delete val="1"/>
        <c:axPos val="b"/>
        <c:numFmt formatCode="General" sourceLinked="1"/>
        <c:majorTickMark val="none"/>
        <c:minorTickMark val="none"/>
        <c:tickLblPos val="none"/>
        <c:crossAx val="170070016"/>
        <c:crosses val="autoZero"/>
        <c:auto val="1"/>
        <c:lblAlgn val="ctr"/>
        <c:lblOffset val="100"/>
        <c:noMultiLvlLbl val="1"/>
      </c:catAx>
      <c:valAx>
        <c:axId val="17007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98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55577</c:v>
                </c:pt>
                <c:pt idx="1">
                  <c:v>58657</c:v>
                </c:pt>
                <c:pt idx="2">
                  <c:v>72095</c:v>
                </c:pt>
                <c:pt idx="3">
                  <c:v>79409</c:v>
                </c:pt>
                <c:pt idx="4">
                  <c:v>81582</c:v>
                </c:pt>
              </c:numCache>
            </c:numRef>
          </c:val>
          <c:extLst>
            <c:ext xmlns:c16="http://schemas.microsoft.com/office/drawing/2014/chart" uri="{C3380CC4-5D6E-409C-BE32-E72D297353CC}">
              <c16:uniqueId val="{00000000-9383-4993-A4B5-FC1FE36724C1}"/>
            </c:ext>
          </c:extLst>
        </c:ser>
        <c:dLbls>
          <c:showLegendKey val="0"/>
          <c:showVal val="0"/>
          <c:showCatName val="0"/>
          <c:showSerName val="0"/>
          <c:showPercent val="0"/>
          <c:showBubbleSize val="0"/>
        </c:dLbls>
        <c:gapWidth val="150"/>
        <c:axId val="170108416"/>
        <c:axId val="17011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9383-4993-A4B5-FC1FE36724C1}"/>
            </c:ext>
          </c:extLst>
        </c:ser>
        <c:dLbls>
          <c:showLegendKey val="0"/>
          <c:showVal val="0"/>
          <c:showCatName val="0"/>
          <c:showSerName val="0"/>
          <c:showPercent val="0"/>
          <c:showBubbleSize val="0"/>
        </c:dLbls>
        <c:marker val="1"/>
        <c:smooth val="0"/>
        <c:axId val="170108416"/>
        <c:axId val="170110336"/>
      </c:lineChart>
      <c:catAx>
        <c:axId val="170108416"/>
        <c:scaling>
          <c:orientation val="minMax"/>
        </c:scaling>
        <c:delete val="1"/>
        <c:axPos val="b"/>
        <c:numFmt formatCode="General" sourceLinked="1"/>
        <c:majorTickMark val="none"/>
        <c:minorTickMark val="none"/>
        <c:tickLblPos val="none"/>
        <c:crossAx val="170110336"/>
        <c:crosses val="autoZero"/>
        <c:auto val="1"/>
        <c:lblAlgn val="ctr"/>
        <c:lblOffset val="100"/>
        <c:noMultiLvlLbl val="1"/>
      </c:catAx>
      <c:valAx>
        <c:axId val="170110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10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25.2</c:v>
                </c:pt>
                <c:pt idx="1">
                  <c:v>33.200000000000003</c:v>
                </c:pt>
                <c:pt idx="2">
                  <c:v>29.8</c:v>
                </c:pt>
                <c:pt idx="3">
                  <c:v>28.2</c:v>
                </c:pt>
                <c:pt idx="4">
                  <c:v>24.1</c:v>
                </c:pt>
              </c:numCache>
            </c:numRef>
          </c:val>
          <c:extLst>
            <c:ext xmlns:c16="http://schemas.microsoft.com/office/drawing/2014/chart" uri="{C3380CC4-5D6E-409C-BE32-E72D297353CC}">
              <c16:uniqueId val="{00000000-D288-4FAE-929C-F3E742123D07}"/>
            </c:ext>
          </c:extLst>
        </c:ser>
        <c:dLbls>
          <c:showLegendKey val="0"/>
          <c:showVal val="0"/>
          <c:showCatName val="0"/>
          <c:showSerName val="0"/>
          <c:showPercent val="0"/>
          <c:showBubbleSize val="0"/>
        </c:dLbls>
        <c:gapWidth val="150"/>
        <c:axId val="169575936"/>
        <c:axId val="16957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D288-4FAE-929C-F3E742123D07}"/>
            </c:ext>
          </c:extLst>
        </c:ser>
        <c:dLbls>
          <c:showLegendKey val="0"/>
          <c:showVal val="0"/>
          <c:showCatName val="0"/>
          <c:showSerName val="0"/>
          <c:showPercent val="0"/>
          <c:showBubbleSize val="0"/>
        </c:dLbls>
        <c:marker val="1"/>
        <c:smooth val="0"/>
        <c:axId val="169575936"/>
        <c:axId val="169577856"/>
      </c:lineChart>
      <c:catAx>
        <c:axId val="169575936"/>
        <c:scaling>
          <c:orientation val="minMax"/>
        </c:scaling>
        <c:delete val="1"/>
        <c:axPos val="b"/>
        <c:numFmt formatCode="General" sourceLinked="1"/>
        <c:majorTickMark val="none"/>
        <c:minorTickMark val="none"/>
        <c:tickLblPos val="none"/>
        <c:crossAx val="169577856"/>
        <c:crosses val="autoZero"/>
        <c:auto val="1"/>
        <c:lblAlgn val="ctr"/>
        <c:lblOffset val="100"/>
        <c:noMultiLvlLbl val="1"/>
      </c:catAx>
      <c:valAx>
        <c:axId val="16957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57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62.7</c:v>
                </c:pt>
                <c:pt idx="1">
                  <c:v>65.5</c:v>
                </c:pt>
                <c:pt idx="2">
                  <c:v>65.7</c:v>
                </c:pt>
                <c:pt idx="3">
                  <c:v>67.599999999999994</c:v>
                </c:pt>
                <c:pt idx="4">
                  <c:v>69.3</c:v>
                </c:pt>
              </c:numCache>
            </c:numRef>
          </c:val>
          <c:extLst>
            <c:ext xmlns:c16="http://schemas.microsoft.com/office/drawing/2014/chart" uri="{C3380CC4-5D6E-409C-BE32-E72D297353CC}">
              <c16:uniqueId val="{00000000-F467-4C52-82A0-962C4FA9B514}"/>
            </c:ext>
          </c:extLst>
        </c:ser>
        <c:dLbls>
          <c:showLegendKey val="0"/>
          <c:showVal val="0"/>
          <c:showCatName val="0"/>
          <c:showSerName val="0"/>
          <c:showPercent val="0"/>
          <c:showBubbleSize val="0"/>
        </c:dLbls>
        <c:gapWidth val="150"/>
        <c:axId val="169618048"/>
        <c:axId val="1696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F467-4C52-82A0-962C4FA9B514}"/>
            </c:ext>
          </c:extLst>
        </c:ser>
        <c:dLbls>
          <c:showLegendKey val="0"/>
          <c:showVal val="0"/>
          <c:showCatName val="0"/>
          <c:showSerName val="0"/>
          <c:showPercent val="0"/>
          <c:showBubbleSize val="0"/>
        </c:dLbls>
        <c:marker val="1"/>
        <c:smooth val="0"/>
        <c:axId val="169618048"/>
        <c:axId val="169620224"/>
      </c:lineChart>
      <c:catAx>
        <c:axId val="169618048"/>
        <c:scaling>
          <c:orientation val="minMax"/>
        </c:scaling>
        <c:delete val="1"/>
        <c:axPos val="b"/>
        <c:numFmt formatCode="General" sourceLinked="1"/>
        <c:majorTickMark val="none"/>
        <c:minorTickMark val="none"/>
        <c:tickLblPos val="none"/>
        <c:crossAx val="169620224"/>
        <c:crosses val="autoZero"/>
        <c:auto val="1"/>
        <c:lblAlgn val="ctr"/>
        <c:lblOffset val="100"/>
        <c:noMultiLvlLbl val="1"/>
      </c:catAx>
      <c:valAx>
        <c:axId val="16962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61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95.1</c:v>
                </c:pt>
                <c:pt idx="1">
                  <c:v>94.3</c:v>
                </c:pt>
                <c:pt idx="2">
                  <c:v>100.1</c:v>
                </c:pt>
                <c:pt idx="3">
                  <c:v>99.7</c:v>
                </c:pt>
                <c:pt idx="4">
                  <c:v>103.2</c:v>
                </c:pt>
              </c:numCache>
            </c:numRef>
          </c:val>
          <c:extLst>
            <c:ext xmlns:c16="http://schemas.microsoft.com/office/drawing/2014/chart" uri="{C3380CC4-5D6E-409C-BE32-E72D297353CC}">
              <c16:uniqueId val="{00000000-DBBC-45EC-A6B9-007D3F9055F5}"/>
            </c:ext>
          </c:extLst>
        </c:ser>
        <c:dLbls>
          <c:showLegendKey val="0"/>
          <c:showVal val="0"/>
          <c:showCatName val="0"/>
          <c:showSerName val="0"/>
          <c:showPercent val="0"/>
          <c:showBubbleSize val="0"/>
        </c:dLbls>
        <c:gapWidth val="150"/>
        <c:axId val="169650432"/>
        <c:axId val="16966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DBBC-45EC-A6B9-007D3F9055F5}"/>
            </c:ext>
          </c:extLst>
        </c:ser>
        <c:dLbls>
          <c:showLegendKey val="0"/>
          <c:showVal val="0"/>
          <c:showCatName val="0"/>
          <c:showSerName val="0"/>
          <c:showPercent val="0"/>
          <c:showBubbleSize val="0"/>
        </c:dLbls>
        <c:marker val="1"/>
        <c:smooth val="0"/>
        <c:axId val="169650432"/>
        <c:axId val="169668992"/>
      </c:lineChart>
      <c:catAx>
        <c:axId val="169650432"/>
        <c:scaling>
          <c:orientation val="minMax"/>
        </c:scaling>
        <c:delete val="1"/>
        <c:axPos val="b"/>
        <c:numFmt formatCode="General" sourceLinked="1"/>
        <c:majorTickMark val="none"/>
        <c:minorTickMark val="none"/>
        <c:tickLblPos val="none"/>
        <c:crossAx val="169668992"/>
        <c:crosses val="autoZero"/>
        <c:auto val="1"/>
        <c:lblAlgn val="ctr"/>
        <c:lblOffset val="100"/>
        <c:noMultiLvlLbl val="1"/>
      </c:catAx>
      <c:valAx>
        <c:axId val="16966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965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44.5</c:v>
                </c:pt>
                <c:pt idx="1">
                  <c:v>36.299999999999997</c:v>
                </c:pt>
                <c:pt idx="2">
                  <c:v>39.9</c:v>
                </c:pt>
                <c:pt idx="3">
                  <c:v>45.2</c:v>
                </c:pt>
                <c:pt idx="4">
                  <c:v>48.4</c:v>
                </c:pt>
              </c:numCache>
            </c:numRef>
          </c:val>
          <c:extLst>
            <c:ext xmlns:c16="http://schemas.microsoft.com/office/drawing/2014/chart" uri="{C3380CC4-5D6E-409C-BE32-E72D297353CC}">
              <c16:uniqueId val="{00000000-B872-4558-802A-5E29683B66E4}"/>
            </c:ext>
          </c:extLst>
        </c:ser>
        <c:dLbls>
          <c:showLegendKey val="0"/>
          <c:showVal val="0"/>
          <c:showCatName val="0"/>
          <c:showSerName val="0"/>
          <c:showPercent val="0"/>
          <c:showBubbleSize val="0"/>
        </c:dLbls>
        <c:gapWidth val="150"/>
        <c:axId val="169756544"/>
        <c:axId val="16976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B872-4558-802A-5E29683B66E4}"/>
            </c:ext>
          </c:extLst>
        </c:ser>
        <c:dLbls>
          <c:showLegendKey val="0"/>
          <c:showVal val="0"/>
          <c:showCatName val="0"/>
          <c:showSerName val="0"/>
          <c:showPercent val="0"/>
          <c:showBubbleSize val="0"/>
        </c:dLbls>
        <c:marker val="1"/>
        <c:smooth val="0"/>
        <c:axId val="169756544"/>
        <c:axId val="169766912"/>
      </c:lineChart>
      <c:catAx>
        <c:axId val="169756544"/>
        <c:scaling>
          <c:orientation val="minMax"/>
        </c:scaling>
        <c:delete val="1"/>
        <c:axPos val="b"/>
        <c:numFmt formatCode="General" sourceLinked="1"/>
        <c:majorTickMark val="none"/>
        <c:minorTickMark val="none"/>
        <c:tickLblPos val="none"/>
        <c:crossAx val="169766912"/>
        <c:crosses val="autoZero"/>
        <c:auto val="1"/>
        <c:lblAlgn val="ctr"/>
        <c:lblOffset val="100"/>
        <c:noMultiLvlLbl val="1"/>
      </c:catAx>
      <c:valAx>
        <c:axId val="16976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75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54.8</c:v>
                </c:pt>
                <c:pt idx="1">
                  <c:v>58.3</c:v>
                </c:pt>
                <c:pt idx="2">
                  <c:v>60</c:v>
                </c:pt>
                <c:pt idx="3">
                  <c:v>64.8</c:v>
                </c:pt>
                <c:pt idx="4">
                  <c:v>68.5</c:v>
                </c:pt>
              </c:numCache>
            </c:numRef>
          </c:val>
          <c:extLst>
            <c:ext xmlns:c16="http://schemas.microsoft.com/office/drawing/2014/chart" uri="{C3380CC4-5D6E-409C-BE32-E72D297353CC}">
              <c16:uniqueId val="{00000000-47CC-4C74-B701-0FA0479885A2}"/>
            </c:ext>
          </c:extLst>
        </c:ser>
        <c:dLbls>
          <c:showLegendKey val="0"/>
          <c:showVal val="0"/>
          <c:showCatName val="0"/>
          <c:showSerName val="0"/>
          <c:showPercent val="0"/>
          <c:showBubbleSize val="0"/>
        </c:dLbls>
        <c:gapWidth val="150"/>
        <c:axId val="171253760"/>
        <c:axId val="1712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47CC-4C74-B701-0FA0479885A2}"/>
            </c:ext>
          </c:extLst>
        </c:ser>
        <c:dLbls>
          <c:showLegendKey val="0"/>
          <c:showVal val="0"/>
          <c:showCatName val="0"/>
          <c:showSerName val="0"/>
          <c:showPercent val="0"/>
          <c:showBubbleSize val="0"/>
        </c:dLbls>
        <c:marker val="1"/>
        <c:smooth val="0"/>
        <c:axId val="171253760"/>
        <c:axId val="171255680"/>
      </c:lineChart>
      <c:catAx>
        <c:axId val="171253760"/>
        <c:scaling>
          <c:orientation val="minMax"/>
        </c:scaling>
        <c:delete val="1"/>
        <c:axPos val="b"/>
        <c:numFmt formatCode="General" sourceLinked="1"/>
        <c:majorTickMark val="none"/>
        <c:minorTickMark val="none"/>
        <c:tickLblPos val="none"/>
        <c:crossAx val="171255680"/>
        <c:crosses val="autoZero"/>
        <c:auto val="1"/>
        <c:lblAlgn val="ctr"/>
        <c:lblOffset val="100"/>
        <c:noMultiLvlLbl val="1"/>
      </c:catAx>
      <c:valAx>
        <c:axId val="17125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25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69037958</c:v>
                </c:pt>
                <c:pt idx="1">
                  <c:v>87204851</c:v>
                </c:pt>
                <c:pt idx="2">
                  <c:v>89418834</c:v>
                </c:pt>
                <c:pt idx="3">
                  <c:v>91058058</c:v>
                </c:pt>
                <c:pt idx="4">
                  <c:v>91835946</c:v>
                </c:pt>
              </c:numCache>
            </c:numRef>
          </c:val>
          <c:extLst>
            <c:ext xmlns:c16="http://schemas.microsoft.com/office/drawing/2014/chart" uri="{C3380CC4-5D6E-409C-BE32-E72D297353CC}">
              <c16:uniqueId val="{00000000-E07A-4894-8456-3F2964B355DD}"/>
            </c:ext>
          </c:extLst>
        </c:ser>
        <c:dLbls>
          <c:showLegendKey val="0"/>
          <c:showVal val="0"/>
          <c:showCatName val="0"/>
          <c:showSerName val="0"/>
          <c:showPercent val="0"/>
          <c:showBubbleSize val="0"/>
        </c:dLbls>
        <c:gapWidth val="150"/>
        <c:axId val="171281792"/>
        <c:axId val="1713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E07A-4894-8456-3F2964B355DD}"/>
            </c:ext>
          </c:extLst>
        </c:ser>
        <c:dLbls>
          <c:showLegendKey val="0"/>
          <c:showVal val="0"/>
          <c:showCatName val="0"/>
          <c:showSerName val="0"/>
          <c:showPercent val="0"/>
          <c:showBubbleSize val="0"/>
        </c:dLbls>
        <c:marker val="1"/>
        <c:smooth val="0"/>
        <c:axId val="171281792"/>
        <c:axId val="171300352"/>
      </c:lineChart>
      <c:catAx>
        <c:axId val="171281792"/>
        <c:scaling>
          <c:orientation val="minMax"/>
        </c:scaling>
        <c:delete val="1"/>
        <c:axPos val="b"/>
        <c:numFmt formatCode="General" sourceLinked="1"/>
        <c:majorTickMark val="none"/>
        <c:minorTickMark val="none"/>
        <c:tickLblPos val="none"/>
        <c:crossAx val="171300352"/>
        <c:crosses val="autoZero"/>
        <c:auto val="1"/>
        <c:lblAlgn val="ctr"/>
        <c:lblOffset val="100"/>
        <c:noMultiLvlLbl val="1"/>
      </c:catAx>
      <c:valAx>
        <c:axId val="17130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28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16.399999999999999</c:v>
                </c:pt>
                <c:pt idx="1">
                  <c:v>16.100000000000001</c:v>
                </c:pt>
                <c:pt idx="2">
                  <c:v>14.4</c:v>
                </c:pt>
                <c:pt idx="3">
                  <c:v>17.399999999999999</c:v>
                </c:pt>
                <c:pt idx="4">
                  <c:v>17</c:v>
                </c:pt>
              </c:numCache>
            </c:numRef>
          </c:val>
          <c:extLst>
            <c:ext xmlns:c16="http://schemas.microsoft.com/office/drawing/2014/chart" uri="{C3380CC4-5D6E-409C-BE32-E72D297353CC}">
              <c16:uniqueId val="{00000000-9E9E-4DA5-909C-8A042F9EA420}"/>
            </c:ext>
          </c:extLst>
        </c:ser>
        <c:dLbls>
          <c:showLegendKey val="0"/>
          <c:showVal val="0"/>
          <c:showCatName val="0"/>
          <c:showSerName val="0"/>
          <c:showPercent val="0"/>
          <c:showBubbleSize val="0"/>
        </c:dLbls>
        <c:gapWidth val="150"/>
        <c:axId val="170028032"/>
        <c:axId val="17003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9E9E-4DA5-909C-8A042F9EA420}"/>
            </c:ext>
          </c:extLst>
        </c:ser>
        <c:dLbls>
          <c:showLegendKey val="0"/>
          <c:showVal val="0"/>
          <c:showCatName val="0"/>
          <c:showSerName val="0"/>
          <c:showPercent val="0"/>
          <c:showBubbleSize val="0"/>
        </c:dLbls>
        <c:marker val="1"/>
        <c:smooth val="0"/>
        <c:axId val="170028032"/>
        <c:axId val="170038400"/>
      </c:lineChart>
      <c:catAx>
        <c:axId val="170028032"/>
        <c:scaling>
          <c:orientation val="minMax"/>
        </c:scaling>
        <c:delete val="1"/>
        <c:axPos val="b"/>
        <c:numFmt formatCode="General" sourceLinked="1"/>
        <c:majorTickMark val="none"/>
        <c:minorTickMark val="none"/>
        <c:tickLblPos val="none"/>
        <c:crossAx val="170038400"/>
        <c:crosses val="autoZero"/>
        <c:auto val="1"/>
        <c:lblAlgn val="ctr"/>
        <c:lblOffset val="100"/>
        <c:noMultiLvlLbl val="1"/>
      </c:catAx>
      <c:valAx>
        <c:axId val="17003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02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54.6</c:v>
                </c:pt>
                <c:pt idx="1">
                  <c:v>52</c:v>
                </c:pt>
                <c:pt idx="2">
                  <c:v>49</c:v>
                </c:pt>
                <c:pt idx="3">
                  <c:v>47.1</c:v>
                </c:pt>
                <c:pt idx="4">
                  <c:v>48</c:v>
                </c:pt>
              </c:numCache>
            </c:numRef>
          </c:val>
          <c:extLst>
            <c:ext xmlns:c16="http://schemas.microsoft.com/office/drawing/2014/chart" uri="{C3380CC4-5D6E-409C-BE32-E72D297353CC}">
              <c16:uniqueId val="{00000000-8571-4A04-8003-A54A1B8BEEFC}"/>
            </c:ext>
          </c:extLst>
        </c:ser>
        <c:dLbls>
          <c:showLegendKey val="0"/>
          <c:showVal val="0"/>
          <c:showCatName val="0"/>
          <c:showSerName val="0"/>
          <c:showPercent val="0"/>
          <c:showBubbleSize val="0"/>
        </c:dLbls>
        <c:gapWidth val="150"/>
        <c:axId val="169949440"/>
        <c:axId val="1699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8571-4A04-8003-A54A1B8BEEFC}"/>
            </c:ext>
          </c:extLst>
        </c:ser>
        <c:dLbls>
          <c:showLegendKey val="0"/>
          <c:showVal val="0"/>
          <c:showCatName val="0"/>
          <c:showSerName val="0"/>
          <c:showPercent val="0"/>
          <c:showBubbleSize val="0"/>
        </c:dLbls>
        <c:marker val="1"/>
        <c:smooth val="0"/>
        <c:axId val="169949440"/>
        <c:axId val="169951616"/>
      </c:lineChart>
      <c:catAx>
        <c:axId val="169949440"/>
        <c:scaling>
          <c:orientation val="minMax"/>
        </c:scaling>
        <c:delete val="1"/>
        <c:axPos val="b"/>
        <c:numFmt formatCode="General" sourceLinked="1"/>
        <c:majorTickMark val="none"/>
        <c:minorTickMark val="none"/>
        <c:tickLblPos val="none"/>
        <c:crossAx val="169951616"/>
        <c:crosses val="autoZero"/>
        <c:auto val="1"/>
        <c:lblAlgn val="ctr"/>
        <c:lblOffset val="100"/>
        <c:noMultiLvlLbl val="1"/>
      </c:catAx>
      <c:valAx>
        <c:axId val="16995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94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OQ71" sqref="OQ71"/>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データ!H6</f>
        <v>宮城県地方独立行政法人宮城県立こども病院　宮城県立こども病院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2">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241</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2">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2">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27</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臨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241</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2">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2">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26973</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241</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241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5">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62</v>
      </c>
      <c r="NP18" s="127"/>
      <c r="NQ18" s="127"/>
      <c r="NR18" s="130" t="s">
        <v>39</v>
      </c>
      <c r="NS18" s="131"/>
      <c r="NT18" s="126" t="s">
        <v>38</v>
      </c>
      <c r="NU18" s="127"/>
      <c r="NV18" s="127"/>
      <c r="NW18" s="130" t="s">
        <v>39</v>
      </c>
      <c r="NX18" s="13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x14ac:dyDescent="0.2">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x14ac:dyDescent="0.2">
      <c r="A33" s="2"/>
      <c r="B33" s="25"/>
      <c r="D33" s="5"/>
      <c r="E33" s="5"/>
      <c r="F33" s="5"/>
      <c r="G33" s="96" t="s">
        <v>56</v>
      </c>
      <c r="H33" s="96"/>
      <c r="I33" s="96"/>
      <c r="J33" s="96"/>
      <c r="K33" s="96"/>
      <c r="L33" s="96"/>
      <c r="M33" s="96"/>
      <c r="N33" s="96"/>
      <c r="O33" s="96"/>
      <c r="P33" s="85">
        <f>データ!AH7</f>
        <v>95.1</v>
      </c>
      <c r="Q33" s="86"/>
      <c r="R33" s="86"/>
      <c r="S33" s="86"/>
      <c r="T33" s="86"/>
      <c r="U33" s="86"/>
      <c r="V33" s="86"/>
      <c r="W33" s="86"/>
      <c r="X33" s="86"/>
      <c r="Y33" s="86"/>
      <c r="Z33" s="86"/>
      <c r="AA33" s="86"/>
      <c r="AB33" s="86"/>
      <c r="AC33" s="86"/>
      <c r="AD33" s="87"/>
      <c r="AE33" s="85">
        <f>データ!AI7</f>
        <v>94.3</v>
      </c>
      <c r="AF33" s="86"/>
      <c r="AG33" s="86"/>
      <c r="AH33" s="86"/>
      <c r="AI33" s="86"/>
      <c r="AJ33" s="86"/>
      <c r="AK33" s="86"/>
      <c r="AL33" s="86"/>
      <c r="AM33" s="86"/>
      <c r="AN33" s="86"/>
      <c r="AO33" s="86"/>
      <c r="AP33" s="86"/>
      <c r="AQ33" s="86"/>
      <c r="AR33" s="86"/>
      <c r="AS33" s="87"/>
      <c r="AT33" s="85">
        <f>データ!AJ7</f>
        <v>100.1</v>
      </c>
      <c r="AU33" s="86"/>
      <c r="AV33" s="86"/>
      <c r="AW33" s="86"/>
      <c r="AX33" s="86"/>
      <c r="AY33" s="86"/>
      <c r="AZ33" s="86"/>
      <c r="BA33" s="86"/>
      <c r="BB33" s="86"/>
      <c r="BC33" s="86"/>
      <c r="BD33" s="86"/>
      <c r="BE33" s="86"/>
      <c r="BF33" s="86"/>
      <c r="BG33" s="86"/>
      <c r="BH33" s="87"/>
      <c r="BI33" s="85">
        <f>データ!AK7</f>
        <v>99.7</v>
      </c>
      <c r="BJ33" s="86"/>
      <c r="BK33" s="86"/>
      <c r="BL33" s="86"/>
      <c r="BM33" s="86"/>
      <c r="BN33" s="86"/>
      <c r="BO33" s="86"/>
      <c r="BP33" s="86"/>
      <c r="BQ33" s="86"/>
      <c r="BR33" s="86"/>
      <c r="BS33" s="86"/>
      <c r="BT33" s="86"/>
      <c r="BU33" s="86"/>
      <c r="BV33" s="86"/>
      <c r="BW33" s="87"/>
      <c r="BX33" s="85">
        <f>データ!AL7</f>
        <v>103.2</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62.7</v>
      </c>
      <c r="DE33" s="86"/>
      <c r="DF33" s="86"/>
      <c r="DG33" s="86"/>
      <c r="DH33" s="86"/>
      <c r="DI33" s="86"/>
      <c r="DJ33" s="86"/>
      <c r="DK33" s="86"/>
      <c r="DL33" s="86"/>
      <c r="DM33" s="86"/>
      <c r="DN33" s="86"/>
      <c r="DO33" s="86"/>
      <c r="DP33" s="86"/>
      <c r="DQ33" s="86"/>
      <c r="DR33" s="87"/>
      <c r="DS33" s="85">
        <f>データ!AT7</f>
        <v>65.5</v>
      </c>
      <c r="DT33" s="86"/>
      <c r="DU33" s="86"/>
      <c r="DV33" s="86"/>
      <c r="DW33" s="86"/>
      <c r="DX33" s="86"/>
      <c r="DY33" s="86"/>
      <c r="DZ33" s="86"/>
      <c r="EA33" s="86"/>
      <c r="EB33" s="86"/>
      <c r="EC33" s="86"/>
      <c r="ED33" s="86"/>
      <c r="EE33" s="86"/>
      <c r="EF33" s="86"/>
      <c r="EG33" s="87"/>
      <c r="EH33" s="85">
        <f>データ!AU7</f>
        <v>65.7</v>
      </c>
      <c r="EI33" s="86"/>
      <c r="EJ33" s="86"/>
      <c r="EK33" s="86"/>
      <c r="EL33" s="86"/>
      <c r="EM33" s="86"/>
      <c r="EN33" s="86"/>
      <c r="EO33" s="86"/>
      <c r="EP33" s="86"/>
      <c r="EQ33" s="86"/>
      <c r="ER33" s="86"/>
      <c r="ES33" s="86"/>
      <c r="ET33" s="86"/>
      <c r="EU33" s="86"/>
      <c r="EV33" s="87"/>
      <c r="EW33" s="85">
        <f>データ!AV7</f>
        <v>67.599999999999994</v>
      </c>
      <c r="EX33" s="86"/>
      <c r="EY33" s="86"/>
      <c r="EZ33" s="86"/>
      <c r="FA33" s="86"/>
      <c r="FB33" s="86"/>
      <c r="FC33" s="86"/>
      <c r="FD33" s="86"/>
      <c r="FE33" s="86"/>
      <c r="FF33" s="86"/>
      <c r="FG33" s="86"/>
      <c r="FH33" s="86"/>
      <c r="FI33" s="86"/>
      <c r="FJ33" s="86"/>
      <c r="FK33" s="87"/>
      <c r="FL33" s="85">
        <f>データ!AW7</f>
        <v>69.3</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25.2</v>
      </c>
      <c r="GS33" s="86"/>
      <c r="GT33" s="86"/>
      <c r="GU33" s="86"/>
      <c r="GV33" s="86"/>
      <c r="GW33" s="86"/>
      <c r="GX33" s="86"/>
      <c r="GY33" s="86"/>
      <c r="GZ33" s="86"/>
      <c r="HA33" s="86"/>
      <c r="HB33" s="86"/>
      <c r="HC33" s="86"/>
      <c r="HD33" s="86"/>
      <c r="HE33" s="86"/>
      <c r="HF33" s="87"/>
      <c r="HG33" s="85">
        <f>データ!BE7</f>
        <v>33.200000000000003</v>
      </c>
      <c r="HH33" s="86"/>
      <c r="HI33" s="86"/>
      <c r="HJ33" s="86"/>
      <c r="HK33" s="86"/>
      <c r="HL33" s="86"/>
      <c r="HM33" s="86"/>
      <c r="HN33" s="86"/>
      <c r="HO33" s="86"/>
      <c r="HP33" s="86"/>
      <c r="HQ33" s="86"/>
      <c r="HR33" s="86"/>
      <c r="HS33" s="86"/>
      <c r="HT33" s="86"/>
      <c r="HU33" s="87"/>
      <c r="HV33" s="85">
        <f>データ!BF7</f>
        <v>29.8</v>
      </c>
      <c r="HW33" s="86"/>
      <c r="HX33" s="86"/>
      <c r="HY33" s="86"/>
      <c r="HZ33" s="86"/>
      <c r="IA33" s="86"/>
      <c r="IB33" s="86"/>
      <c r="IC33" s="86"/>
      <c r="ID33" s="86"/>
      <c r="IE33" s="86"/>
      <c r="IF33" s="86"/>
      <c r="IG33" s="86"/>
      <c r="IH33" s="86"/>
      <c r="II33" s="86"/>
      <c r="IJ33" s="87"/>
      <c r="IK33" s="85">
        <f>データ!BG7</f>
        <v>28.2</v>
      </c>
      <c r="IL33" s="86"/>
      <c r="IM33" s="86"/>
      <c r="IN33" s="86"/>
      <c r="IO33" s="86"/>
      <c r="IP33" s="86"/>
      <c r="IQ33" s="86"/>
      <c r="IR33" s="86"/>
      <c r="IS33" s="86"/>
      <c r="IT33" s="86"/>
      <c r="IU33" s="86"/>
      <c r="IV33" s="86"/>
      <c r="IW33" s="86"/>
      <c r="IX33" s="86"/>
      <c r="IY33" s="87"/>
      <c r="IZ33" s="85">
        <f>データ!BH7</f>
        <v>24.1</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74.900000000000006</v>
      </c>
      <c r="KG33" s="86"/>
      <c r="KH33" s="86"/>
      <c r="KI33" s="86"/>
      <c r="KJ33" s="86"/>
      <c r="KK33" s="86"/>
      <c r="KL33" s="86"/>
      <c r="KM33" s="86"/>
      <c r="KN33" s="86"/>
      <c r="KO33" s="86"/>
      <c r="KP33" s="86"/>
      <c r="KQ33" s="86"/>
      <c r="KR33" s="86"/>
      <c r="KS33" s="86"/>
      <c r="KT33" s="87"/>
      <c r="KU33" s="85">
        <f>データ!BP7</f>
        <v>76</v>
      </c>
      <c r="KV33" s="86"/>
      <c r="KW33" s="86"/>
      <c r="KX33" s="86"/>
      <c r="KY33" s="86"/>
      <c r="KZ33" s="86"/>
      <c r="LA33" s="86"/>
      <c r="LB33" s="86"/>
      <c r="LC33" s="86"/>
      <c r="LD33" s="86"/>
      <c r="LE33" s="86"/>
      <c r="LF33" s="86"/>
      <c r="LG33" s="86"/>
      <c r="LH33" s="86"/>
      <c r="LI33" s="87"/>
      <c r="LJ33" s="85">
        <f>データ!BQ7</f>
        <v>76.2</v>
      </c>
      <c r="LK33" s="86"/>
      <c r="LL33" s="86"/>
      <c r="LM33" s="86"/>
      <c r="LN33" s="86"/>
      <c r="LO33" s="86"/>
      <c r="LP33" s="86"/>
      <c r="LQ33" s="86"/>
      <c r="LR33" s="86"/>
      <c r="LS33" s="86"/>
      <c r="LT33" s="86"/>
      <c r="LU33" s="86"/>
      <c r="LV33" s="86"/>
      <c r="LW33" s="86"/>
      <c r="LX33" s="87"/>
      <c r="LY33" s="85">
        <f>データ!BR7</f>
        <v>76.5</v>
      </c>
      <c r="LZ33" s="86"/>
      <c r="MA33" s="86"/>
      <c r="MB33" s="86"/>
      <c r="MC33" s="86"/>
      <c r="MD33" s="86"/>
      <c r="ME33" s="86"/>
      <c r="MF33" s="86"/>
      <c r="MG33" s="86"/>
      <c r="MH33" s="86"/>
      <c r="MI33" s="86"/>
      <c r="MJ33" s="86"/>
      <c r="MK33" s="86"/>
      <c r="ML33" s="86"/>
      <c r="MM33" s="87"/>
      <c r="MN33" s="85">
        <f>データ!BS7</f>
        <v>74.400000000000006</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x14ac:dyDescent="0.2">
      <c r="A34" s="2"/>
      <c r="B34" s="25"/>
      <c r="D34" s="5"/>
      <c r="E34" s="5"/>
      <c r="F34" s="5"/>
      <c r="G34" s="96" t="s">
        <v>58</v>
      </c>
      <c r="H34" s="96"/>
      <c r="I34" s="96"/>
      <c r="J34" s="96"/>
      <c r="K34" s="96"/>
      <c r="L34" s="96"/>
      <c r="M34" s="96"/>
      <c r="N34" s="96"/>
      <c r="O34" s="96"/>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5" t="s">
        <v>176</v>
      </c>
      <c r="NK39" s="106"/>
      <c r="NL39" s="106"/>
      <c r="NM39" s="106"/>
      <c r="NN39" s="106"/>
      <c r="NO39" s="106"/>
      <c r="NP39" s="106"/>
      <c r="NQ39" s="106"/>
      <c r="NR39" s="106"/>
      <c r="NS39" s="106"/>
      <c r="NT39" s="106"/>
      <c r="NU39" s="106"/>
      <c r="NV39" s="106"/>
      <c r="NW39" s="106"/>
      <c r="NX39" s="107"/>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5"/>
      <c r="NK40" s="106"/>
      <c r="NL40" s="106"/>
      <c r="NM40" s="106"/>
      <c r="NN40" s="106"/>
      <c r="NO40" s="106"/>
      <c r="NP40" s="106"/>
      <c r="NQ40" s="106"/>
      <c r="NR40" s="106"/>
      <c r="NS40" s="106"/>
      <c r="NT40" s="106"/>
      <c r="NU40" s="106"/>
      <c r="NV40" s="106"/>
      <c r="NW40" s="106"/>
      <c r="NX40" s="107"/>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5"/>
      <c r="NK41" s="106"/>
      <c r="NL41" s="106"/>
      <c r="NM41" s="106"/>
      <c r="NN41" s="106"/>
      <c r="NO41" s="106"/>
      <c r="NP41" s="106"/>
      <c r="NQ41" s="106"/>
      <c r="NR41" s="106"/>
      <c r="NS41" s="106"/>
      <c r="NT41" s="106"/>
      <c r="NU41" s="106"/>
      <c r="NV41" s="106"/>
      <c r="NW41" s="106"/>
      <c r="NX41" s="107"/>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5"/>
      <c r="NK42" s="106"/>
      <c r="NL42" s="106"/>
      <c r="NM42" s="106"/>
      <c r="NN42" s="106"/>
      <c r="NO42" s="106"/>
      <c r="NP42" s="106"/>
      <c r="NQ42" s="106"/>
      <c r="NR42" s="106"/>
      <c r="NS42" s="106"/>
      <c r="NT42" s="106"/>
      <c r="NU42" s="106"/>
      <c r="NV42" s="106"/>
      <c r="NW42" s="106"/>
      <c r="NX42" s="107"/>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5"/>
      <c r="NK43" s="106"/>
      <c r="NL43" s="106"/>
      <c r="NM43" s="106"/>
      <c r="NN43" s="106"/>
      <c r="NO43" s="106"/>
      <c r="NP43" s="106"/>
      <c r="NQ43" s="106"/>
      <c r="NR43" s="106"/>
      <c r="NS43" s="106"/>
      <c r="NT43" s="106"/>
      <c r="NU43" s="106"/>
      <c r="NV43" s="106"/>
      <c r="NW43" s="106"/>
      <c r="NX43" s="107"/>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5"/>
      <c r="NK44" s="106"/>
      <c r="NL44" s="106"/>
      <c r="NM44" s="106"/>
      <c r="NN44" s="106"/>
      <c r="NO44" s="106"/>
      <c r="NP44" s="106"/>
      <c r="NQ44" s="106"/>
      <c r="NR44" s="106"/>
      <c r="NS44" s="106"/>
      <c r="NT44" s="106"/>
      <c r="NU44" s="106"/>
      <c r="NV44" s="106"/>
      <c r="NW44" s="106"/>
      <c r="NX44" s="107"/>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5"/>
      <c r="NK45" s="106"/>
      <c r="NL45" s="106"/>
      <c r="NM45" s="106"/>
      <c r="NN45" s="106"/>
      <c r="NO45" s="106"/>
      <c r="NP45" s="106"/>
      <c r="NQ45" s="106"/>
      <c r="NR45" s="106"/>
      <c r="NS45" s="106"/>
      <c r="NT45" s="106"/>
      <c r="NU45" s="106"/>
      <c r="NV45" s="106"/>
      <c r="NW45" s="106"/>
      <c r="NX45" s="107"/>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5"/>
      <c r="NK46" s="106"/>
      <c r="NL46" s="106"/>
      <c r="NM46" s="106"/>
      <c r="NN46" s="106"/>
      <c r="NO46" s="106"/>
      <c r="NP46" s="106"/>
      <c r="NQ46" s="106"/>
      <c r="NR46" s="106"/>
      <c r="NS46" s="106"/>
      <c r="NT46" s="106"/>
      <c r="NU46" s="106"/>
      <c r="NV46" s="106"/>
      <c r="NW46" s="106"/>
      <c r="NX46" s="107"/>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5"/>
      <c r="NK47" s="106"/>
      <c r="NL47" s="106"/>
      <c r="NM47" s="106"/>
      <c r="NN47" s="106"/>
      <c r="NO47" s="106"/>
      <c r="NP47" s="106"/>
      <c r="NQ47" s="106"/>
      <c r="NR47" s="106"/>
      <c r="NS47" s="106"/>
      <c r="NT47" s="106"/>
      <c r="NU47" s="106"/>
      <c r="NV47" s="106"/>
      <c r="NW47" s="106"/>
      <c r="NX47" s="107"/>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5"/>
      <c r="NK48" s="106"/>
      <c r="NL48" s="106"/>
      <c r="NM48" s="106"/>
      <c r="NN48" s="106"/>
      <c r="NO48" s="106"/>
      <c r="NP48" s="106"/>
      <c r="NQ48" s="106"/>
      <c r="NR48" s="106"/>
      <c r="NS48" s="106"/>
      <c r="NT48" s="106"/>
      <c r="NU48" s="106"/>
      <c r="NV48" s="106"/>
      <c r="NW48" s="106"/>
      <c r="NX48" s="107"/>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5"/>
      <c r="NK49" s="106"/>
      <c r="NL49" s="106"/>
      <c r="NM49" s="106"/>
      <c r="NN49" s="106"/>
      <c r="NO49" s="106"/>
      <c r="NP49" s="106"/>
      <c r="NQ49" s="106"/>
      <c r="NR49" s="106"/>
      <c r="NS49" s="106"/>
      <c r="NT49" s="106"/>
      <c r="NU49" s="106"/>
      <c r="NV49" s="106"/>
      <c r="NW49" s="106"/>
      <c r="NX49" s="107"/>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5"/>
      <c r="NK50" s="106"/>
      <c r="NL50" s="106"/>
      <c r="NM50" s="106"/>
      <c r="NN50" s="106"/>
      <c r="NO50" s="106"/>
      <c r="NP50" s="106"/>
      <c r="NQ50" s="106"/>
      <c r="NR50" s="106"/>
      <c r="NS50" s="106"/>
      <c r="NT50" s="106"/>
      <c r="NU50" s="106"/>
      <c r="NV50" s="106"/>
      <c r="NW50" s="106"/>
      <c r="NX50" s="107"/>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96" t="s">
        <v>56</v>
      </c>
      <c r="H55" s="96"/>
      <c r="I55" s="96"/>
      <c r="J55" s="96"/>
      <c r="K55" s="96"/>
      <c r="L55" s="96"/>
      <c r="M55" s="96"/>
      <c r="N55" s="96"/>
      <c r="O55" s="96"/>
      <c r="P55" s="97">
        <f>データ!BZ7</f>
        <v>55577</v>
      </c>
      <c r="Q55" s="98"/>
      <c r="R55" s="98"/>
      <c r="S55" s="98"/>
      <c r="T55" s="98"/>
      <c r="U55" s="98"/>
      <c r="V55" s="98"/>
      <c r="W55" s="98"/>
      <c r="X55" s="98"/>
      <c r="Y55" s="98"/>
      <c r="Z55" s="98"/>
      <c r="AA55" s="98"/>
      <c r="AB55" s="98"/>
      <c r="AC55" s="98"/>
      <c r="AD55" s="99"/>
      <c r="AE55" s="97">
        <f>データ!CA7</f>
        <v>58657</v>
      </c>
      <c r="AF55" s="98"/>
      <c r="AG55" s="98"/>
      <c r="AH55" s="98"/>
      <c r="AI55" s="98"/>
      <c r="AJ55" s="98"/>
      <c r="AK55" s="98"/>
      <c r="AL55" s="98"/>
      <c r="AM55" s="98"/>
      <c r="AN55" s="98"/>
      <c r="AO55" s="98"/>
      <c r="AP55" s="98"/>
      <c r="AQ55" s="98"/>
      <c r="AR55" s="98"/>
      <c r="AS55" s="99"/>
      <c r="AT55" s="97">
        <f>データ!CB7</f>
        <v>72095</v>
      </c>
      <c r="AU55" s="98"/>
      <c r="AV55" s="98"/>
      <c r="AW55" s="98"/>
      <c r="AX55" s="98"/>
      <c r="AY55" s="98"/>
      <c r="AZ55" s="98"/>
      <c r="BA55" s="98"/>
      <c r="BB55" s="98"/>
      <c r="BC55" s="98"/>
      <c r="BD55" s="98"/>
      <c r="BE55" s="98"/>
      <c r="BF55" s="98"/>
      <c r="BG55" s="98"/>
      <c r="BH55" s="99"/>
      <c r="BI55" s="97">
        <f>データ!CC7</f>
        <v>79409</v>
      </c>
      <c r="BJ55" s="98"/>
      <c r="BK55" s="98"/>
      <c r="BL55" s="98"/>
      <c r="BM55" s="98"/>
      <c r="BN55" s="98"/>
      <c r="BO55" s="98"/>
      <c r="BP55" s="98"/>
      <c r="BQ55" s="98"/>
      <c r="BR55" s="98"/>
      <c r="BS55" s="98"/>
      <c r="BT55" s="98"/>
      <c r="BU55" s="98"/>
      <c r="BV55" s="98"/>
      <c r="BW55" s="99"/>
      <c r="BX55" s="97">
        <f>データ!CD7</f>
        <v>81582</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11525</v>
      </c>
      <c r="DE55" s="98"/>
      <c r="DF55" s="98"/>
      <c r="DG55" s="98"/>
      <c r="DH55" s="98"/>
      <c r="DI55" s="98"/>
      <c r="DJ55" s="98"/>
      <c r="DK55" s="98"/>
      <c r="DL55" s="98"/>
      <c r="DM55" s="98"/>
      <c r="DN55" s="98"/>
      <c r="DO55" s="98"/>
      <c r="DP55" s="98"/>
      <c r="DQ55" s="98"/>
      <c r="DR55" s="99"/>
      <c r="DS55" s="97">
        <f>データ!CL7</f>
        <v>11188</v>
      </c>
      <c r="DT55" s="98"/>
      <c r="DU55" s="98"/>
      <c r="DV55" s="98"/>
      <c r="DW55" s="98"/>
      <c r="DX55" s="98"/>
      <c r="DY55" s="98"/>
      <c r="DZ55" s="98"/>
      <c r="EA55" s="98"/>
      <c r="EB55" s="98"/>
      <c r="EC55" s="98"/>
      <c r="ED55" s="98"/>
      <c r="EE55" s="98"/>
      <c r="EF55" s="98"/>
      <c r="EG55" s="99"/>
      <c r="EH55" s="97">
        <f>データ!CM7</f>
        <v>13318</v>
      </c>
      <c r="EI55" s="98"/>
      <c r="EJ55" s="98"/>
      <c r="EK55" s="98"/>
      <c r="EL55" s="98"/>
      <c r="EM55" s="98"/>
      <c r="EN55" s="98"/>
      <c r="EO55" s="98"/>
      <c r="EP55" s="98"/>
      <c r="EQ55" s="98"/>
      <c r="ER55" s="98"/>
      <c r="ES55" s="98"/>
      <c r="ET55" s="98"/>
      <c r="EU55" s="98"/>
      <c r="EV55" s="99"/>
      <c r="EW55" s="97">
        <f>データ!CN7</f>
        <v>13956</v>
      </c>
      <c r="EX55" s="98"/>
      <c r="EY55" s="98"/>
      <c r="EZ55" s="98"/>
      <c r="FA55" s="98"/>
      <c r="FB55" s="98"/>
      <c r="FC55" s="98"/>
      <c r="FD55" s="98"/>
      <c r="FE55" s="98"/>
      <c r="FF55" s="98"/>
      <c r="FG55" s="98"/>
      <c r="FH55" s="98"/>
      <c r="FI55" s="98"/>
      <c r="FJ55" s="98"/>
      <c r="FK55" s="99"/>
      <c r="FL55" s="97">
        <f>データ!CO7</f>
        <v>15736</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54.6</v>
      </c>
      <c r="GS55" s="86"/>
      <c r="GT55" s="86"/>
      <c r="GU55" s="86"/>
      <c r="GV55" s="86"/>
      <c r="GW55" s="86"/>
      <c r="GX55" s="86"/>
      <c r="GY55" s="86"/>
      <c r="GZ55" s="86"/>
      <c r="HA55" s="86"/>
      <c r="HB55" s="86"/>
      <c r="HC55" s="86"/>
      <c r="HD55" s="86"/>
      <c r="HE55" s="86"/>
      <c r="HF55" s="87"/>
      <c r="HG55" s="85">
        <f>データ!CW7</f>
        <v>52</v>
      </c>
      <c r="HH55" s="86"/>
      <c r="HI55" s="86"/>
      <c r="HJ55" s="86"/>
      <c r="HK55" s="86"/>
      <c r="HL55" s="86"/>
      <c r="HM55" s="86"/>
      <c r="HN55" s="86"/>
      <c r="HO55" s="86"/>
      <c r="HP55" s="86"/>
      <c r="HQ55" s="86"/>
      <c r="HR55" s="86"/>
      <c r="HS55" s="86"/>
      <c r="HT55" s="86"/>
      <c r="HU55" s="87"/>
      <c r="HV55" s="85">
        <f>データ!CX7</f>
        <v>49</v>
      </c>
      <c r="HW55" s="86"/>
      <c r="HX55" s="86"/>
      <c r="HY55" s="86"/>
      <c r="HZ55" s="86"/>
      <c r="IA55" s="86"/>
      <c r="IB55" s="86"/>
      <c r="IC55" s="86"/>
      <c r="ID55" s="86"/>
      <c r="IE55" s="86"/>
      <c r="IF55" s="86"/>
      <c r="IG55" s="86"/>
      <c r="IH55" s="86"/>
      <c r="II55" s="86"/>
      <c r="IJ55" s="87"/>
      <c r="IK55" s="85">
        <f>データ!CY7</f>
        <v>47.1</v>
      </c>
      <c r="IL55" s="86"/>
      <c r="IM55" s="86"/>
      <c r="IN55" s="86"/>
      <c r="IO55" s="86"/>
      <c r="IP55" s="86"/>
      <c r="IQ55" s="86"/>
      <c r="IR55" s="86"/>
      <c r="IS55" s="86"/>
      <c r="IT55" s="86"/>
      <c r="IU55" s="86"/>
      <c r="IV55" s="86"/>
      <c r="IW55" s="86"/>
      <c r="IX55" s="86"/>
      <c r="IY55" s="87"/>
      <c r="IZ55" s="85">
        <f>データ!CZ7</f>
        <v>48</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16.399999999999999</v>
      </c>
      <c r="KG55" s="86"/>
      <c r="KH55" s="86"/>
      <c r="KI55" s="86"/>
      <c r="KJ55" s="86"/>
      <c r="KK55" s="86"/>
      <c r="KL55" s="86"/>
      <c r="KM55" s="86"/>
      <c r="KN55" s="86"/>
      <c r="KO55" s="86"/>
      <c r="KP55" s="86"/>
      <c r="KQ55" s="86"/>
      <c r="KR55" s="86"/>
      <c r="KS55" s="86"/>
      <c r="KT55" s="87"/>
      <c r="KU55" s="85">
        <f>データ!DH7</f>
        <v>16.100000000000001</v>
      </c>
      <c r="KV55" s="86"/>
      <c r="KW55" s="86"/>
      <c r="KX55" s="86"/>
      <c r="KY55" s="86"/>
      <c r="KZ55" s="86"/>
      <c r="LA55" s="86"/>
      <c r="LB55" s="86"/>
      <c r="LC55" s="86"/>
      <c r="LD55" s="86"/>
      <c r="LE55" s="86"/>
      <c r="LF55" s="86"/>
      <c r="LG55" s="86"/>
      <c r="LH55" s="86"/>
      <c r="LI55" s="87"/>
      <c r="LJ55" s="85">
        <f>データ!DI7</f>
        <v>14.4</v>
      </c>
      <c r="LK55" s="86"/>
      <c r="LL55" s="86"/>
      <c r="LM55" s="86"/>
      <c r="LN55" s="86"/>
      <c r="LO55" s="86"/>
      <c r="LP55" s="86"/>
      <c r="LQ55" s="86"/>
      <c r="LR55" s="86"/>
      <c r="LS55" s="86"/>
      <c r="LT55" s="86"/>
      <c r="LU55" s="86"/>
      <c r="LV55" s="86"/>
      <c r="LW55" s="86"/>
      <c r="LX55" s="87"/>
      <c r="LY55" s="85">
        <f>データ!DJ7</f>
        <v>17.399999999999999</v>
      </c>
      <c r="LZ55" s="86"/>
      <c r="MA55" s="86"/>
      <c r="MB55" s="86"/>
      <c r="MC55" s="86"/>
      <c r="MD55" s="86"/>
      <c r="ME55" s="86"/>
      <c r="MF55" s="86"/>
      <c r="MG55" s="86"/>
      <c r="MH55" s="86"/>
      <c r="MI55" s="86"/>
      <c r="MJ55" s="86"/>
      <c r="MK55" s="86"/>
      <c r="ML55" s="86"/>
      <c r="MM55" s="87"/>
      <c r="MN55" s="85">
        <f>データ!DK7</f>
        <v>17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96" t="s">
        <v>58</v>
      </c>
      <c r="H56" s="96"/>
      <c r="I56" s="96"/>
      <c r="J56" s="96"/>
      <c r="K56" s="96"/>
      <c r="L56" s="96"/>
      <c r="M56" s="96"/>
      <c r="N56" s="96"/>
      <c r="O56" s="96"/>
      <c r="P56" s="97">
        <f>データ!CE7</f>
        <v>45085</v>
      </c>
      <c r="Q56" s="98"/>
      <c r="R56" s="98"/>
      <c r="S56" s="98"/>
      <c r="T56" s="98"/>
      <c r="U56" s="98"/>
      <c r="V56" s="98"/>
      <c r="W56" s="98"/>
      <c r="X56" s="98"/>
      <c r="Y56" s="98"/>
      <c r="Z56" s="98"/>
      <c r="AA56" s="98"/>
      <c r="AB56" s="98"/>
      <c r="AC56" s="98"/>
      <c r="AD56" s="99"/>
      <c r="AE56" s="97">
        <f>データ!CF7</f>
        <v>44825</v>
      </c>
      <c r="AF56" s="98"/>
      <c r="AG56" s="98"/>
      <c r="AH56" s="98"/>
      <c r="AI56" s="98"/>
      <c r="AJ56" s="98"/>
      <c r="AK56" s="98"/>
      <c r="AL56" s="98"/>
      <c r="AM56" s="98"/>
      <c r="AN56" s="98"/>
      <c r="AO56" s="98"/>
      <c r="AP56" s="98"/>
      <c r="AQ56" s="98"/>
      <c r="AR56" s="98"/>
      <c r="AS56" s="99"/>
      <c r="AT56" s="97">
        <f>データ!CG7</f>
        <v>45494</v>
      </c>
      <c r="AU56" s="98"/>
      <c r="AV56" s="98"/>
      <c r="AW56" s="98"/>
      <c r="AX56" s="98"/>
      <c r="AY56" s="98"/>
      <c r="AZ56" s="98"/>
      <c r="BA56" s="98"/>
      <c r="BB56" s="98"/>
      <c r="BC56" s="98"/>
      <c r="BD56" s="98"/>
      <c r="BE56" s="98"/>
      <c r="BF56" s="98"/>
      <c r="BG56" s="98"/>
      <c r="BH56" s="99"/>
      <c r="BI56" s="97">
        <f>データ!CH7</f>
        <v>47924</v>
      </c>
      <c r="BJ56" s="98"/>
      <c r="BK56" s="98"/>
      <c r="BL56" s="98"/>
      <c r="BM56" s="98"/>
      <c r="BN56" s="98"/>
      <c r="BO56" s="98"/>
      <c r="BP56" s="98"/>
      <c r="BQ56" s="98"/>
      <c r="BR56" s="98"/>
      <c r="BS56" s="98"/>
      <c r="BT56" s="98"/>
      <c r="BU56" s="98"/>
      <c r="BV56" s="98"/>
      <c r="BW56" s="99"/>
      <c r="BX56" s="97">
        <f>データ!CI7</f>
        <v>48807</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11881</v>
      </c>
      <c r="DE56" s="98"/>
      <c r="DF56" s="98"/>
      <c r="DG56" s="98"/>
      <c r="DH56" s="98"/>
      <c r="DI56" s="98"/>
      <c r="DJ56" s="98"/>
      <c r="DK56" s="98"/>
      <c r="DL56" s="98"/>
      <c r="DM56" s="98"/>
      <c r="DN56" s="98"/>
      <c r="DO56" s="98"/>
      <c r="DP56" s="98"/>
      <c r="DQ56" s="98"/>
      <c r="DR56" s="99"/>
      <c r="DS56" s="97">
        <f>データ!CQ7</f>
        <v>12023</v>
      </c>
      <c r="DT56" s="98"/>
      <c r="DU56" s="98"/>
      <c r="DV56" s="98"/>
      <c r="DW56" s="98"/>
      <c r="DX56" s="98"/>
      <c r="DY56" s="98"/>
      <c r="DZ56" s="98"/>
      <c r="EA56" s="98"/>
      <c r="EB56" s="98"/>
      <c r="EC56" s="98"/>
      <c r="ED56" s="98"/>
      <c r="EE56" s="98"/>
      <c r="EF56" s="98"/>
      <c r="EG56" s="99"/>
      <c r="EH56" s="97">
        <f>データ!CR7</f>
        <v>12309</v>
      </c>
      <c r="EI56" s="98"/>
      <c r="EJ56" s="98"/>
      <c r="EK56" s="98"/>
      <c r="EL56" s="98"/>
      <c r="EM56" s="98"/>
      <c r="EN56" s="98"/>
      <c r="EO56" s="98"/>
      <c r="EP56" s="98"/>
      <c r="EQ56" s="98"/>
      <c r="ER56" s="98"/>
      <c r="ES56" s="98"/>
      <c r="ET56" s="98"/>
      <c r="EU56" s="98"/>
      <c r="EV56" s="99"/>
      <c r="EW56" s="97">
        <f>データ!CS7</f>
        <v>12502</v>
      </c>
      <c r="EX56" s="98"/>
      <c r="EY56" s="98"/>
      <c r="EZ56" s="98"/>
      <c r="FA56" s="98"/>
      <c r="FB56" s="98"/>
      <c r="FC56" s="98"/>
      <c r="FD56" s="98"/>
      <c r="FE56" s="98"/>
      <c r="FF56" s="98"/>
      <c r="FG56" s="98"/>
      <c r="FH56" s="98"/>
      <c r="FI56" s="98"/>
      <c r="FJ56" s="98"/>
      <c r="FK56" s="99"/>
      <c r="FL56" s="97">
        <f>データ!CT7</f>
        <v>12970</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178</v>
      </c>
      <c r="NK70" s="168"/>
      <c r="NL70" s="168"/>
      <c r="NM70" s="168"/>
      <c r="NN70" s="168"/>
      <c r="NO70" s="168"/>
      <c r="NP70" s="168"/>
      <c r="NQ70" s="168"/>
      <c r="NR70" s="168"/>
      <c r="NS70" s="168"/>
      <c r="NT70" s="168"/>
      <c r="NU70" s="168"/>
      <c r="NV70" s="168"/>
      <c r="NW70" s="168"/>
      <c r="NX70" s="16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44.5</v>
      </c>
      <c r="V79" s="80"/>
      <c r="W79" s="80"/>
      <c r="X79" s="80"/>
      <c r="Y79" s="80"/>
      <c r="Z79" s="80"/>
      <c r="AA79" s="80"/>
      <c r="AB79" s="80"/>
      <c r="AC79" s="80"/>
      <c r="AD79" s="80"/>
      <c r="AE79" s="80"/>
      <c r="AF79" s="80"/>
      <c r="AG79" s="80"/>
      <c r="AH79" s="80"/>
      <c r="AI79" s="80"/>
      <c r="AJ79" s="80"/>
      <c r="AK79" s="80"/>
      <c r="AL79" s="80"/>
      <c r="AM79" s="80"/>
      <c r="AN79" s="80">
        <f>データ!DS7</f>
        <v>36.299999999999997</v>
      </c>
      <c r="AO79" s="80"/>
      <c r="AP79" s="80"/>
      <c r="AQ79" s="80"/>
      <c r="AR79" s="80"/>
      <c r="AS79" s="80"/>
      <c r="AT79" s="80"/>
      <c r="AU79" s="80"/>
      <c r="AV79" s="80"/>
      <c r="AW79" s="80"/>
      <c r="AX79" s="80"/>
      <c r="AY79" s="80"/>
      <c r="AZ79" s="80"/>
      <c r="BA79" s="80"/>
      <c r="BB79" s="80"/>
      <c r="BC79" s="80"/>
      <c r="BD79" s="80"/>
      <c r="BE79" s="80"/>
      <c r="BF79" s="80"/>
      <c r="BG79" s="80">
        <f>データ!DT7</f>
        <v>39.9</v>
      </c>
      <c r="BH79" s="80"/>
      <c r="BI79" s="80"/>
      <c r="BJ79" s="80"/>
      <c r="BK79" s="80"/>
      <c r="BL79" s="80"/>
      <c r="BM79" s="80"/>
      <c r="BN79" s="80"/>
      <c r="BO79" s="80"/>
      <c r="BP79" s="80"/>
      <c r="BQ79" s="80"/>
      <c r="BR79" s="80"/>
      <c r="BS79" s="80"/>
      <c r="BT79" s="80"/>
      <c r="BU79" s="80"/>
      <c r="BV79" s="80"/>
      <c r="BW79" s="80"/>
      <c r="BX79" s="80"/>
      <c r="BY79" s="80"/>
      <c r="BZ79" s="80">
        <f>データ!DU7</f>
        <v>45.2</v>
      </c>
      <c r="CA79" s="80"/>
      <c r="CB79" s="80"/>
      <c r="CC79" s="80"/>
      <c r="CD79" s="80"/>
      <c r="CE79" s="80"/>
      <c r="CF79" s="80"/>
      <c r="CG79" s="80"/>
      <c r="CH79" s="80"/>
      <c r="CI79" s="80"/>
      <c r="CJ79" s="80"/>
      <c r="CK79" s="80"/>
      <c r="CL79" s="80"/>
      <c r="CM79" s="80"/>
      <c r="CN79" s="80"/>
      <c r="CO79" s="80"/>
      <c r="CP79" s="80"/>
      <c r="CQ79" s="80"/>
      <c r="CR79" s="80"/>
      <c r="CS79" s="80">
        <f>データ!DV7</f>
        <v>48.4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54.8</v>
      </c>
      <c r="EP79" s="80"/>
      <c r="EQ79" s="80"/>
      <c r="ER79" s="80"/>
      <c r="ES79" s="80"/>
      <c r="ET79" s="80"/>
      <c r="EU79" s="80"/>
      <c r="EV79" s="80"/>
      <c r="EW79" s="80"/>
      <c r="EX79" s="80"/>
      <c r="EY79" s="80"/>
      <c r="EZ79" s="80"/>
      <c r="FA79" s="80"/>
      <c r="FB79" s="80"/>
      <c r="FC79" s="80"/>
      <c r="FD79" s="80"/>
      <c r="FE79" s="80"/>
      <c r="FF79" s="80"/>
      <c r="FG79" s="80"/>
      <c r="FH79" s="80">
        <f>データ!ED7</f>
        <v>58.3</v>
      </c>
      <c r="FI79" s="80"/>
      <c r="FJ79" s="80"/>
      <c r="FK79" s="80"/>
      <c r="FL79" s="80"/>
      <c r="FM79" s="80"/>
      <c r="FN79" s="80"/>
      <c r="FO79" s="80"/>
      <c r="FP79" s="80"/>
      <c r="FQ79" s="80"/>
      <c r="FR79" s="80"/>
      <c r="FS79" s="80"/>
      <c r="FT79" s="80"/>
      <c r="FU79" s="80"/>
      <c r="FV79" s="80"/>
      <c r="FW79" s="80"/>
      <c r="FX79" s="80"/>
      <c r="FY79" s="80"/>
      <c r="FZ79" s="80"/>
      <c r="GA79" s="80">
        <f>データ!EE7</f>
        <v>60</v>
      </c>
      <c r="GB79" s="80"/>
      <c r="GC79" s="80"/>
      <c r="GD79" s="80"/>
      <c r="GE79" s="80"/>
      <c r="GF79" s="80"/>
      <c r="GG79" s="80"/>
      <c r="GH79" s="80"/>
      <c r="GI79" s="80"/>
      <c r="GJ79" s="80"/>
      <c r="GK79" s="80"/>
      <c r="GL79" s="80"/>
      <c r="GM79" s="80"/>
      <c r="GN79" s="80"/>
      <c r="GO79" s="80"/>
      <c r="GP79" s="80"/>
      <c r="GQ79" s="80"/>
      <c r="GR79" s="80"/>
      <c r="GS79" s="80"/>
      <c r="GT79" s="80">
        <f>データ!EF7</f>
        <v>64.8</v>
      </c>
      <c r="GU79" s="80"/>
      <c r="GV79" s="80"/>
      <c r="GW79" s="80"/>
      <c r="GX79" s="80"/>
      <c r="GY79" s="80"/>
      <c r="GZ79" s="80"/>
      <c r="HA79" s="80"/>
      <c r="HB79" s="80"/>
      <c r="HC79" s="80"/>
      <c r="HD79" s="80"/>
      <c r="HE79" s="80"/>
      <c r="HF79" s="80"/>
      <c r="HG79" s="80"/>
      <c r="HH79" s="80"/>
      <c r="HI79" s="80"/>
      <c r="HJ79" s="80"/>
      <c r="HK79" s="80"/>
      <c r="HL79" s="80"/>
      <c r="HM79" s="80">
        <f>データ!EG7</f>
        <v>68.5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69037958</v>
      </c>
      <c r="JK79" s="79"/>
      <c r="JL79" s="79"/>
      <c r="JM79" s="79"/>
      <c r="JN79" s="79"/>
      <c r="JO79" s="79"/>
      <c r="JP79" s="79"/>
      <c r="JQ79" s="79"/>
      <c r="JR79" s="79"/>
      <c r="JS79" s="79"/>
      <c r="JT79" s="79"/>
      <c r="JU79" s="79"/>
      <c r="JV79" s="79"/>
      <c r="JW79" s="79"/>
      <c r="JX79" s="79"/>
      <c r="JY79" s="79"/>
      <c r="JZ79" s="79"/>
      <c r="KA79" s="79"/>
      <c r="KB79" s="79"/>
      <c r="KC79" s="79">
        <f>データ!EO7</f>
        <v>87204851</v>
      </c>
      <c r="KD79" s="79"/>
      <c r="KE79" s="79"/>
      <c r="KF79" s="79"/>
      <c r="KG79" s="79"/>
      <c r="KH79" s="79"/>
      <c r="KI79" s="79"/>
      <c r="KJ79" s="79"/>
      <c r="KK79" s="79"/>
      <c r="KL79" s="79"/>
      <c r="KM79" s="79"/>
      <c r="KN79" s="79"/>
      <c r="KO79" s="79"/>
      <c r="KP79" s="79"/>
      <c r="KQ79" s="79"/>
      <c r="KR79" s="79"/>
      <c r="KS79" s="79"/>
      <c r="KT79" s="79"/>
      <c r="KU79" s="79"/>
      <c r="KV79" s="79">
        <f>データ!EP7</f>
        <v>89418834</v>
      </c>
      <c r="KW79" s="79"/>
      <c r="KX79" s="79"/>
      <c r="KY79" s="79"/>
      <c r="KZ79" s="79"/>
      <c r="LA79" s="79"/>
      <c r="LB79" s="79"/>
      <c r="LC79" s="79"/>
      <c r="LD79" s="79"/>
      <c r="LE79" s="79"/>
      <c r="LF79" s="79"/>
      <c r="LG79" s="79"/>
      <c r="LH79" s="79"/>
      <c r="LI79" s="79"/>
      <c r="LJ79" s="79"/>
      <c r="LK79" s="79"/>
      <c r="LL79" s="79"/>
      <c r="LM79" s="79"/>
      <c r="LN79" s="79"/>
      <c r="LO79" s="79">
        <f>データ!EQ7</f>
        <v>91058058</v>
      </c>
      <c r="LP79" s="79"/>
      <c r="LQ79" s="79"/>
      <c r="LR79" s="79"/>
      <c r="LS79" s="79"/>
      <c r="LT79" s="79"/>
      <c r="LU79" s="79"/>
      <c r="LV79" s="79"/>
      <c r="LW79" s="79"/>
      <c r="LX79" s="79"/>
      <c r="LY79" s="79"/>
      <c r="LZ79" s="79"/>
      <c r="MA79" s="79"/>
      <c r="MB79" s="79"/>
      <c r="MC79" s="79"/>
      <c r="MD79" s="79"/>
      <c r="ME79" s="79"/>
      <c r="MF79" s="79"/>
      <c r="MG79" s="79"/>
      <c r="MH79" s="79">
        <f>データ!ER7</f>
        <v>91835946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sxrPD8BfOWwq4JqxMDFl2V8Mcws+dWmkDqJEY6+j+XEJsBGUvDhXyvU7Syi5Qxsb2F5lm8EZo/2JAGRTI2IGw==" saltValue="KvpRyJ9bm/yb3nGm/PRQh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2">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139</v>
      </c>
      <c r="AU5" s="62" t="s">
        <v>140</v>
      </c>
      <c r="AV5" s="62" t="s">
        <v>141</v>
      </c>
      <c r="AW5" s="62" t="s">
        <v>142</v>
      </c>
      <c r="AX5" s="62" t="s">
        <v>143</v>
      </c>
      <c r="AY5" s="62" t="s">
        <v>144</v>
      </c>
      <c r="AZ5" s="62" t="s">
        <v>145</v>
      </c>
      <c r="BA5" s="62" t="s">
        <v>146</v>
      </c>
      <c r="BB5" s="62" t="s">
        <v>147</v>
      </c>
      <c r="BC5" s="62" t="s">
        <v>148</v>
      </c>
      <c r="BD5" s="62" t="s">
        <v>149</v>
      </c>
      <c r="BE5" s="62" t="s">
        <v>150</v>
      </c>
      <c r="BF5" s="62" t="s">
        <v>151</v>
      </c>
      <c r="BG5" s="62" t="s">
        <v>141</v>
      </c>
      <c r="BH5" s="62" t="s">
        <v>152</v>
      </c>
      <c r="BI5" s="62" t="s">
        <v>143</v>
      </c>
      <c r="BJ5" s="62" t="s">
        <v>144</v>
      </c>
      <c r="BK5" s="62" t="s">
        <v>145</v>
      </c>
      <c r="BL5" s="62" t="s">
        <v>146</v>
      </c>
      <c r="BM5" s="62" t="s">
        <v>147</v>
      </c>
      <c r="BN5" s="62" t="s">
        <v>148</v>
      </c>
      <c r="BO5" s="62" t="s">
        <v>149</v>
      </c>
      <c r="BP5" s="62" t="s">
        <v>150</v>
      </c>
      <c r="BQ5" s="62" t="s">
        <v>140</v>
      </c>
      <c r="BR5" s="62" t="s">
        <v>141</v>
      </c>
      <c r="BS5" s="62" t="s">
        <v>142</v>
      </c>
      <c r="BT5" s="62" t="s">
        <v>143</v>
      </c>
      <c r="BU5" s="62" t="s">
        <v>144</v>
      </c>
      <c r="BV5" s="62" t="s">
        <v>145</v>
      </c>
      <c r="BW5" s="62" t="s">
        <v>146</v>
      </c>
      <c r="BX5" s="62" t="s">
        <v>147</v>
      </c>
      <c r="BY5" s="62" t="s">
        <v>148</v>
      </c>
      <c r="BZ5" s="62" t="s">
        <v>149</v>
      </c>
      <c r="CA5" s="62" t="s">
        <v>150</v>
      </c>
      <c r="CB5" s="62" t="s">
        <v>140</v>
      </c>
      <c r="CC5" s="62" t="s">
        <v>141</v>
      </c>
      <c r="CD5" s="62" t="s">
        <v>142</v>
      </c>
      <c r="CE5" s="62" t="s">
        <v>143</v>
      </c>
      <c r="CF5" s="62" t="s">
        <v>144</v>
      </c>
      <c r="CG5" s="62" t="s">
        <v>145</v>
      </c>
      <c r="CH5" s="62" t="s">
        <v>146</v>
      </c>
      <c r="CI5" s="62" t="s">
        <v>147</v>
      </c>
      <c r="CJ5" s="62" t="s">
        <v>148</v>
      </c>
      <c r="CK5" s="62" t="s">
        <v>149</v>
      </c>
      <c r="CL5" s="62" t="s">
        <v>150</v>
      </c>
      <c r="CM5" s="62" t="s">
        <v>151</v>
      </c>
      <c r="CN5" s="62" t="s">
        <v>141</v>
      </c>
      <c r="CO5" s="62" t="s">
        <v>142</v>
      </c>
      <c r="CP5" s="62" t="s">
        <v>143</v>
      </c>
      <c r="CQ5" s="62" t="s">
        <v>144</v>
      </c>
      <c r="CR5" s="62" t="s">
        <v>145</v>
      </c>
      <c r="CS5" s="62" t="s">
        <v>146</v>
      </c>
      <c r="CT5" s="62" t="s">
        <v>147</v>
      </c>
      <c r="CU5" s="62" t="s">
        <v>148</v>
      </c>
      <c r="CV5" s="62" t="s">
        <v>149</v>
      </c>
      <c r="CW5" s="62" t="s">
        <v>150</v>
      </c>
      <c r="CX5" s="62" t="s">
        <v>140</v>
      </c>
      <c r="CY5" s="62" t="s">
        <v>141</v>
      </c>
      <c r="CZ5" s="62" t="s">
        <v>142</v>
      </c>
      <c r="DA5" s="62" t="s">
        <v>143</v>
      </c>
      <c r="DB5" s="62" t="s">
        <v>144</v>
      </c>
      <c r="DC5" s="62" t="s">
        <v>145</v>
      </c>
      <c r="DD5" s="62" t="s">
        <v>146</v>
      </c>
      <c r="DE5" s="62" t="s">
        <v>147</v>
      </c>
      <c r="DF5" s="62" t="s">
        <v>148</v>
      </c>
      <c r="DG5" s="62" t="s">
        <v>149</v>
      </c>
      <c r="DH5" s="62" t="s">
        <v>150</v>
      </c>
      <c r="DI5" s="62" t="s">
        <v>140</v>
      </c>
      <c r="DJ5" s="62" t="s">
        <v>141</v>
      </c>
      <c r="DK5" s="62" t="s">
        <v>142</v>
      </c>
      <c r="DL5" s="62" t="s">
        <v>143</v>
      </c>
      <c r="DM5" s="62" t="s">
        <v>144</v>
      </c>
      <c r="DN5" s="62" t="s">
        <v>145</v>
      </c>
      <c r="DO5" s="62" t="s">
        <v>146</v>
      </c>
      <c r="DP5" s="62" t="s">
        <v>147</v>
      </c>
      <c r="DQ5" s="62" t="s">
        <v>148</v>
      </c>
      <c r="DR5" s="62" t="s">
        <v>138</v>
      </c>
      <c r="DS5" s="62" t="s">
        <v>150</v>
      </c>
      <c r="DT5" s="62" t="s">
        <v>140</v>
      </c>
      <c r="DU5" s="62" t="s">
        <v>141</v>
      </c>
      <c r="DV5" s="62" t="s">
        <v>152</v>
      </c>
      <c r="DW5" s="62" t="s">
        <v>143</v>
      </c>
      <c r="DX5" s="62" t="s">
        <v>144</v>
      </c>
      <c r="DY5" s="62" t="s">
        <v>145</v>
      </c>
      <c r="DZ5" s="62" t="s">
        <v>146</v>
      </c>
      <c r="EA5" s="62" t="s">
        <v>147</v>
      </c>
      <c r="EB5" s="62" t="s">
        <v>148</v>
      </c>
      <c r="EC5" s="62" t="s">
        <v>149</v>
      </c>
      <c r="ED5" s="62" t="s">
        <v>150</v>
      </c>
      <c r="EE5" s="62" t="s">
        <v>140</v>
      </c>
      <c r="EF5" s="62" t="s">
        <v>141</v>
      </c>
      <c r="EG5" s="62" t="s">
        <v>142</v>
      </c>
      <c r="EH5" s="62" t="s">
        <v>143</v>
      </c>
      <c r="EI5" s="62" t="s">
        <v>144</v>
      </c>
      <c r="EJ5" s="62" t="s">
        <v>145</v>
      </c>
      <c r="EK5" s="62" t="s">
        <v>146</v>
      </c>
      <c r="EL5" s="62" t="s">
        <v>147</v>
      </c>
      <c r="EM5" s="62" t="s">
        <v>153</v>
      </c>
      <c r="EN5" s="62" t="s">
        <v>149</v>
      </c>
      <c r="EO5" s="62" t="s">
        <v>150</v>
      </c>
      <c r="EP5" s="62" t="s">
        <v>140</v>
      </c>
      <c r="EQ5" s="62" t="s">
        <v>141</v>
      </c>
      <c r="ER5" s="62" t="s">
        <v>142</v>
      </c>
      <c r="ES5" s="62" t="s">
        <v>143</v>
      </c>
      <c r="ET5" s="62" t="s">
        <v>144</v>
      </c>
      <c r="EU5" s="62" t="s">
        <v>145</v>
      </c>
      <c r="EV5" s="62" t="s">
        <v>146</v>
      </c>
      <c r="EW5" s="62" t="s">
        <v>147</v>
      </c>
      <c r="EX5" s="62" t="s">
        <v>148</v>
      </c>
    </row>
    <row r="6" spans="1:154" s="67" customFormat="1" x14ac:dyDescent="0.2">
      <c r="A6" s="48" t="s">
        <v>154</v>
      </c>
      <c r="B6" s="63">
        <f>B8</f>
        <v>2019</v>
      </c>
      <c r="C6" s="63">
        <f t="shared" ref="C6:M6" si="2">C8</f>
        <v>47500</v>
      </c>
      <c r="D6" s="63">
        <f t="shared" si="2"/>
        <v>46</v>
      </c>
      <c r="E6" s="63">
        <f t="shared" si="2"/>
        <v>6</v>
      </c>
      <c r="F6" s="63">
        <f t="shared" si="2"/>
        <v>0</v>
      </c>
      <c r="G6" s="63">
        <f t="shared" si="2"/>
        <v>1</v>
      </c>
      <c r="H6" s="164" t="str">
        <f>IF(H8&lt;&gt;I8,H8,"")&amp;IF(I8&lt;&gt;J8,I8,"")&amp;"　"&amp;J8</f>
        <v>宮城県地方独立行政法人宮城県立こども病院　宮城県立こども病院</v>
      </c>
      <c r="I6" s="165"/>
      <c r="J6" s="166"/>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G6" si="3">Q8</f>
        <v>27</v>
      </c>
      <c r="R6" s="63" t="str">
        <f t="shared" si="3"/>
        <v>対象</v>
      </c>
      <c r="S6" s="63" t="str">
        <f t="shared" si="3"/>
        <v>透 I 未 訓 ガ</v>
      </c>
      <c r="T6" s="63" t="str">
        <f t="shared" si="3"/>
        <v>臨 地 輪</v>
      </c>
      <c r="U6" s="64" t="str">
        <f>U8</f>
        <v>-</v>
      </c>
      <c r="V6" s="64">
        <f>V8</f>
        <v>26973</v>
      </c>
      <c r="W6" s="63" t="str">
        <f>W8</f>
        <v>非該当</v>
      </c>
      <c r="X6" s="63" t="str">
        <f t="shared" si="3"/>
        <v>７：１</v>
      </c>
      <c r="Y6" s="64">
        <f t="shared" si="3"/>
        <v>241</v>
      </c>
      <c r="Z6" s="64" t="str">
        <f t="shared" si="3"/>
        <v>-</v>
      </c>
      <c r="AA6" s="64" t="str">
        <f t="shared" si="3"/>
        <v>-</v>
      </c>
      <c r="AB6" s="64" t="str">
        <f t="shared" si="3"/>
        <v>-</v>
      </c>
      <c r="AC6" s="64" t="str">
        <f t="shared" si="3"/>
        <v>-</v>
      </c>
      <c r="AD6" s="64">
        <f t="shared" si="3"/>
        <v>241</v>
      </c>
      <c r="AE6" s="64">
        <f t="shared" si="3"/>
        <v>241</v>
      </c>
      <c r="AF6" s="64" t="str">
        <f t="shared" si="3"/>
        <v>-</v>
      </c>
      <c r="AG6" s="64">
        <f t="shared" si="3"/>
        <v>241</v>
      </c>
      <c r="AH6" s="65">
        <f>IF(AH8="-",NA(),AH8)</f>
        <v>95.1</v>
      </c>
      <c r="AI6" s="65">
        <f t="shared" ref="AI6:AQ6" si="4">IF(AI8="-",NA(),AI8)</f>
        <v>94.3</v>
      </c>
      <c r="AJ6" s="65">
        <f t="shared" si="4"/>
        <v>100.1</v>
      </c>
      <c r="AK6" s="65">
        <f t="shared" si="4"/>
        <v>99.7</v>
      </c>
      <c r="AL6" s="65">
        <f t="shared" si="4"/>
        <v>103.2</v>
      </c>
      <c r="AM6" s="65">
        <f t="shared" si="4"/>
        <v>96.6</v>
      </c>
      <c r="AN6" s="65">
        <f t="shared" si="4"/>
        <v>96.2</v>
      </c>
      <c r="AO6" s="65">
        <f t="shared" si="4"/>
        <v>97.2</v>
      </c>
      <c r="AP6" s="65">
        <f t="shared" si="4"/>
        <v>97.5</v>
      </c>
      <c r="AQ6" s="65">
        <f t="shared" si="4"/>
        <v>96.9</v>
      </c>
      <c r="AR6" s="65" t="str">
        <f>IF(AR8="-","【-】","【"&amp;SUBSTITUTE(TEXT(AR8,"#,##0.0"),"-","△")&amp;"】")</f>
        <v>【98.2】</v>
      </c>
      <c r="AS6" s="65">
        <f>IF(AS8="-",NA(),AS8)</f>
        <v>62.7</v>
      </c>
      <c r="AT6" s="65">
        <f t="shared" ref="AT6:BB6" si="5">IF(AT8="-",NA(),AT8)</f>
        <v>65.5</v>
      </c>
      <c r="AU6" s="65">
        <f t="shared" si="5"/>
        <v>65.7</v>
      </c>
      <c r="AV6" s="65">
        <f t="shared" si="5"/>
        <v>67.599999999999994</v>
      </c>
      <c r="AW6" s="65">
        <f t="shared" si="5"/>
        <v>69.3</v>
      </c>
      <c r="AX6" s="65">
        <f t="shared" si="5"/>
        <v>86.2</v>
      </c>
      <c r="AY6" s="65">
        <f t="shared" si="5"/>
        <v>85.7</v>
      </c>
      <c r="AZ6" s="65">
        <f t="shared" si="5"/>
        <v>85.9</v>
      </c>
      <c r="BA6" s="65">
        <f t="shared" si="5"/>
        <v>86</v>
      </c>
      <c r="BB6" s="65">
        <f t="shared" si="5"/>
        <v>86</v>
      </c>
      <c r="BC6" s="65" t="str">
        <f>IF(BC8="-","【-】","【"&amp;SUBSTITUTE(TEXT(BC8,"#,##0.0"),"-","△")&amp;"】")</f>
        <v>【89.5】</v>
      </c>
      <c r="BD6" s="65">
        <f>IF(BD8="-",NA(),BD8)</f>
        <v>25.2</v>
      </c>
      <c r="BE6" s="65">
        <f t="shared" ref="BE6:BM6" si="6">IF(BE8="-",NA(),BE8)</f>
        <v>33.200000000000003</v>
      </c>
      <c r="BF6" s="65">
        <f t="shared" si="6"/>
        <v>29.8</v>
      </c>
      <c r="BG6" s="65">
        <f t="shared" si="6"/>
        <v>28.2</v>
      </c>
      <c r="BH6" s="65">
        <f t="shared" si="6"/>
        <v>24.1</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74.900000000000006</v>
      </c>
      <c r="BP6" s="65">
        <f t="shared" ref="BP6:BX6" si="7">IF(BP8="-",NA(),BP8)</f>
        <v>76</v>
      </c>
      <c r="BQ6" s="65">
        <f t="shared" si="7"/>
        <v>76.2</v>
      </c>
      <c r="BR6" s="65">
        <f t="shared" si="7"/>
        <v>76.5</v>
      </c>
      <c r="BS6" s="65">
        <f t="shared" si="7"/>
        <v>74.400000000000006</v>
      </c>
      <c r="BT6" s="65">
        <f t="shared" si="7"/>
        <v>69.8</v>
      </c>
      <c r="BU6" s="65">
        <f t="shared" si="7"/>
        <v>71.2</v>
      </c>
      <c r="BV6" s="65">
        <f t="shared" si="7"/>
        <v>73</v>
      </c>
      <c r="BW6" s="65">
        <f t="shared" si="7"/>
        <v>72.099999999999994</v>
      </c>
      <c r="BX6" s="65">
        <f t="shared" si="7"/>
        <v>72.900000000000006</v>
      </c>
      <c r="BY6" s="65" t="str">
        <f>IF(BY8="-","【-】","【"&amp;SUBSTITUTE(TEXT(BY8,"#,##0.0"),"-","△")&amp;"】")</f>
        <v>【74.7】</v>
      </c>
      <c r="BZ6" s="66">
        <f>IF(BZ8="-",NA(),BZ8)</f>
        <v>55577</v>
      </c>
      <c r="CA6" s="66">
        <f t="shared" ref="CA6:CI6" si="8">IF(CA8="-",NA(),CA8)</f>
        <v>58657</v>
      </c>
      <c r="CB6" s="66">
        <f t="shared" si="8"/>
        <v>72095</v>
      </c>
      <c r="CC6" s="66">
        <f t="shared" si="8"/>
        <v>79409</v>
      </c>
      <c r="CD6" s="66">
        <f t="shared" si="8"/>
        <v>81582</v>
      </c>
      <c r="CE6" s="66">
        <f t="shared" si="8"/>
        <v>45085</v>
      </c>
      <c r="CF6" s="66">
        <f t="shared" si="8"/>
        <v>44825</v>
      </c>
      <c r="CG6" s="66">
        <f t="shared" si="8"/>
        <v>45494</v>
      </c>
      <c r="CH6" s="66">
        <f t="shared" si="8"/>
        <v>47924</v>
      </c>
      <c r="CI6" s="66">
        <f t="shared" si="8"/>
        <v>48807</v>
      </c>
      <c r="CJ6" s="65" t="str">
        <f>IF(CJ8="-","【-】","【"&amp;SUBSTITUTE(TEXT(CJ8,"#,##0"),"-","△")&amp;"】")</f>
        <v>【53,621】</v>
      </c>
      <c r="CK6" s="66">
        <f>IF(CK8="-",NA(),CK8)</f>
        <v>11525</v>
      </c>
      <c r="CL6" s="66">
        <f t="shared" ref="CL6:CT6" si="9">IF(CL8="-",NA(),CL8)</f>
        <v>11188</v>
      </c>
      <c r="CM6" s="66">
        <f t="shared" si="9"/>
        <v>13318</v>
      </c>
      <c r="CN6" s="66">
        <f t="shared" si="9"/>
        <v>13956</v>
      </c>
      <c r="CO6" s="66">
        <f t="shared" si="9"/>
        <v>15736</v>
      </c>
      <c r="CP6" s="66">
        <f t="shared" si="9"/>
        <v>11881</v>
      </c>
      <c r="CQ6" s="66">
        <f t="shared" si="9"/>
        <v>12023</v>
      </c>
      <c r="CR6" s="66">
        <f t="shared" si="9"/>
        <v>12309</v>
      </c>
      <c r="CS6" s="66">
        <f t="shared" si="9"/>
        <v>12502</v>
      </c>
      <c r="CT6" s="66">
        <f t="shared" si="9"/>
        <v>12970</v>
      </c>
      <c r="CU6" s="65" t="str">
        <f>IF(CU8="-","【-】","【"&amp;SUBSTITUTE(TEXT(CU8,"#,##0"),"-","△")&amp;"】")</f>
        <v>【15,586】</v>
      </c>
      <c r="CV6" s="65">
        <f>IF(CV8="-",NA(),CV8)</f>
        <v>54.6</v>
      </c>
      <c r="CW6" s="65">
        <f t="shared" ref="CW6:DE6" si="10">IF(CW8="-",NA(),CW8)</f>
        <v>52</v>
      </c>
      <c r="CX6" s="65">
        <f t="shared" si="10"/>
        <v>49</v>
      </c>
      <c r="CY6" s="65">
        <f t="shared" si="10"/>
        <v>47.1</v>
      </c>
      <c r="CZ6" s="65">
        <f t="shared" si="10"/>
        <v>48</v>
      </c>
      <c r="DA6" s="65">
        <f t="shared" si="10"/>
        <v>58.3</v>
      </c>
      <c r="DB6" s="65">
        <f t="shared" si="10"/>
        <v>59.7</v>
      </c>
      <c r="DC6" s="65">
        <f t="shared" si="10"/>
        <v>59</v>
      </c>
      <c r="DD6" s="65">
        <f t="shared" si="10"/>
        <v>59.4</v>
      </c>
      <c r="DE6" s="65">
        <f t="shared" si="10"/>
        <v>59.9</v>
      </c>
      <c r="DF6" s="65" t="str">
        <f>IF(DF8="-","【-】","【"&amp;SUBSTITUTE(TEXT(DF8,"#,##0.0"),"-","△")&amp;"】")</f>
        <v>【54.6】</v>
      </c>
      <c r="DG6" s="65">
        <f>IF(DG8="-",NA(),DG8)</f>
        <v>16.399999999999999</v>
      </c>
      <c r="DH6" s="65">
        <f t="shared" ref="DH6:DP6" si="11">IF(DH8="-",NA(),DH8)</f>
        <v>16.100000000000001</v>
      </c>
      <c r="DI6" s="65">
        <f t="shared" si="11"/>
        <v>14.4</v>
      </c>
      <c r="DJ6" s="65">
        <f t="shared" si="11"/>
        <v>17.399999999999999</v>
      </c>
      <c r="DK6" s="65">
        <f t="shared" si="11"/>
        <v>17</v>
      </c>
      <c r="DL6" s="65">
        <f t="shared" si="11"/>
        <v>22</v>
      </c>
      <c r="DM6" s="65">
        <f t="shared" si="11"/>
        <v>20.9</v>
      </c>
      <c r="DN6" s="65">
        <f t="shared" si="11"/>
        <v>20.7</v>
      </c>
      <c r="DO6" s="65">
        <f t="shared" si="11"/>
        <v>20.6</v>
      </c>
      <c r="DP6" s="65">
        <f t="shared" si="11"/>
        <v>20.5</v>
      </c>
      <c r="DQ6" s="65" t="str">
        <f>IF(DQ8="-","【-】","【"&amp;SUBSTITUTE(TEXT(DQ8,"#,##0.0"),"-","△")&amp;"】")</f>
        <v>【25.0】</v>
      </c>
      <c r="DR6" s="65">
        <f>IF(DR8="-",NA(),DR8)</f>
        <v>44.5</v>
      </c>
      <c r="DS6" s="65">
        <f t="shared" ref="DS6:EA6" si="12">IF(DS8="-",NA(),DS8)</f>
        <v>36.299999999999997</v>
      </c>
      <c r="DT6" s="65">
        <f t="shared" si="12"/>
        <v>39.9</v>
      </c>
      <c r="DU6" s="65">
        <f t="shared" si="12"/>
        <v>45.2</v>
      </c>
      <c r="DV6" s="65">
        <f t="shared" si="12"/>
        <v>48.4</v>
      </c>
      <c r="DW6" s="65">
        <f t="shared" si="12"/>
        <v>48.1</v>
      </c>
      <c r="DX6" s="65">
        <f t="shared" si="12"/>
        <v>44.7</v>
      </c>
      <c r="DY6" s="65">
        <f t="shared" si="12"/>
        <v>46.9</v>
      </c>
      <c r="DZ6" s="65">
        <f t="shared" si="12"/>
        <v>48.6</v>
      </c>
      <c r="EA6" s="65">
        <f t="shared" si="12"/>
        <v>50.8</v>
      </c>
      <c r="EB6" s="65" t="str">
        <f>IF(EB8="-","【-】","【"&amp;SUBSTITUTE(TEXT(EB8,"#,##0.0"),"-","△")&amp;"】")</f>
        <v>【53.5】</v>
      </c>
      <c r="EC6" s="65">
        <f>IF(EC8="-",NA(),EC8)</f>
        <v>54.8</v>
      </c>
      <c r="ED6" s="65">
        <f t="shared" ref="ED6:EL6" si="13">IF(ED8="-",NA(),ED8)</f>
        <v>58.3</v>
      </c>
      <c r="EE6" s="65">
        <f t="shared" si="13"/>
        <v>60</v>
      </c>
      <c r="EF6" s="65">
        <f t="shared" si="13"/>
        <v>64.8</v>
      </c>
      <c r="EG6" s="65">
        <f t="shared" si="13"/>
        <v>68.5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69037958</v>
      </c>
      <c r="EO6" s="66">
        <f t="shared" ref="EO6:EW6" si="14">IF(EO8="-",NA(),EO8)</f>
        <v>87204851</v>
      </c>
      <c r="EP6" s="66">
        <f t="shared" si="14"/>
        <v>89418834</v>
      </c>
      <c r="EQ6" s="66">
        <f t="shared" si="14"/>
        <v>91058058</v>
      </c>
      <c r="ER6" s="66">
        <f t="shared" si="14"/>
        <v>91835946</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2">
      <c r="A7" s="48" t="s">
        <v>155</v>
      </c>
      <c r="B7" s="63">
        <f t="shared" ref="B7:AG7" si="15">B8</f>
        <v>2019</v>
      </c>
      <c r="C7" s="63">
        <f t="shared" si="15"/>
        <v>47500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200床以上～300床未満</v>
      </c>
      <c r="O7" s="63" t="str">
        <f>O8</f>
        <v>非設置</v>
      </c>
      <c r="P7" s="63" t="str">
        <f>P8</f>
        <v>直営</v>
      </c>
      <c r="Q7" s="64">
        <f t="shared" si="15"/>
        <v>27</v>
      </c>
      <c r="R7" s="63" t="str">
        <f t="shared" si="15"/>
        <v>対象</v>
      </c>
      <c r="S7" s="63" t="str">
        <f t="shared" si="15"/>
        <v>透 I 未 訓 ガ</v>
      </c>
      <c r="T7" s="63" t="str">
        <f t="shared" si="15"/>
        <v>臨 地 輪</v>
      </c>
      <c r="U7" s="64" t="str">
        <f>U8</f>
        <v>-</v>
      </c>
      <c r="V7" s="64">
        <f>V8</f>
        <v>26973</v>
      </c>
      <c r="W7" s="63" t="str">
        <f>W8</f>
        <v>非該当</v>
      </c>
      <c r="X7" s="63" t="str">
        <f t="shared" si="15"/>
        <v>７：１</v>
      </c>
      <c r="Y7" s="64">
        <f t="shared" si="15"/>
        <v>241</v>
      </c>
      <c r="Z7" s="64" t="str">
        <f t="shared" si="15"/>
        <v>-</v>
      </c>
      <c r="AA7" s="64" t="str">
        <f t="shared" si="15"/>
        <v>-</v>
      </c>
      <c r="AB7" s="64" t="str">
        <f t="shared" si="15"/>
        <v>-</v>
      </c>
      <c r="AC7" s="64" t="str">
        <f t="shared" si="15"/>
        <v>-</v>
      </c>
      <c r="AD7" s="64">
        <f t="shared" si="15"/>
        <v>241</v>
      </c>
      <c r="AE7" s="64">
        <f t="shared" si="15"/>
        <v>241</v>
      </c>
      <c r="AF7" s="64" t="str">
        <f t="shared" si="15"/>
        <v>-</v>
      </c>
      <c r="AG7" s="64">
        <f t="shared" si="15"/>
        <v>241</v>
      </c>
      <c r="AH7" s="65">
        <f>AH8</f>
        <v>95.1</v>
      </c>
      <c r="AI7" s="65">
        <f t="shared" ref="AI7:AQ7" si="16">AI8</f>
        <v>94.3</v>
      </c>
      <c r="AJ7" s="65">
        <f t="shared" si="16"/>
        <v>100.1</v>
      </c>
      <c r="AK7" s="65">
        <f t="shared" si="16"/>
        <v>99.7</v>
      </c>
      <c r="AL7" s="65">
        <f t="shared" si="16"/>
        <v>103.2</v>
      </c>
      <c r="AM7" s="65">
        <f t="shared" si="16"/>
        <v>96.6</v>
      </c>
      <c r="AN7" s="65">
        <f t="shared" si="16"/>
        <v>96.2</v>
      </c>
      <c r="AO7" s="65">
        <f t="shared" si="16"/>
        <v>97.2</v>
      </c>
      <c r="AP7" s="65">
        <f t="shared" si="16"/>
        <v>97.5</v>
      </c>
      <c r="AQ7" s="65">
        <f t="shared" si="16"/>
        <v>96.9</v>
      </c>
      <c r="AR7" s="65"/>
      <c r="AS7" s="65">
        <f>AS8</f>
        <v>62.7</v>
      </c>
      <c r="AT7" s="65">
        <f t="shared" ref="AT7:BB7" si="17">AT8</f>
        <v>65.5</v>
      </c>
      <c r="AU7" s="65">
        <f t="shared" si="17"/>
        <v>65.7</v>
      </c>
      <c r="AV7" s="65">
        <f t="shared" si="17"/>
        <v>67.599999999999994</v>
      </c>
      <c r="AW7" s="65">
        <f t="shared" si="17"/>
        <v>69.3</v>
      </c>
      <c r="AX7" s="65">
        <f t="shared" si="17"/>
        <v>86.2</v>
      </c>
      <c r="AY7" s="65">
        <f t="shared" si="17"/>
        <v>85.7</v>
      </c>
      <c r="AZ7" s="65">
        <f t="shared" si="17"/>
        <v>85.9</v>
      </c>
      <c r="BA7" s="65">
        <f t="shared" si="17"/>
        <v>86</v>
      </c>
      <c r="BB7" s="65">
        <f t="shared" si="17"/>
        <v>86</v>
      </c>
      <c r="BC7" s="65"/>
      <c r="BD7" s="65">
        <f>BD8</f>
        <v>25.2</v>
      </c>
      <c r="BE7" s="65">
        <f t="shared" ref="BE7:BM7" si="18">BE8</f>
        <v>33.200000000000003</v>
      </c>
      <c r="BF7" s="65">
        <f t="shared" si="18"/>
        <v>29.8</v>
      </c>
      <c r="BG7" s="65">
        <f t="shared" si="18"/>
        <v>28.2</v>
      </c>
      <c r="BH7" s="65">
        <f t="shared" si="18"/>
        <v>24.1</v>
      </c>
      <c r="BI7" s="65">
        <f t="shared" si="18"/>
        <v>81.599999999999994</v>
      </c>
      <c r="BJ7" s="65">
        <f t="shared" si="18"/>
        <v>84.7</v>
      </c>
      <c r="BK7" s="65">
        <f t="shared" si="18"/>
        <v>86.8</v>
      </c>
      <c r="BL7" s="65">
        <f t="shared" si="18"/>
        <v>90.8</v>
      </c>
      <c r="BM7" s="65">
        <f t="shared" si="18"/>
        <v>81.900000000000006</v>
      </c>
      <c r="BN7" s="65"/>
      <c r="BO7" s="65">
        <f>BO8</f>
        <v>74.900000000000006</v>
      </c>
      <c r="BP7" s="65">
        <f t="shared" ref="BP7:BX7" si="19">BP8</f>
        <v>76</v>
      </c>
      <c r="BQ7" s="65">
        <f t="shared" si="19"/>
        <v>76.2</v>
      </c>
      <c r="BR7" s="65">
        <f t="shared" si="19"/>
        <v>76.5</v>
      </c>
      <c r="BS7" s="65">
        <f t="shared" si="19"/>
        <v>74.400000000000006</v>
      </c>
      <c r="BT7" s="65">
        <f t="shared" si="19"/>
        <v>69.8</v>
      </c>
      <c r="BU7" s="65">
        <f t="shared" si="19"/>
        <v>71.2</v>
      </c>
      <c r="BV7" s="65">
        <f t="shared" si="19"/>
        <v>73</v>
      </c>
      <c r="BW7" s="65">
        <f t="shared" si="19"/>
        <v>72.099999999999994</v>
      </c>
      <c r="BX7" s="65">
        <f t="shared" si="19"/>
        <v>72.900000000000006</v>
      </c>
      <c r="BY7" s="65"/>
      <c r="BZ7" s="66">
        <f>BZ8</f>
        <v>55577</v>
      </c>
      <c r="CA7" s="66">
        <f t="shared" ref="CA7:CI7" si="20">CA8</f>
        <v>58657</v>
      </c>
      <c r="CB7" s="66">
        <f t="shared" si="20"/>
        <v>72095</v>
      </c>
      <c r="CC7" s="66">
        <f t="shared" si="20"/>
        <v>79409</v>
      </c>
      <c r="CD7" s="66">
        <f t="shared" si="20"/>
        <v>81582</v>
      </c>
      <c r="CE7" s="66">
        <f t="shared" si="20"/>
        <v>45085</v>
      </c>
      <c r="CF7" s="66">
        <f t="shared" si="20"/>
        <v>44825</v>
      </c>
      <c r="CG7" s="66">
        <f t="shared" si="20"/>
        <v>45494</v>
      </c>
      <c r="CH7" s="66">
        <f t="shared" si="20"/>
        <v>47924</v>
      </c>
      <c r="CI7" s="66">
        <f t="shared" si="20"/>
        <v>48807</v>
      </c>
      <c r="CJ7" s="65"/>
      <c r="CK7" s="66">
        <f>CK8</f>
        <v>11525</v>
      </c>
      <c r="CL7" s="66">
        <f t="shared" ref="CL7:CT7" si="21">CL8</f>
        <v>11188</v>
      </c>
      <c r="CM7" s="66">
        <f t="shared" si="21"/>
        <v>13318</v>
      </c>
      <c r="CN7" s="66">
        <f t="shared" si="21"/>
        <v>13956</v>
      </c>
      <c r="CO7" s="66">
        <f t="shared" si="21"/>
        <v>15736</v>
      </c>
      <c r="CP7" s="66">
        <f t="shared" si="21"/>
        <v>11881</v>
      </c>
      <c r="CQ7" s="66">
        <f t="shared" si="21"/>
        <v>12023</v>
      </c>
      <c r="CR7" s="66">
        <f t="shared" si="21"/>
        <v>12309</v>
      </c>
      <c r="CS7" s="66">
        <f t="shared" si="21"/>
        <v>12502</v>
      </c>
      <c r="CT7" s="66">
        <f t="shared" si="21"/>
        <v>12970</v>
      </c>
      <c r="CU7" s="65"/>
      <c r="CV7" s="65">
        <f>CV8</f>
        <v>54.6</v>
      </c>
      <c r="CW7" s="65">
        <f t="shared" ref="CW7:DE7" si="22">CW8</f>
        <v>52</v>
      </c>
      <c r="CX7" s="65">
        <f t="shared" si="22"/>
        <v>49</v>
      </c>
      <c r="CY7" s="65">
        <f t="shared" si="22"/>
        <v>47.1</v>
      </c>
      <c r="CZ7" s="65">
        <f t="shared" si="22"/>
        <v>48</v>
      </c>
      <c r="DA7" s="65">
        <f t="shared" si="22"/>
        <v>58.3</v>
      </c>
      <c r="DB7" s="65">
        <f t="shared" si="22"/>
        <v>59.7</v>
      </c>
      <c r="DC7" s="65">
        <f t="shared" si="22"/>
        <v>59</v>
      </c>
      <c r="DD7" s="65">
        <f t="shared" si="22"/>
        <v>59.4</v>
      </c>
      <c r="DE7" s="65">
        <f t="shared" si="22"/>
        <v>59.9</v>
      </c>
      <c r="DF7" s="65"/>
      <c r="DG7" s="65">
        <f>DG8</f>
        <v>16.399999999999999</v>
      </c>
      <c r="DH7" s="65">
        <f t="shared" ref="DH7:DP7" si="23">DH8</f>
        <v>16.100000000000001</v>
      </c>
      <c r="DI7" s="65">
        <f t="shared" si="23"/>
        <v>14.4</v>
      </c>
      <c r="DJ7" s="65">
        <f t="shared" si="23"/>
        <v>17.399999999999999</v>
      </c>
      <c r="DK7" s="65">
        <f t="shared" si="23"/>
        <v>17</v>
      </c>
      <c r="DL7" s="65">
        <f t="shared" si="23"/>
        <v>22</v>
      </c>
      <c r="DM7" s="65">
        <f t="shared" si="23"/>
        <v>20.9</v>
      </c>
      <c r="DN7" s="65">
        <f t="shared" si="23"/>
        <v>20.7</v>
      </c>
      <c r="DO7" s="65">
        <f t="shared" si="23"/>
        <v>20.6</v>
      </c>
      <c r="DP7" s="65">
        <f t="shared" si="23"/>
        <v>20.5</v>
      </c>
      <c r="DQ7" s="65"/>
      <c r="DR7" s="65">
        <f>DR8</f>
        <v>44.5</v>
      </c>
      <c r="DS7" s="65">
        <f t="shared" ref="DS7:EA7" si="24">DS8</f>
        <v>36.299999999999997</v>
      </c>
      <c r="DT7" s="65">
        <f t="shared" si="24"/>
        <v>39.9</v>
      </c>
      <c r="DU7" s="65">
        <f t="shared" si="24"/>
        <v>45.2</v>
      </c>
      <c r="DV7" s="65">
        <f t="shared" si="24"/>
        <v>48.4</v>
      </c>
      <c r="DW7" s="65">
        <f t="shared" si="24"/>
        <v>48.1</v>
      </c>
      <c r="DX7" s="65">
        <f t="shared" si="24"/>
        <v>44.7</v>
      </c>
      <c r="DY7" s="65">
        <f t="shared" si="24"/>
        <v>46.9</v>
      </c>
      <c r="DZ7" s="65">
        <f t="shared" si="24"/>
        <v>48.6</v>
      </c>
      <c r="EA7" s="65">
        <f t="shared" si="24"/>
        <v>50.8</v>
      </c>
      <c r="EB7" s="65"/>
      <c r="EC7" s="65">
        <f>EC8</f>
        <v>54.8</v>
      </c>
      <c r="ED7" s="65">
        <f t="shared" ref="ED7:EL7" si="25">ED8</f>
        <v>58.3</v>
      </c>
      <c r="EE7" s="65">
        <f t="shared" si="25"/>
        <v>60</v>
      </c>
      <c r="EF7" s="65">
        <f t="shared" si="25"/>
        <v>64.8</v>
      </c>
      <c r="EG7" s="65">
        <f t="shared" si="25"/>
        <v>68.5</v>
      </c>
      <c r="EH7" s="65">
        <f t="shared" si="25"/>
        <v>66.5</v>
      </c>
      <c r="EI7" s="65">
        <f t="shared" si="25"/>
        <v>64.2</v>
      </c>
      <c r="EJ7" s="65">
        <f t="shared" si="25"/>
        <v>67.3</v>
      </c>
      <c r="EK7" s="65">
        <f t="shared" si="25"/>
        <v>70.099999999999994</v>
      </c>
      <c r="EL7" s="65">
        <f t="shared" si="25"/>
        <v>72.599999999999994</v>
      </c>
      <c r="EM7" s="65"/>
      <c r="EN7" s="66">
        <f>EN8</f>
        <v>69037958</v>
      </c>
      <c r="EO7" s="66">
        <f t="shared" ref="EO7:EW7" si="26">EO8</f>
        <v>87204851</v>
      </c>
      <c r="EP7" s="66">
        <f t="shared" si="26"/>
        <v>89418834</v>
      </c>
      <c r="EQ7" s="66">
        <f t="shared" si="26"/>
        <v>91058058</v>
      </c>
      <c r="ER7" s="66">
        <f t="shared" si="26"/>
        <v>91835946</v>
      </c>
      <c r="ES7" s="66">
        <f t="shared" si="26"/>
        <v>39301664</v>
      </c>
      <c r="ET7" s="66">
        <f t="shared" si="26"/>
        <v>41260555</v>
      </c>
      <c r="EU7" s="66">
        <f t="shared" si="26"/>
        <v>41975086</v>
      </c>
      <c r="EV7" s="66">
        <f t="shared" si="26"/>
        <v>43785070</v>
      </c>
      <c r="EW7" s="66">
        <f t="shared" si="26"/>
        <v>44436827</v>
      </c>
      <c r="EX7" s="66"/>
    </row>
    <row r="8" spans="1:154" s="67" customFormat="1" x14ac:dyDescent="0.2">
      <c r="A8" s="48"/>
      <c r="B8" s="68">
        <v>2019</v>
      </c>
      <c r="C8" s="68">
        <v>47500</v>
      </c>
      <c r="D8" s="68">
        <v>46</v>
      </c>
      <c r="E8" s="68">
        <v>6</v>
      </c>
      <c r="F8" s="68">
        <v>0</v>
      </c>
      <c r="G8" s="68">
        <v>1</v>
      </c>
      <c r="H8" s="68" t="s">
        <v>156</v>
      </c>
      <c r="I8" s="68" t="s">
        <v>157</v>
      </c>
      <c r="J8" s="68" t="s">
        <v>158</v>
      </c>
      <c r="K8" s="68" t="s">
        <v>159</v>
      </c>
      <c r="L8" s="68" t="s">
        <v>160</v>
      </c>
      <c r="M8" s="68" t="s">
        <v>161</v>
      </c>
      <c r="N8" s="68" t="s">
        <v>162</v>
      </c>
      <c r="O8" s="68" t="s">
        <v>163</v>
      </c>
      <c r="P8" s="68" t="s">
        <v>164</v>
      </c>
      <c r="Q8" s="69">
        <v>27</v>
      </c>
      <c r="R8" s="68" t="s">
        <v>165</v>
      </c>
      <c r="S8" s="68" t="s">
        <v>166</v>
      </c>
      <c r="T8" s="68" t="s">
        <v>167</v>
      </c>
      <c r="U8" s="69" t="s">
        <v>38</v>
      </c>
      <c r="V8" s="69">
        <v>26973</v>
      </c>
      <c r="W8" s="68" t="s">
        <v>168</v>
      </c>
      <c r="X8" s="70" t="s">
        <v>169</v>
      </c>
      <c r="Y8" s="69">
        <v>241</v>
      </c>
      <c r="Z8" s="69" t="s">
        <v>38</v>
      </c>
      <c r="AA8" s="69" t="s">
        <v>38</v>
      </c>
      <c r="AB8" s="69" t="s">
        <v>38</v>
      </c>
      <c r="AC8" s="69" t="s">
        <v>38</v>
      </c>
      <c r="AD8" s="69">
        <v>241</v>
      </c>
      <c r="AE8" s="69">
        <v>241</v>
      </c>
      <c r="AF8" s="69" t="s">
        <v>38</v>
      </c>
      <c r="AG8" s="69">
        <v>241</v>
      </c>
      <c r="AH8" s="71">
        <v>95.1</v>
      </c>
      <c r="AI8" s="71">
        <v>94.3</v>
      </c>
      <c r="AJ8" s="71">
        <v>100.1</v>
      </c>
      <c r="AK8" s="71">
        <v>99.7</v>
      </c>
      <c r="AL8" s="71">
        <v>103.2</v>
      </c>
      <c r="AM8" s="71">
        <v>96.6</v>
      </c>
      <c r="AN8" s="71">
        <v>96.2</v>
      </c>
      <c r="AO8" s="71">
        <v>97.2</v>
      </c>
      <c r="AP8" s="71">
        <v>97.5</v>
      </c>
      <c r="AQ8" s="71">
        <v>96.9</v>
      </c>
      <c r="AR8" s="71">
        <v>98.2</v>
      </c>
      <c r="AS8" s="71">
        <v>62.7</v>
      </c>
      <c r="AT8" s="71">
        <v>65.5</v>
      </c>
      <c r="AU8" s="71">
        <v>65.7</v>
      </c>
      <c r="AV8" s="71">
        <v>67.599999999999994</v>
      </c>
      <c r="AW8" s="71">
        <v>69.3</v>
      </c>
      <c r="AX8" s="71">
        <v>86.2</v>
      </c>
      <c r="AY8" s="71">
        <v>85.7</v>
      </c>
      <c r="AZ8" s="71">
        <v>85.9</v>
      </c>
      <c r="BA8" s="71">
        <v>86</v>
      </c>
      <c r="BB8" s="71">
        <v>86</v>
      </c>
      <c r="BC8" s="71">
        <v>89.5</v>
      </c>
      <c r="BD8" s="72">
        <v>25.2</v>
      </c>
      <c r="BE8" s="72">
        <v>33.200000000000003</v>
      </c>
      <c r="BF8" s="72">
        <v>29.8</v>
      </c>
      <c r="BG8" s="72">
        <v>28.2</v>
      </c>
      <c r="BH8" s="72">
        <v>24.1</v>
      </c>
      <c r="BI8" s="72">
        <v>81.599999999999994</v>
      </c>
      <c r="BJ8" s="72">
        <v>84.7</v>
      </c>
      <c r="BK8" s="72">
        <v>86.8</v>
      </c>
      <c r="BL8" s="72">
        <v>90.8</v>
      </c>
      <c r="BM8" s="72">
        <v>81.900000000000006</v>
      </c>
      <c r="BN8" s="72">
        <v>59.6</v>
      </c>
      <c r="BO8" s="71">
        <v>74.900000000000006</v>
      </c>
      <c r="BP8" s="71">
        <v>76</v>
      </c>
      <c r="BQ8" s="71">
        <v>76.2</v>
      </c>
      <c r="BR8" s="71">
        <v>76.5</v>
      </c>
      <c r="BS8" s="71">
        <v>74.400000000000006</v>
      </c>
      <c r="BT8" s="71">
        <v>69.8</v>
      </c>
      <c r="BU8" s="71">
        <v>71.2</v>
      </c>
      <c r="BV8" s="71">
        <v>73</v>
      </c>
      <c r="BW8" s="71">
        <v>72.099999999999994</v>
      </c>
      <c r="BX8" s="71">
        <v>72.900000000000006</v>
      </c>
      <c r="BY8" s="71">
        <v>74.7</v>
      </c>
      <c r="BZ8" s="72">
        <v>55577</v>
      </c>
      <c r="CA8" s="72">
        <v>58657</v>
      </c>
      <c r="CB8" s="72">
        <v>72095</v>
      </c>
      <c r="CC8" s="72">
        <v>79409</v>
      </c>
      <c r="CD8" s="72">
        <v>81582</v>
      </c>
      <c r="CE8" s="72">
        <v>45085</v>
      </c>
      <c r="CF8" s="72">
        <v>44825</v>
      </c>
      <c r="CG8" s="72">
        <v>45494</v>
      </c>
      <c r="CH8" s="72">
        <v>47924</v>
      </c>
      <c r="CI8" s="72">
        <v>48807</v>
      </c>
      <c r="CJ8" s="71">
        <v>53621</v>
      </c>
      <c r="CK8" s="72">
        <v>11525</v>
      </c>
      <c r="CL8" s="72">
        <v>11188</v>
      </c>
      <c r="CM8" s="72">
        <v>13318</v>
      </c>
      <c r="CN8" s="72">
        <v>13956</v>
      </c>
      <c r="CO8" s="72">
        <v>15736</v>
      </c>
      <c r="CP8" s="72">
        <v>11881</v>
      </c>
      <c r="CQ8" s="72">
        <v>12023</v>
      </c>
      <c r="CR8" s="72">
        <v>12309</v>
      </c>
      <c r="CS8" s="72">
        <v>12502</v>
      </c>
      <c r="CT8" s="72">
        <v>12970</v>
      </c>
      <c r="CU8" s="71">
        <v>15586</v>
      </c>
      <c r="CV8" s="72">
        <v>54.6</v>
      </c>
      <c r="CW8" s="72">
        <v>52</v>
      </c>
      <c r="CX8" s="72">
        <v>49</v>
      </c>
      <c r="CY8" s="72">
        <v>47.1</v>
      </c>
      <c r="CZ8" s="72">
        <v>48</v>
      </c>
      <c r="DA8" s="72">
        <v>58.3</v>
      </c>
      <c r="DB8" s="72">
        <v>59.7</v>
      </c>
      <c r="DC8" s="72">
        <v>59</v>
      </c>
      <c r="DD8" s="72">
        <v>59.4</v>
      </c>
      <c r="DE8" s="72">
        <v>59.9</v>
      </c>
      <c r="DF8" s="72">
        <v>54.6</v>
      </c>
      <c r="DG8" s="72">
        <v>16.399999999999999</v>
      </c>
      <c r="DH8" s="72">
        <v>16.100000000000001</v>
      </c>
      <c r="DI8" s="72">
        <v>14.4</v>
      </c>
      <c r="DJ8" s="72">
        <v>17.399999999999999</v>
      </c>
      <c r="DK8" s="72">
        <v>17</v>
      </c>
      <c r="DL8" s="72">
        <v>22</v>
      </c>
      <c r="DM8" s="72">
        <v>20.9</v>
      </c>
      <c r="DN8" s="72">
        <v>20.7</v>
      </c>
      <c r="DO8" s="72">
        <v>20.6</v>
      </c>
      <c r="DP8" s="72">
        <v>20.5</v>
      </c>
      <c r="DQ8" s="72">
        <v>25</v>
      </c>
      <c r="DR8" s="71">
        <v>44.5</v>
      </c>
      <c r="DS8" s="71">
        <v>36.299999999999997</v>
      </c>
      <c r="DT8" s="71">
        <v>39.9</v>
      </c>
      <c r="DU8" s="71">
        <v>45.2</v>
      </c>
      <c r="DV8" s="71">
        <v>48.4</v>
      </c>
      <c r="DW8" s="71">
        <v>48.1</v>
      </c>
      <c r="DX8" s="71">
        <v>44.7</v>
      </c>
      <c r="DY8" s="71">
        <v>46.9</v>
      </c>
      <c r="DZ8" s="71">
        <v>48.6</v>
      </c>
      <c r="EA8" s="71">
        <v>50.8</v>
      </c>
      <c r="EB8" s="71">
        <v>53.5</v>
      </c>
      <c r="EC8" s="71">
        <v>54.8</v>
      </c>
      <c r="ED8" s="71">
        <v>58.3</v>
      </c>
      <c r="EE8" s="71">
        <v>60</v>
      </c>
      <c r="EF8" s="71">
        <v>64.8</v>
      </c>
      <c r="EG8" s="71">
        <v>68.5</v>
      </c>
      <c r="EH8" s="71">
        <v>66.5</v>
      </c>
      <c r="EI8" s="71">
        <v>64.2</v>
      </c>
      <c r="EJ8" s="71">
        <v>67.3</v>
      </c>
      <c r="EK8" s="71">
        <v>70.099999999999994</v>
      </c>
      <c r="EL8" s="71">
        <v>72.599999999999994</v>
      </c>
      <c r="EM8" s="71">
        <v>70</v>
      </c>
      <c r="EN8" s="72">
        <v>69037958</v>
      </c>
      <c r="EO8" s="72">
        <v>87204851</v>
      </c>
      <c r="EP8" s="72">
        <v>89418834</v>
      </c>
      <c r="EQ8" s="72">
        <v>91058058</v>
      </c>
      <c r="ER8" s="72">
        <v>91835946</v>
      </c>
      <c r="ES8" s="72">
        <v>39301664</v>
      </c>
      <c r="ET8" s="72">
        <v>41260555</v>
      </c>
      <c r="EU8" s="72">
        <v>41975086</v>
      </c>
      <c r="EV8" s="72">
        <v>43785070</v>
      </c>
      <c r="EW8" s="72">
        <v>44436827</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関端　広希(911851)</cp:lastModifiedBy>
  <cp:lastPrinted>2021-01-25T00:47:39Z</cp:lastPrinted>
  <dcterms:created xsi:type="dcterms:W3CDTF">2020-12-15T03:50:48Z</dcterms:created>
  <dcterms:modified xsi:type="dcterms:W3CDTF">2021-02-10T09:25:22Z</dcterms:modified>
</cp:coreProperties>
</file>