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5.66\財政課共有フォルダ\臨時フォルダ\３班\公営企業決算関係\05 公営企業決算統計\Ｒ２\02_処理済\210108経営比較表分析\回答\"/>
    </mc:Choice>
  </mc:AlternateContent>
  <workbookProtection workbookAlgorithmName="SHA-512" workbookHashValue="BgnATHGq2VeEKvgPh7Re+i1MeJrTjFrbMOKEiGbJleVdpiTnAhZ+IJlwaNZDllPQoYIKIyxFR6qtfhyg6BXtWA==" workbookSaltValue="A0LCJKYyCJgpbhqgx6DV4Q==" workbookSpinCount="100000" lockStructure="1"/>
  <bookViews>
    <workbookView xWindow="0" yWindow="0" windowWidth="20490" windowHeight="6825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CS78" i="4"/>
  <c r="BX54" i="4"/>
  <c r="BX32" i="4"/>
  <c r="MN54" i="4"/>
  <c r="MN32" i="4"/>
  <c r="C11" i="5"/>
  <c r="D11" i="5"/>
  <c r="E11" i="5"/>
  <c r="B11" i="5"/>
  <c r="HG32" i="4" l="1"/>
  <c r="FH78" i="4"/>
  <c r="DS54" i="4"/>
  <c r="DS32" i="4"/>
  <c r="AE54" i="4"/>
  <c r="AE32" i="4"/>
  <c r="AN78" i="4"/>
  <c r="KU54" i="4"/>
  <c r="KU32" i="4"/>
  <c r="KC78" i="4"/>
  <c r="HG54" i="4"/>
  <c r="JJ78" i="4"/>
  <c r="GR54" i="4"/>
  <c r="GR32" i="4"/>
  <c r="KF54" i="4"/>
  <c r="EO78" i="4"/>
  <c r="DD54" i="4"/>
  <c r="DD32" i="4"/>
  <c r="KF32" i="4"/>
  <c r="U78" i="4"/>
  <c r="P54" i="4"/>
  <c r="P32" i="4"/>
  <c r="LY54" i="4"/>
  <c r="LY32" i="4"/>
  <c r="IK54" i="4"/>
  <c r="LO78" i="4"/>
  <c r="IK32" i="4"/>
  <c r="BZ78" i="4"/>
  <c r="GT78" i="4"/>
  <c r="EW54" i="4"/>
  <c r="EW32" i="4"/>
  <c r="BI54" i="4"/>
  <c r="BI32" i="4"/>
  <c r="GA78" i="4"/>
  <c r="BG78" i="4"/>
  <c r="AT54" i="4"/>
  <c r="AT32" i="4"/>
  <c r="LJ32" i="4"/>
  <c r="LJ54" i="4"/>
  <c r="EH54" i="4"/>
  <c r="EH32" i="4"/>
  <c r="KV78" i="4"/>
  <c r="HV54" i="4"/>
  <c r="HV32" i="4"/>
</calcChain>
</file>

<file path=xl/sharedStrings.xml><?xml version="1.0" encoding="utf-8"?>
<sst xmlns="http://schemas.openxmlformats.org/spreadsheetml/2006/main" count="323" uniqueCount="182">
  <si>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</si>
  <si>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</si>
  <si>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</si>
  <si>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</si>
  <si>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</si>
  <si>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</si>
  <si>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</si>
  <si>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</si>
  <si>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</si>
  <si>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</si>
  <si>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</si>
  <si>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</si>
  <si>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</si>
  <si>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</si>
  <si>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</si>
  <si>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</si>
  <si>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</si>
  <si>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</si>
  <si>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</si>
  <si>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</si>
  <si>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</si>
  <si>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</si>
  <si>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</si>
  <si>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</si>
  <si>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</si>
  <si>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</si>
  <si>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</si>
  <si>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</si>
  <si>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</si>
  <si>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</si>
  <si>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</si>
  <si>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</si>
  <si>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</si>
  <si>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</si>
  <si>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</si>
  <si>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</si>
  <si>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</si>
  <si>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</si>
  <si>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</si>
  <si>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</si>
  <si>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</si>
  <si>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</si>
  <si>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</si>
  <si>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</si>
  <si>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</si>
  <si>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</si>
  <si>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</si>
  <si>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</si>
  <si>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</si>
  <si>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</si>
  <si>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</si>
  <si>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</si>
  <si>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</si>
  <si>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</si>
  <si>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</si>
  <si>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</si>
  <si>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</si>
  <si>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</si>
  <si>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</si>
  <si>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</si>
  <si>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</si>
  <si>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</si>
  <si>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</si>
  <si>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</si>
  <si>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</si>
  <si>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</si>
  <si>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</si>
  <si>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</si>
  <si>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</si>
  <si>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</si>
  <si>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</si>
  <si>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</si>
  <si>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</si>
  <si>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</si>
  <si>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</si>
  <si>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</si>
  <si>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</si>
  <si>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</si>
  <si>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</si>
  <si>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</si>
  <si>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</si>
  <si>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</si>
  <si>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</si>
  <si>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</si>
  <si>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</si>
  <si>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</si>
  <si>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</si>
  <si>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</si>
  <si>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</si>
  <si>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</si>
  <si>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</si>
  <si>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</si>
  <si>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</si>
  <si>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</si>
  <si>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</si>
  <si>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</si>
  <si>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</si>
  <si>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</si>
  <si>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</si>
  <si>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</si>
  <si>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</si>
  <si>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</si>
  <si>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</si>
  <si>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</si>
  <si>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</si>
  <si>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</si>
  <si>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</si>
  <si>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</si>
  <si>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</si>
  <si>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</si>
  <si>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</si>
  <si>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</si>
  <si>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</si>
  <si>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</si>
  <si>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</si>
  <si>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</si>
  <si>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</si>
  <si>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</si>
  <si>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</si>
  <si>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</si>
  <si>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</si>
  <si>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</si>
  <si>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</si>
  <si>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</si>
  <si>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</si>
  <si>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</si>
  <si>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</si>
  <si>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</si>
  <si>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</si>
  <si>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</si>
  <si>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</si>
  <si>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</si>
  <si>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</si>
  <si>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</si>
  <si>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</si>
  <si>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</si>
  <si>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</si>
  <si>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</si>
  <si>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</si>
  <si>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</si>
  <si>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</si>
  <si>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</si>
  <si>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</si>
  <si>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</si>
  <si>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</si>
  <si>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</si>
  <si>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</si>
  <si>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</si>
  <si>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</si>
  <si>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</si>
  <si>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</si>
  <si>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</si>
  <si>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</si>
  <si>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</si>
  <si>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</si>
  <si>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</si>
  <si>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</si>
  <si>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</si>
  <si>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</si>
  <si>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</si>
  <si>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</si>
  <si>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宮城県立がんセンター</t>
  </si>
  <si>
    <t>地方独立行政法人</t>
  </si>
  <si>
    <t>病院事業</t>
  </si>
  <si>
    <t>一般病院</t>
  </si>
  <si>
    <t>300床以上～400床未満</t>
  </si>
  <si>
    <t>非設置</t>
  </si>
  <si>
    <t>直営</t>
  </si>
  <si>
    <t>対象</t>
  </si>
  <si>
    <t>ガ</t>
  </si>
  <si>
    <t>が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</si>
  <si>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</si>
  <si>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</si>
  <si>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</si>
  <si>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</si>
  <si>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</si>
  <si>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</si>
  <si>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</si>
  <si>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都道府県がん診療連携拠点病院として，
（イ）がん患者の状態に応じた適切な治療の提供
（ロ）がん予防に関する県民への啓発
（ハ）東北大学病院との機能分担による「全県的がん診療体制」の構築
（ニ）がん患者の療養生活の質の向上
（ホ）研究の促進と研究成果の応用
等に取組み，県民に必要な医療・情報を提供するという役割を担っている。</t>
    <phoneticPr fontId="5"/>
  </si>
  <si>
    <t>　有形固定資産減価償却率は平均値を下回っているものの，建設後２６年が経過し，老朽化が進んでいる施設設備について計画的に更新・修繕を進める必要がある。
　器械備品減価償却率は平均を上回っており，耐用年数を過ぎた医療機器も数多く使用している。費用を抑制しながらの計画的な更新が必要となる。</t>
    <rPh sb="49" eb="51">
      <t>セツビ</t>
    </rPh>
    <rPh sb="76" eb="78">
      <t>キカイ</t>
    </rPh>
    <rPh sb="112" eb="114">
      <t>シヨウ</t>
    </rPh>
    <phoneticPr fontId="5"/>
  </si>
  <si>
    <t>　令和元年度決算において経常収支比率は平均を上回っているが，医業収支比率は平均値を下回っている。
　病床利用率・入院・外来単価は平均値を上回っており，前述の医業収支比率を改善させていくために，さらなる医業費用の削減に取り組む必要がある。
　外来単価については，化学療法による高額薬品の使用が影響しており，材料費対医業収益比率についても平均値を大きく上回っている。
　なお，独法化後から黒字を維持しており，累積欠損金は発生していない。
　</t>
    <rPh sb="1" eb="3">
      <t>レイワ</t>
    </rPh>
    <rPh sb="3" eb="4">
      <t>ガン</t>
    </rPh>
    <rPh sb="56" eb="58">
      <t>ニュウイン</t>
    </rPh>
    <rPh sb="59" eb="61">
      <t>ガイライ</t>
    </rPh>
    <rPh sb="61" eb="63">
      <t>タンカ</t>
    </rPh>
    <rPh sb="100" eb="102">
      <t>イギョウ</t>
    </rPh>
    <rPh sb="120" eb="122">
      <t>ガイライ</t>
    </rPh>
    <rPh sb="122" eb="124">
      <t>タンカ</t>
    </rPh>
    <phoneticPr fontId="5"/>
  </si>
  <si>
    <t>　経常収支比率・病床利用率等は平均を上回っている一方で，医業収支比率は平均値を下回っている。そのため，さらなる医業費用の削減に取り組む必要がある。
　今後，老朽化が進んでいる施設・器械の更新を行っていく必要があるが，新たな減価償却負担等の経費が発生するため，さらなる経常収益の確保，費用の抑制を進めていく必要がある。</t>
    <rPh sb="8" eb="10">
      <t>ビョウショウ</t>
    </rPh>
    <rPh sb="10" eb="13">
      <t>リヨウリツ</t>
    </rPh>
    <rPh sb="13" eb="14">
      <t>ナド</t>
    </rPh>
    <rPh sb="15" eb="17">
      <t>ヘイキン</t>
    </rPh>
    <rPh sb="18" eb="20">
      <t>ウワマワ</t>
    </rPh>
    <rPh sb="55" eb="57">
      <t>イギョウ</t>
    </rPh>
    <rPh sb="57" eb="59">
      <t>ヒヨウ</t>
    </rPh>
    <rPh sb="60" eb="62">
      <t>サクゲン</t>
    </rPh>
    <rPh sb="63" eb="64">
      <t>ト</t>
    </rPh>
    <rPh sb="65" eb="66">
      <t>ク</t>
    </rPh>
    <rPh sb="67" eb="69">
      <t>ヒツヨウ</t>
    </rPh>
    <rPh sb="90" eb="92">
      <t>キカイ</t>
    </rPh>
    <rPh sb="101" eb="103">
      <t>ヒツヨウ</t>
    </rPh>
    <rPh sb="111" eb="113">
      <t>ゲンカ</t>
    </rPh>
    <rPh sb="113" eb="115">
      <t>ショウキャク</t>
    </rPh>
    <rPh sb="141" eb="143">
      <t>ヒヨウ</t>
    </rPh>
    <rPh sb="144" eb="146">
      <t>ヨクセイ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</si>
</sst>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72.5</c:v>
                </c:pt>
                <c:pt idx="1">
                  <c:v>72.5</c:v>
                </c:pt>
                <c:pt idx="2">
                  <c:v>73</c:v>
                </c:pt>
                <c:pt idx="3">
                  <c:v>75.3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B-4A3F-AF9D-4ED3F4C2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72.599999999999994</c:v>
                </c:pt>
                <c:pt idx="2">
                  <c:v>73.5</c:v>
                </c:pt>
                <c:pt idx="3">
                  <c:v>74.099999999999994</c:v>
                </c:pt>
                <c:pt idx="4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B-4A3F-AF9D-4ED3F4C2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36199</c:v>
                </c:pt>
                <c:pt idx="1">
                  <c:v>41391</c:v>
                </c:pt>
                <c:pt idx="2">
                  <c:v>40733</c:v>
                </c:pt>
                <c:pt idx="3">
                  <c:v>41383</c:v>
                </c:pt>
                <c:pt idx="4">
                  <c:v>45302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B-4F57-8531-676AC264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13096</c:v>
                </c:pt>
                <c:pt idx="1">
                  <c:v>13552</c:v>
                </c:pt>
                <c:pt idx="2">
                  <c:v>13792</c:v>
                </c:pt>
                <c:pt idx="3">
                  <c:v>14290</c:v>
                </c:pt>
                <c:pt idx="4">
                  <c:v>15111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B-4F57-8531-676AC264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51701</c:v>
                </c:pt>
                <c:pt idx="1">
                  <c:v>52645</c:v>
                </c:pt>
                <c:pt idx="2">
                  <c:v>52933</c:v>
                </c:pt>
                <c:pt idx="3">
                  <c:v>54302</c:v>
                </c:pt>
                <c:pt idx="4">
                  <c:v>56544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E-4B43-81D2-BD481673E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50413</c:v>
                </c:pt>
                <c:pt idx="1">
                  <c:v>50510</c:v>
                </c:pt>
                <c:pt idx="2">
                  <c:v>50958</c:v>
                </c:pt>
                <c:pt idx="3">
                  <c:v>52405</c:v>
                </c:pt>
                <c:pt idx="4">
                  <c:v>53523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E-4B43-81D2-BD481673E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C-406E-829E-52D2EE8E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76.3</c:v>
                </c:pt>
                <c:pt idx="2">
                  <c:v>80.7</c:v>
                </c:pt>
                <c:pt idx="3">
                  <c:v>75.900000000000006</c:v>
                </c:pt>
                <c:pt idx="4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C-406E-829E-52D2EE8E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80</c:v>
                </c:pt>
                <c:pt idx="1">
                  <c:v>81.5</c:v>
                </c:pt>
                <c:pt idx="2">
                  <c:v>80.900000000000006</c:v>
                </c:pt>
                <c:pt idx="3">
                  <c:v>83.1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C-4B5D-80F4-C01425EF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91.1</c:v>
                </c:pt>
                <c:pt idx="1">
                  <c:v>90.1</c:v>
                </c:pt>
                <c:pt idx="2">
                  <c:v>89.6</c:v>
                </c:pt>
                <c:pt idx="3">
                  <c:v>89.7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C-4B5D-80F4-C01425EF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99.6</c:v>
                </c:pt>
                <c:pt idx="1">
                  <c:v>100.7</c:v>
                </c:pt>
                <c:pt idx="2">
                  <c:v>100.6</c:v>
                </c:pt>
                <c:pt idx="3">
                  <c:v>102.9</c:v>
                </c:pt>
                <c:pt idx="4">
                  <c:v>103.4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7-4015-9B5A-3DCC3B385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97.2</c:v>
                </c:pt>
                <c:pt idx="2">
                  <c:v>97</c:v>
                </c:pt>
                <c:pt idx="3">
                  <c:v>97.8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7-4015-9B5A-3DCC3B385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35.700000000000003</c:v>
                </c:pt>
                <c:pt idx="1">
                  <c:v>39.200000000000003</c:v>
                </c:pt>
                <c:pt idx="2">
                  <c:v>44.7</c:v>
                </c:pt>
                <c:pt idx="3">
                  <c:v>49.9</c:v>
                </c:pt>
                <c:pt idx="4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0-429A-A5D4-F2B3659C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50.3</c:v>
                </c:pt>
                <c:pt idx="1">
                  <c:v>49.8</c:v>
                </c:pt>
                <c:pt idx="2">
                  <c:v>50.9</c:v>
                </c:pt>
                <c:pt idx="3">
                  <c:v>51.9</c:v>
                </c:pt>
                <c:pt idx="4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0-429A-A5D4-F2B3659C2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61.8</c:v>
                </c:pt>
                <c:pt idx="2">
                  <c:v>69.8</c:v>
                </c:pt>
                <c:pt idx="3">
                  <c:v>75.5</c:v>
                </c:pt>
                <c:pt idx="4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D-448B-ACE6-B9296568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65.7</c:v>
                </c:pt>
                <c:pt idx="1">
                  <c:v>65</c:v>
                </c:pt>
                <c:pt idx="2">
                  <c:v>66.8</c:v>
                </c:pt>
                <c:pt idx="3">
                  <c:v>68.2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48B-ACE6-B9296568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28598120</c:v>
                </c:pt>
                <c:pt idx="1">
                  <c:v>30925128</c:v>
                </c:pt>
                <c:pt idx="2">
                  <c:v>32363078</c:v>
                </c:pt>
                <c:pt idx="3">
                  <c:v>33321875</c:v>
                </c:pt>
                <c:pt idx="4">
                  <c:v>35740010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0-4709-9957-CFED76B7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42578034</c:v>
                </c:pt>
                <c:pt idx="1">
                  <c:v>45645830</c:v>
                </c:pt>
                <c:pt idx="2">
                  <c:v>47082778</c:v>
                </c:pt>
                <c:pt idx="3">
                  <c:v>48918364</c:v>
                </c:pt>
                <c:pt idx="4">
                  <c:v>49696718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0-4709-9957-CFED76B7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27.6</c:v>
                </c:pt>
                <c:pt idx="1">
                  <c:v>30.2</c:v>
                </c:pt>
                <c:pt idx="2">
                  <c:v>29.8</c:v>
                </c:pt>
                <c:pt idx="3">
                  <c:v>29.6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6-452E-9ECF-8F0E3116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23.9</c:v>
                </c:pt>
                <c:pt idx="1">
                  <c:v>23.8</c:v>
                </c:pt>
                <c:pt idx="2">
                  <c:v>23.9</c:v>
                </c:pt>
                <c:pt idx="3">
                  <c:v>23.6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6-452E-9ECF-8F0E3116F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44.4</c:v>
                </c:pt>
                <c:pt idx="1">
                  <c:v>42.9</c:v>
                </c:pt>
                <c:pt idx="2">
                  <c:v>42.5</c:v>
                </c:pt>
                <c:pt idx="3">
                  <c:v>41.2</c:v>
                </c:pt>
                <c:pt idx="4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5-44B8-8622-C583FA23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54.8</c:v>
                </c:pt>
                <c:pt idx="1">
                  <c:v>55.8</c:v>
                </c:pt>
                <c:pt idx="2">
                  <c:v>56.1</c:v>
                </c:pt>
                <c:pt idx="3">
                  <c:v>56</c:v>
                </c:pt>
                <c:pt idx="4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5-44B8-8622-C583FA23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1" zoomScaleNormal="100" zoomScaleSheetLayoutView="70" workbookViewId="0">
      <selection activeCell="NR18" sqref="NR18:NS1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宮城県地方独立行政法人宮城県立病院機構　宮城県立がんセンター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地方独立行政法人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300床以上～400床未満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383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26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が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383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33268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383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383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68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178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99.6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100.7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100.6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102.9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103.4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80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81.5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80.900000000000006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83.1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82.1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72.5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72.5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75.3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97.2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97.8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91.1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90.1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89.6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89.7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89.3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73.099999999999994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76.3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80.7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75.900000000000006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75.099999999999994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71.3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72.599999999999994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73.5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74.099999999999994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74.400000000000006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180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179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51701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52645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52933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54302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56544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36199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41391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40733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41383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45302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44.4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42.9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42.5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41.2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39.799999999999997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27.6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30.2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29.8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29.6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31.3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50413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50510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50958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52405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53523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13096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13552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13792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14290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15111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54.8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55.8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56.1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56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56.2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23.9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23.8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23.9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23.6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24.2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181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35.700000000000003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39.200000000000003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44.7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49.9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51.3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60.2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61.8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69.8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75.5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73.900000000000006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28598120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30925128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32363078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33321875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35740010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50.3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49.8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50.9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51.9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52.9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65.7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65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66.8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68.2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69.400000000000006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42578034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45645830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47082778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48918364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49696718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93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XaB2Xy+cPImkmMBL02qPrOEf8UjDjAcAdhO8m+PEGrXYP+3QYl7irhCF0gwycCgLgOirU7+st39vpjIiaFtx9Q==" saltValue="5BXPTpvgQ/SkjwYFSdzwn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107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108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109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110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111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112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113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114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115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116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117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141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141</v>
      </c>
      <c r="BP5" s="62" t="s">
        <v>142</v>
      </c>
      <c r="BQ5" s="62" t="s">
        <v>143</v>
      </c>
      <c r="BR5" s="62" t="s">
        <v>153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141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141</v>
      </c>
      <c r="CW5" s="62" t="s">
        <v>142</v>
      </c>
      <c r="CX5" s="62" t="s">
        <v>154</v>
      </c>
      <c r="CY5" s="62" t="s">
        <v>153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153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141</v>
      </c>
      <c r="DS5" s="62" t="s">
        <v>142</v>
      </c>
      <c r="DT5" s="62" t="s">
        <v>143</v>
      </c>
      <c r="DU5" s="62" t="s">
        <v>144</v>
      </c>
      <c r="DV5" s="62" t="s">
        <v>155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141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156</v>
      </c>
      <c r="EN5" s="62" t="s">
        <v>141</v>
      </c>
      <c r="EO5" s="62" t="s">
        <v>142</v>
      </c>
      <c r="EP5" s="62" t="s">
        <v>154</v>
      </c>
      <c r="EQ5" s="62" t="s">
        <v>144</v>
      </c>
      <c r="ER5" s="62" t="s">
        <v>155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157</v>
      </c>
      <c r="B6" s="63">
        <f>B8</f>
        <v>2019</v>
      </c>
      <c r="C6" s="63">
        <f t="shared" ref="C6:M6" si="2">C8</f>
        <v>47510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5" t="str">
        <f>IF(H8&lt;&gt;I8,H8,"")&amp;IF(I8&lt;&gt;J8,I8,"")&amp;"　"&amp;J8</f>
        <v>宮城県地方独立行政法人宮城県立病院機構　宮城県立がんセンター</v>
      </c>
      <c r="I6" s="156"/>
      <c r="J6" s="157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26</v>
      </c>
      <c r="R6" s="63" t="str">
        <f t="shared" si="3"/>
        <v>対象</v>
      </c>
      <c r="S6" s="63" t="str">
        <f t="shared" si="3"/>
        <v>ガ</v>
      </c>
      <c r="T6" s="63" t="str">
        <f t="shared" si="3"/>
        <v>が</v>
      </c>
      <c r="U6" s="64" t="str">
        <f>U8</f>
        <v>-</v>
      </c>
      <c r="V6" s="64">
        <f>V8</f>
        <v>33268</v>
      </c>
      <c r="W6" s="63" t="str">
        <f>W8</f>
        <v>非該当</v>
      </c>
      <c r="X6" s="63" t="str">
        <f t="shared" si="3"/>
        <v>７：１</v>
      </c>
      <c r="Y6" s="64">
        <f t="shared" si="3"/>
        <v>383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383</v>
      </c>
      <c r="AE6" s="64">
        <f t="shared" si="3"/>
        <v>383</v>
      </c>
      <c r="AF6" s="64" t="str">
        <f t="shared" si="3"/>
        <v>-</v>
      </c>
      <c r="AG6" s="64">
        <f t="shared" si="3"/>
        <v>383</v>
      </c>
      <c r="AH6" s="65">
        <f>IF(AH8="-",NA(),AH8)</f>
        <v>99.6</v>
      </c>
      <c r="AI6" s="65">
        <f t="shared" ref="AI6:AQ6" si="4">IF(AI8="-",NA(),AI8)</f>
        <v>100.7</v>
      </c>
      <c r="AJ6" s="65">
        <f t="shared" si="4"/>
        <v>100.6</v>
      </c>
      <c r="AK6" s="65">
        <f t="shared" si="4"/>
        <v>102.9</v>
      </c>
      <c r="AL6" s="65">
        <f t="shared" si="4"/>
        <v>103.4</v>
      </c>
      <c r="AM6" s="65">
        <f t="shared" si="4"/>
        <v>98</v>
      </c>
      <c r="AN6" s="65">
        <f t="shared" si="4"/>
        <v>97.2</v>
      </c>
      <c r="AO6" s="65">
        <f t="shared" si="4"/>
        <v>97</v>
      </c>
      <c r="AP6" s="65">
        <f t="shared" si="4"/>
        <v>97.8</v>
      </c>
      <c r="AQ6" s="65">
        <f t="shared" si="4"/>
        <v>97</v>
      </c>
      <c r="AR6" s="65" t="str">
        <f>IF(AR8="-","【-】","【"&amp;SUBSTITUTE(TEXT(AR8,"#,##0.0"),"-","△")&amp;"】")</f>
        <v>【98.2】</v>
      </c>
      <c r="AS6" s="65">
        <f>IF(AS8="-",NA(),AS8)</f>
        <v>80</v>
      </c>
      <c r="AT6" s="65">
        <f t="shared" ref="AT6:BB6" si="5">IF(AT8="-",NA(),AT8)</f>
        <v>81.5</v>
      </c>
      <c r="AU6" s="65">
        <f t="shared" si="5"/>
        <v>80.900000000000006</v>
      </c>
      <c r="AV6" s="65">
        <f t="shared" si="5"/>
        <v>83.1</v>
      </c>
      <c r="AW6" s="65">
        <f t="shared" si="5"/>
        <v>82.1</v>
      </c>
      <c r="AX6" s="65">
        <f t="shared" si="5"/>
        <v>91.1</v>
      </c>
      <c r="AY6" s="65">
        <f t="shared" si="5"/>
        <v>90.1</v>
      </c>
      <c r="AZ6" s="65">
        <f t="shared" si="5"/>
        <v>89.6</v>
      </c>
      <c r="BA6" s="65">
        <f t="shared" si="5"/>
        <v>89.7</v>
      </c>
      <c r="BB6" s="65">
        <f t="shared" si="5"/>
        <v>89.3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73.099999999999994</v>
      </c>
      <c r="BJ6" s="65">
        <f t="shared" si="6"/>
        <v>76.3</v>
      </c>
      <c r="BK6" s="65">
        <f t="shared" si="6"/>
        <v>80.7</v>
      </c>
      <c r="BL6" s="65">
        <f t="shared" si="6"/>
        <v>75.900000000000006</v>
      </c>
      <c r="BM6" s="65">
        <f t="shared" si="6"/>
        <v>75.099999999999994</v>
      </c>
      <c r="BN6" s="65" t="str">
        <f>IF(BN8="-","【-】","【"&amp;SUBSTITUTE(TEXT(BN8,"#,##0.0"),"-","△")&amp;"】")</f>
        <v>【59.6】</v>
      </c>
      <c r="BO6" s="65">
        <f>IF(BO8="-",NA(),BO8)</f>
        <v>72.5</v>
      </c>
      <c r="BP6" s="65">
        <f t="shared" ref="BP6:BX6" si="7">IF(BP8="-",NA(),BP8)</f>
        <v>72.5</v>
      </c>
      <c r="BQ6" s="65">
        <f t="shared" si="7"/>
        <v>73</v>
      </c>
      <c r="BR6" s="65">
        <f t="shared" si="7"/>
        <v>75.3</v>
      </c>
      <c r="BS6" s="65">
        <f t="shared" si="7"/>
        <v>75</v>
      </c>
      <c r="BT6" s="65">
        <f t="shared" si="7"/>
        <v>71.3</v>
      </c>
      <c r="BU6" s="65">
        <f t="shared" si="7"/>
        <v>72.599999999999994</v>
      </c>
      <c r="BV6" s="65">
        <f t="shared" si="7"/>
        <v>73.5</v>
      </c>
      <c r="BW6" s="65">
        <f t="shared" si="7"/>
        <v>74.099999999999994</v>
      </c>
      <c r="BX6" s="65">
        <f t="shared" si="7"/>
        <v>74.400000000000006</v>
      </c>
      <c r="BY6" s="65" t="str">
        <f>IF(BY8="-","【-】","【"&amp;SUBSTITUTE(TEXT(BY8,"#,##0.0"),"-","△")&amp;"】")</f>
        <v>【74.7】</v>
      </c>
      <c r="BZ6" s="66">
        <f>IF(BZ8="-",NA(),BZ8)</f>
        <v>51701</v>
      </c>
      <c r="CA6" s="66">
        <f t="shared" ref="CA6:CI6" si="8">IF(CA8="-",NA(),CA8)</f>
        <v>52645</v>
      </c>
      <c r="CB6" s="66">
        <f t="shared" si="8"/>
        <v>52933</v>
      </c>
      <c r="CC6" s="66">
        <f t="shared" si="8"/>
        <v>54302</v>
      </c>
      <c r="CD6" s="66">
        <f t="shared" si="8"/>
        <v>56544</v>
      </c>
      <c r="CE6" s="66">
        <f t="shared" si="8"/>
        <v>50413</v>
      </c>
      <c r="CF6" s="66">
        <f t="shared" si="8"/>
        <v>50510</v>
      </c>
      <c r="CG6" s="66">
        <f t="shared" si="8"/>
        <v>50958</v>
      </c>
      <c r="CH6" s="66">
        <f t="shared" si="8"/>
        <v>52405</v>
      </c>
      <c r="CI6" s="66">
        <f t="shared" si="8"/>
        <v>53523</v>
      </c>
      <c r="CJ6" s="65" t="str">
        <f>IF(CJ8="-","【-】","【"&amp;SUBSTITUTE(TEXT(CJ8,"#,##0"),"-","△")&amp;"】")</f>
        <v>【53,621】</v>
      </c>
      <c r="CK6" s="66">
        <f>IF(CK8="-",NA(),CK8)</f>
        <v>36199</v>
      </c>
      <c r="CL6" s="66">
        <f t="shared" ref="CL6:CT6" si="9">IF(CL8="-",NA(),CL8)</f>
        <v>41391</v>
      </c>
      <c r="CM6" s="66">
        <f t="shared" si="9"/>
        <v>40733</v>
      </c>
      <c r="CN6" s="66">
        <f t="shared" si="9"/>
        <v>41383</v>
      </c>
      <c r="CO6" s="66">
        <f t="shared" si="9"/>
        <v>45302</v>
      </c>
      <c r="CP6" s="66">
        <f t="shared" si="9"/>
        <v>13096</v>
      </c>
      <c r="CQ6" s="66">
        <f t="shared" si="9"/>
        <v>13552</v>
      </c>
      <c r="CR6" s="66">
        <f t="shared" si="9"/>
        <v>13792</v>
      </c>
      <c r="CS6" s="66">
        <f t="shared" si="9"/>
        <v>14290</v>
      </c>
      <c r="CT6" s="66">
        <f t="shared" si="9"/>
        <v>15111</v>
      </c>
      <c r="CU6" s="65" t="str">
        <f>IF(CU8="-","【-】","【"&amp;SUBSTITUTE(TEXT(CU8,"#,##0"),"-","△")&amp;"】")</f>
        <v>【15,586】</v>
      </c>
      <c r="CV6" s="65">
        <f>IF(CV8="-",NA(),CV8)</f>
        <v>44.4</v>
      </c>
      <c r="CW6" s="65">
        <f t="shared" ref="CW6:DE6" si="10">IF(CW8="-",NA(),CW8)</f>
        <v>42.9</v>
      </c>
      <c r="CX6" s="65">
        <f t="shared" si="10"/>
        <v>42.5</v>
      </c>
      <c r="CY6" s="65">
        <f t="shared" si="10"/>
        <v>41.2</v>
      </c>
      <c r="CZ6" s="65">
        <f t="shared" si="10"/>
        <v>39.799999999999997</v>
      </c>
      <c r="DA6" s="65">
        <f t="shared" si="10"/>
        <v>54.8</v>
      </c>
      <c r="DB6" s="65">
        <f t="shared" si="10"/>
        <v>55.8</v>
      </c>
      <c r="DC6" s="65">
        <f t="shared" si="10"/>
        <v>56.1</v>
      </c>
      <c r="DD6" s="65">
        <f t="shared" si="10"/>
        <v>56</v>
      </c>
      <c r="DE6" s="65">
        <f t="shared" si="10"/>
        <v>56.2</v>
      </c>
      <c r="DF6" s="65" t="str">
        <f>IF(DF8="-","【-】","【"&amp;SUBSTITUTE(TEXT(DF8,"#,##0.0"),"-","△")&amp;"】")</f>
        <v>【54.6】</v>
      </c>
      <c r="DG6" s="65">
        <f>IF(DG8="-",NA(),DG8)</f>
        <v>27.6</v>
      </c>
      <c r="DH6" s="65">
        <f t="shared" ref="DH6:DP6" si="11">IF(DH8="-",NA(),DH8)</f>
        <v>30.2</v>
      </c>
      <c r="DI6" s="65">
        <f t="shared" si="11"/>
        <v>29.8</v>
      </c>
      <c r="DJ6" s="65">
        <f t="shared" si="11"/>
        <v>29.6</v>
      </c>
      <c r="DK6" s="65">
        <f t="shared" si="11"/>
        <v>31.3</v>
      </c>
      <c r="DL6" s="65">
        <f t="shared" si="11"/>
        <v>23.9</v>
      </c>
      <c r="DM6" s="65">
        <f t="shared" si="11"/>
        <v>23.8</v>
      </c>
      <c r="DN6" s="65">
        <f t="shared" si="11"/>
        <v>23.9</v>
      </c>
      <c r="DO6" s="65">
        <f t="shared" si="11"/>
        <v>23.6</v>
      </c>
      <c r="DP6" s="65">
        <f t="shared" si="11"/>
        <v>24.2</v>
      </c>
      <c r="DQ6" s="65" t="str">
        <f>IF(DQ8="-","【-】","【"&amp;SUBSTITUTE(TEXT(DQ8,"#,##0.0"),"-","△")&amp;"】")</f>
        <v>【25.0】</v>
      </c>
      <c r="DR6" s="65">
        <f>IF(DR8="-",NA(),DR8)</f>
        <v>35.700000000000003</v>
      </c>
      <c r="DS6" s="65">
        <f t="shared" ref="DS6:EA6" si="12">IF(DS8="-",NA(),DS8)</f>
        <v>39.200000000000003</v>
      </c>
      <c r="DT6" s="65">
        <f t="shared" si="12"/>
        <v>44.7</v>
      </c>
      <c r="DU6" s="65">
        <f t="shared" si="12"/>
        <v>49.9</v>
      </c>
      <c r="DV6" s="65">
        <f t="shared" si="12"/>
        <v>51.3</v>
      </c>
      <c r="DW6" s="65">
        <f t="shared" si="12"/>
        <v>50.3</v>
      </c>
      <c r="DX6" s="65">
        <f t="shared" si="12"/>
        <v>49.8</v>
      </c>
      <c r="DY6" s="65">
        <f t="shared" si="12"/>
        <v>50.9</v>
      </c>
      <c r="DZ6" s="65">
        <f t="shared" si="12"/>
        <v>51.9</v>
      </c>
      <c r="EA6" s="65">
        <f t="shared" si="12"/>
        <v>52.9</v>
      </c>
      <c r="EB6" s="65" t="str">
        <f>IF(EB8="-","【-】","【"&amp;SUBSTITUTE(TEXT(EB8,"#,##0.0"),"-","△")&amp;"】")</f>
        <v>【53.5】</v>
      </c>
      <c r="EC6" s="65">
        <f>IF(EC8="-",NA(),EC8)</f>
        <v>60.2</v>
      </c>
      <c r="ED6" s="65">
        <f t="shared" ref="ED6:EL6" si="13">IF(ED8="-",NA(),ED8)</f>
        <v>61.8</v>
      </c>
      <c r="EE6" s="65">
        <f t="shared" si="13"/>
        <v>69.8</v>
      </c>
      <c r="EF6" s="65">
        <f t="shared" si="13"/>
        <v>75.5</v>
      </c>
      <c r="EG6" s="65">
        <f t="shared" si="13"/>
        <v>73.900000000000006</v>
      </c>
      <c r="EH6" s="65">
        <f t="shared" si="13"/>
        <v>65.7</v>
      </c>
      <c r="EI6" s="65">
        <f t="shared" si="13"/>
        <v>65</v>
      </c>
      <c r="EJ6" s="65">
        <f t="shared" si="13"/>
        <v>66.8</v>
      </c>
      <c r="EK6" s="65">
        <f t="shared" si="13"/>
        <v>68.2</v>
      </c>
      <c r="EL6" s="65">
        <f t="shared" si="13"/>
        <v>69.400000000000006</v>
      </c>
      <c r="EM6" s="65" t="str">
        <f>IF(EM8="-","【-】","【"&amp;SUBSTITUTE(TEXT(EM8,"#,##0.0"),"-","△")&amp;"】")</f>
        <v>【70.0】</v>
      </c>
      <c r="EN6" s="66">
        <f>IF(EN8="-",NA(),EN8)</f>
        <v>28598120</v>
      </c>
      <c r="EO6" s="66">
        <f t="shared" ref="EO6:EW6" si="14">IF(EO8="-",NA(),EO8)</f>
        <v>30925128</v>
      </c>
      <c r="EP6" s="66">
        <f t="shared" si="14"/>
        <v>32363078</v>
      </c>
      <c r="EQ6" s="66">
        <f t="shared" si="14"/>
        <v>33321875</v>
      </c>
      <c r="ER6" s="66">
        <f t="shared" si="14"/>
        <v>35740010</v>
      </c>
      <c r="ES6" s="66">
        <f t="shared" si="14"/>
        <v>42578034</v>
      </c>
      <c r="ET6" s="66">
        <f t="shared" si="14"/>
        <v>45645830</v>
      </c>
      <c r="EU6" s="66">
        <f t="shared" si="14"/>
        <v>47082778</v>
      </c>
      <c r="EV6" s="66">
        <f t="shared" si="14"/>
        <v>48918364</v>
      </c>
      <c r="EW6" s="66">
        <f t="shared" si="14"/>
        <v>49696718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158</v>
      </c>
      <c r="B7" s="63">
        <f t="shared" ref="B7:AG7" si="15">B8</f>
        <v>2019</v>
      </c>
      <c r="C7" s="63">
        <f t="shared" si="15"/>
        <v>47510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300床以上～400床未満</v>
      </c>
      <c r="O7" s="63" t="str">
        <f>O8</f>
        <v>非設置</v>
      </c>
      <c r="P7" s="63" t="str">
        <f>P8</f>
        <v>直営</v>
      </c>
      <c r="Q7" s="64">
        <f t="shared" si="15"/>
        <v>26</v>
      </c>
      <c r="R7" s="63" t="str">
        <f t="shared" si="15"/>
        <v>対象</v>
      </c>
      <c r="S7" s="63" t="str">
        <f t="shared" si="15"/>
        <v>ガ</v>
      </c>
      <c r="T7" s="63" t="str">
        <f t="shared" si="15"/>
        <v>が</v>
      </c>
      <c r="U7" s="64" t="str">
        <f>U8</f>
        <v>-</v>
      </c>
      <c r="V7" s="64">
        <f>V8</f>
        <v>33268</v>
      </c>
      <c r="W7" s="63" t="str">
        <f>W8</f>
        <v>非該当</v>
      </c>
      <c r="X7" s="63" t="str">
        <f t="shared" si="15"/>
        <v>７：１</v>
      </c>
      <c r="Y7" s="64">
        <f t="shared" si="15"/>
        <v>383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383</v>
      </c>
      <c r="AE7" s="64">
        <f t="shared" si="15"/>
        <v>383</v>
      </c>
      <c r="AF7" s="64" t="str">
        <f t="shared" si="15"/>
        <v>-</v>
      </c>
      <c r="AG7" s="64">
        <f t="shared" si="15"/>
        <v>383</v>
      </c>
      <c r="AH7" s="65">
        <f>AH8</f>
        <v>99.6</v>
      </c>
      <c r="AI7" s="65">
        <f t="shared" ref="AI7:AQ7" si="16">AI8</f>
        <v>100.7</v>
      </c>
      <c r="AJ7" s="65">
        <f t="shared" si="16"/>
        <v>100.6</v>
      </c>
      <c r="AK7" s="65">
        <f t="shared" si="16"/>
        <v>102.9</v>
      </c>
      <c r="AL7" s="65">
        <f t="shared" si="16"/>
        <v>103.4</v>
      </c>
      <c r="AM7" s="65">
        <f t="shared" si="16"/>
        <v>98</v>
      </c>
      <c r="AN7" s="65">
        <f t="shared" si="16"/>
        <v>97.2</v>
      </c>
      <c r="AO7" s="65">
        <f t="shared" si="16"/>
        <v>97</v>
      </c>
      <c r="AP7" s="65">
        <f t="shared" si="16"/>
        <v>97.8</v>
      </c>
      <c r="AQ7" s="65">
        <f t="shared" si="16"/>
        <v>97</v>
      </c>
      <c r="AR7" s="65"/>
      <c r="AS7" s="65">
        <f>AS8</f>
        <v>80</v>
      </c>
      <c r="AT7" s="65">
        <f t="shared" ref="AT7:BB7" si="17">AT8</f>
        <v>81.5</v>
      </c>
      <c r="AU7" s="65">
        <f t="shared" si="17"/>
        <v>80.900000000000006</v>
      </c>
      <c r="AV7" s="65">
        <f t="shared" si="17"/>
        <v>83.1</v>
      </c>
      <c r="AW7" s="65">
        <f t="shared" si="17"/>
        <v>82.1</v>
      </c>
      <c r="AX7" s="65">
        <f t="shared" si="17"/>
        <v>91.1</v>
      </c>
      <c r="AY7" s="65">
        <f t="shared" si="17"/>
        <v>90.1</v>
      </c>
      <c r="AZ7" s="65">
        <f t="shared" si="17"/>
        <v>89.6</v>
      </c>
      <c r="BA7" s="65">
        <f t="shared" si="17"/>
        <v>89.7</v>
      </c>
      <c r="BB7" s="65">
        <f t="shared" si="17"/>
        <v>89.3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73.099999999999994</v>
      </c>
      <c r="BJ7" s="65">
        <f t="shared" si="18"/>
        <v>76.3</v>
      </c>
      <c r="BK7" s="65">
        <f t="shared" si="18"/>
        <v>80.7</v>
      </c>
      <c r="BL7" s="65">
        <f t="shared" si="18"/>
        <v>75.900000000000006</v>
      </c>
      <c r="BM7" s="65">
        <f t="shared" si="18"/>
        <v>75.099999999999994</v>
      </c>
      <c r="BN7" s="65"/>
      <c r="BO7" s="65">
        <f>BO8</f>
        <v>72.5</v>
      </c>
      <c r="BP7" s="65">
        <f t="shared" ref="BP7:BX7" si="19">BP8</f>
        <v>72.5</v>
      </c>
      <c r="BQ7" s="65">
        <f t="shared" si="19"/>
        <v>73</v>
      </c>
      <c r="BR7" s="65">
        <f t="shared" si="19"/>
        <v>75.3</v>
      </c>
      <c r="BS7" s="65">
        <f t="shared" si="19"/>
        <v>75</v>
      </c>
      <c r="BT7" s="65">
        <f t="shared" si="19"/>
        <v>71.3</v>
      </c>
      <c r="BU7" s="65">
        <f t="shared" si="19"/>
        <v>72.599999999999994</v>
      </c>
      <c r="BV7" s="65">
        <f t="shared" si="19"/>
        <v>73.5</v>
      </c>
      <c r="BW7" s="65">
        <f t="shared" si="19"/>
        <v>74.099999999999994</v>
      </c>
      <c r="BX7" s="65">
        <f t="shared" si="19"/>
        <v>74.400000000000006</v>
      </c>
      <c r="BY7" s="65"/>
      <c r="BZ7" s="66">
        <f>BZ8</f>
        <v>51701</v>
      </c>
      <c r="CA7" s="66">
        <f t="shared" ref="CA7:CI7" si="20">CA8</f>
        <v>52645</v>
      </c>
      <c r="CB7" s="66">
        <f t="shared" si="20"/>
        <v>52933</v>
      </c>
      <c r="CC7" s="66">
        <f t="shared" si="20"/>
        <v>54302</v>
      </c>
      <c r="CD7" s="66">
        <f t="shared" si="20"/>
        <v>56544</v>
      </c>
      <c r="CE7" s="66">
        <f t="shared" si="20"/>
        <v>50413</v>
      </c>
      <c r="CF7" s="66">
        <f t="shared" si="20"/>
        <v>50510</v>
      </c>
      <c r="CG7" s="66">
        <f t="shared" si="20"/>
        <v>50958</v>
      </c>
      <c r="CH7" s="66">
        <f t="shared" si="20"/>
        <v>52405</v>
      </c>
      <c r="CI7" s="66">
        <f t="shared" si="20"/>
        <v>53523</v>
      </c>
      <c r="CJ7" s="65"/>
      <c r="CK7" s="66">
        <f>CK8</f>
        <v>36199</v>
      </c>
      <c r="CL7" s="66">
        <f t="shared" ref="CL7:CT7" si="21">CL8</f>
        <v>41391</v>
      </c>
      <c r="CM7" s="66">
        <f t="shared" si="21"/>
        <v>40733</v>
      </c>
      <c r="CN7" s="66">
        <f t="shared" si="21"/>
        <v>41383</v>
      </c>
      <c r="CO7" s="66">
        <f t="shared" si="21"/>
        <v>45302</v>
      </c>
      <c r="CP7" s="66">
        <f t="shared" si="21"/>
        <v>13096</v>
      </c>
      <c r="CQ7" s="66">
        <f t="shared" si="21"/>
        <v>13552</v>
      </c>
      <c r="CR7" s="66">
        <f t="shared" si="21"/>
        <v>13792</v>
      </c>
      <c r="CS7" s="66">
        <f t="shared" si="21"/>
        <v>14290</v>
      </c>
      <c r="CT7" s="66">
        <f t="shared" si="21"/>
        <v>15111</v>
      </c>
      <c r="CU7" s="65"/>
      <c r="CV7" s="65">
        <f>CV8</f>
        <v>44.4</v>
      </c>
      <c r="CW7" s="65">
        <f t="shared" ref="CW7:DE7" si="22">CW8</f>
        <v>42.9</v>
      </c>
      <c r="CX7" s="65">
        <f t="shared" si="22"/>
        <v>42.5</v>
      </c>
      <c r="CY7" s="65">
        <f t="shared" si="22"/>
        <v>41.2</v>
      </c>
      <c r="CZ7" s="65">
        <f t="shared" si="22"/>
        <v>39.799999999999997</v>
      </c>
      <c r="DA7" s="65">
        <f t="shared" si="22"/>
        <v>54.8</v>
      </c>
      <c r="DB7" s="65">
        <f t="shared" si="22"/>
        <v>55.8</v>
      </c>
      <c r="DC7" s="65">
        <f t="shared" si="22"/>
        <v>56.1</v>
      </c>
      <c r="DD7" s="65">
        <f t="shared" si="22"/>
        <v>56</v>
      </c>
      <c r="DE7" s="65">
        <f t="shared" si="22"/>
        <v>56.2</v>
      </c>
      <c r="DF7" s="65"/>
      <c r="DG7" s="65">
        <f>DG8</f>
        <v>27.6</v>
      </c>
      <c r="DH7" s="65">
        <f t="shared" ref="DH7:DP7" si="23">DH8</f>
        <v>30.2</v>
      </c>
      <c r="DI7" s="65">
        <f t="shared" si="23"/>
        <v>29.8</v>
      </c>
      <c r="DJ7" s="65">
        <f t="shared" si="23"/>
        <v>29.6</v>
      </c>
      <c r="DK7" s="65">
        <f t="shared" si="23"/>
        <v>31.3</v>
      </c>
      <c r="DL7" s="65">
        <f t="shared" si="23"/>
        <v>23.9</v>
      </c>
      <c r="DM7" s="65">
        <f t="shared" si="23"/>
        <v>23.8</v>
      </c>
      <c r="DN7" s="65">
        <f t="shared" si="23"/>
        <v>23.9</v>
      </c>
      <c r="DO7" s="65">
        <f t="shared" si="23"/>
        <v>23.6</v>
      </c>
      <c r="DP7" s="65">
        <f t="shared" si="23"/>
        <v>24.2</v>
      </c>
      <c r="DQ7" s="65"/>
      <c r="DR7" s="65">
        <f>DR8</f>
        <v>35.700000000000003</v>
      </c>
      <c r="DS7" s="65">
        <f t="shared" ref="DS7:EA7" si="24">DS8</f>
        <v>39.200000000000003</v>
      </c>
      <c r="DT7" s="65">
        <f t="shared" si="24"/>
        <v>44.7</v>
      </c>
      <c r="DU7" s="65">
        <f t="shared" si="24"/>
        <v>49.9</v>
      </c>
      <c r="DV7" s="65">
        <f t="shared" si="24"/>
        <v>51.3</v>
      </c>
      <c r="DW7" s="65">
        <f t="shared" si="24"/>
        <v>50.3</v>
      </c>
      <c r="DX7" s="65">
        <f t="shared" si="24"/>
        <v>49.8</v>
      </c>
      <c r="DY7" s="65">
        <f t="shared" si="24"/>
        <v>50.9</v>
      </c>
      <c r="DZ7" s="65">
        <f t="shared" si="24"/>
        <v>51.9</v>
      </c>
      <c r="EA7" s="65">
        <f t="shared" si="24"/>
        <v>52.9</v>
      </c>
      <c r="EB7" s="65"/>
      <c r="EC7" s="65">
        <f>EC8</f>
        <v>60.2</v>
      </c>
      <c r="ED7" s="65">
        <f t="shared" ref="ED7:EL7" si="25">ED8</f>
        <v>61.8</v>
      </c>
      <c r="EE7" s="65">
        <f t="shared" si="25"/>
        <v>69.8</v>
      </c>
      <c r="EF7" s="65">
        <f t="shared" si="25"/>
        <v>75.5</v>
      </c>
      <c r="EG7" s="65">
        <f t="shared" si="25"/>
        <v>73.900000000000006</v>
      </c>
      <c r="EH7" s="65">
        <f t="shared" si="25"/>
        <v>65.7</v>
      </c>
      <c r="EI7" s="65">
        <f t="shared" si="25"/>
        <v>65</v>
      </c>
      <c r="EJ7" s="65">
        <f t="shared" si="25"/>
        <v>66.8</v>
      </c>
      <c r="EK7" s="65">
        <f t="shared" si="25"/>
        <v>68.2</v>
      </c>
      <c r="EL7" s="65">
        <f t="shared" si="25"/>
        <v>69.400000000000006</v>
      </c>
      <c r="EM7" s="65"/>
      <c r="EN7" s="66">
        <f>EN8</f>
        <v>28598120</v>
      </c>
      <c r="EO7" s="66">
        <f t="shared" ref="EO7:EW7" si="26">EO8</f>
        <v>30925128</v>
      </c>
      <c r="EP7" s="66">
        <f t="shared" si="26"/>
        <v>32363078</v>
      </c>
      <c r="EQ7" s="66">
        <f t="shared" si="26"/>
        <v>33321875</v>
      </c>
      <c r="ER7" s="66">
        <f t="shared" si="26"/>
        <v>35740010</v>
      </c>
      <c r="ES7" s="66">
        <f t="shared" si="26"/>
        <v>42578034</v>
      </c>
      <c r="ET7" s="66">
        <f t="shared" si="26"/>
        <v>45645830</v>
      </c>
      <c r="EU7" s="66">
        <f t="shared" si="26"/>
        <v>47082778</v>
      </c>
      <c r="EV7" s="66">
        <f t="shared" si="26"/>
        <v>48918364</v>
      </c>
      <c r="EW7" s="66">
        <f t="shared" si="26"/>
        <v>49696718</v>
      </c>
      <c r="EX7" s="66"/>
    </row>
    <row r="8" spans="1:154" s="67" customFormat="1">
      <c r="A8" s="48"/>
      <c r="B8" s="68">
        <v>2019</v>
      </c>
      <c r="C8" s="68">
        <v>47510</v>
      </c>
      <c r="D8" s="68">
        <v>46</v>
      </c>
      <c r="E8" s="68">
        <v>6</v>
      </c>
      <c r="F8" s="68">
        <v>0</v>
      </c>
      <c r="G8" s="68">
        <v>3</v>
      </c>
      <c r="H8" s="68" t="s">
        <v>159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26</v>
      </c>
      <c r="R8" s="68" t="s">
        <v>168</v>
      </c>
      <c r="S8" s="68" t="s">
        <v>169</v>
      </c>
      <c r="T8" s="68" t="s">
        <v>170</v>
      </c>
      <c r="U8" s="69" t="s">
        <v>38</v>
      </c>
      <c r="V8" s="69">
        <v>33268</v>
      </c>
      <c r="W8" s="68" t="s">
        <v>171</v>
      </c>
      <c r="X8" s="70" t="s">
        <v>172</v>
      </c>
      <c r="Y8" s="69">
        <v>383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383</v>
      </c>
      <c r="AE8" s="69">
        <v>383</v>
      </c>
      <c r="AF8" s="69" t="s">
        <v>38</v>
      </c>
      <c r="AG8" s="69">
        <v>383</v>
      </c>
      <c r="AH8" s="71">
        <v>99.6</v>
      </c>
      <c r="AI8" s="71">
        <v>100.7</v>
      </c>
      <c r="AJ8" s="71">
        <v>100.6</v>
      </c>
      <c r="AK8" s="71">
        <v>102.9</v>
      </c>
      <c r="AL8" s="71">
        <v>103.4</v>
      </c>
      <c r="AM8" s="71">
        <v>98</v>
      </c>
      <c r="AN8" s="71">
        <v>97.2</v>
      </c>
      <c r="AO8" s="71">
        <v>97</v>
      </c>
      <c r="AP8" s="71">
        <v>97.8</v>
      </c>
      <c r="AQ8" s="71">
        <v>97</v>
      </c>
      <c r="AR8" s="71">
        <v>98.2</v>
      </c>
      <c r="AS8" s="71">
        <v>80</v>
      </c>
      <c r="AT8" s="71">
        <v>81.5</v>
      </c>
      <c r="AU8" s="71">
        <v>80.900000000000006</v>
      </c>
      <c r="AV8" s="71">
        <v>83.1</v>
      </c>
      <c r="AW8" s="71">
        <v>82.1</v>
      </c>
      <c r="AX8" s="71">
        <v>91.1</v>
      </c>
      <c r="AY8" s="71">
        <v>90.1</v>
      </c>
      <c r="AZ8" s="71">
        <v>89.6</v>
      </c>
      <c r="BA8" s="71">
        <v>89.7</v>
      </c>
      <c r="BB8" s="71">
        <v>89.3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73.099999999999994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59.6</v>
      </c>
      <c r="BO8" s="71">
        <v>72.5</v>
      </c>
      <c r="BP8" s="71">
        <v>72.5</v>
      </c>
      <c r="BQ8" s="71">
        <v>73</v>
      </c>
      <c r="BR8" s="71">
        <v>75.3</v>
      </c>
      <c r="BS8" s="71">
        <v>75</v>
      </c>
      <c r="BT8" s="71">
        <v>71.3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74.7</v>
      </c>
      <c r="BZ8" s="72">
        <v>51701</v>
      </c>
      <c r="CA8" s="72">
        <v>52645</v>
      </c>
      <c r="CB8" s="72">
        <v>52933</v>
      </c>
      <c r="CC8" s="72">
        <v>54302</v>
      </c>
      <c r="CD8" s="72">
        <v>56544</v>
      </c>
      <c r="CE8" s="72">
        <v>50413</v>
      </c>
      <c r="CF8" s="72">
        <v>50510</v>
      </c>
      <c r="CG8" s="72">
        <v>50958</v>
      </c>
      <c r="CH8" s="72">
        <v>52405</v>
      </c>
      <c r="CI8" s="72">
        <v>53523</v>
      </c>
      <c r="CJ8" s="71">
        <v>53621</v>
      </c>
      <c r="CK8" s="72">
        <v>36199</v>
      </c>
      <c r="CL8" s="72">
        <v>41391</v>
      </c>
      <c r="CM8" s="72">
        <v>40733</v>
      </c>
      <c r="CN8" s="72">
        <v>41383</v>
      </c>
      <c r="CO8" s="72">
        <v>45302</v>
      </c>
      <c r="CP8" s="72">
        <v>13096</v>
      </c>
      <c r="CQ8" s="72">
        <v>13552</v>
      </c>
      <c r="CR8" s="72">
        <v>13792</v>
      </c>
      <c r="CS8" s="72">
        <v>14290</v>
      </c>
      <c r="CT8" s="72">
        <v>15111</v>
      </c>
      <c r="CU8" s="71">
        <v>15586</v>
      </c>
      <c r="CV8" s="72">
        <v>44.4</v>
      </c>
      <c r="CW8" s="72">
        <v>42.9</v>
      </c>
      <c r="CX8" s="72">
        <v>42.5</v>
      </c>
      <c r="CY8" s="72">
        <v>41.2</v>
      </c>
      <c r="CZ8" s="72">
        <v>39.799999999999997</v>
      </c>
      <c r="DA8" s="72">
        <v>54.8</v>
      </c>
      <c r="DB8" s="72">
        <v>55.8</v>
      </c>
      <c r="DC8" s="72">
        <v>56.1</v>
      </c>
      <c r="DD8" s="72">
        <v>56</v>
      </c>
      <c r="DE8" s="72">
        <v>56.2</v>
      </c>
      <c r="DF8" s="72">
        <v>54.6</v>
      </c>
      <c r="DG8" s="72">
        <v>27.6</v>
      </c>
      <c r="DH8" s="72">
        <v>30.2</v>
      </c>
      <c r="DI8" s="72">
        <v>29.8</v>
      </c>
      <c r="DJ8" s="72">
        <v>29.6</v>
      </c>
      <c r="DK8" s="72">
        <v>31.3</v>
      </c>
      <c r="DL8" s="72">
        <v>23.9</v>
      </c>
      <c r="DM8" s="72">
        <v>23.8</v>
      </c>
      <c r="DN8" s="72">
        <v>23.9</v>
      </c>
      <c r="DO8" s="72">
        <v>23.6</v>
      </c>
      <c r="DP8" s="72">
        <v>24.2</v>
      </c>
      <c r="DQ8" s="72">
        <v>25</v>
      </c>
      <c r="DR8" s="71">
        <v>35.700000000000003</v>
      </c>
      <c r="DS8" s="71">
        <v>39.200000000000003</v>
      </c>
      <c r="DT8" s="71">
        <v>44.7</v>
      </c>
      <c r="DU8" s="71">
        <v>49.9</v>
      </c>
      <c r="DV8" s="71">
        <v>51.3</v>
      </c>
      <c r="DW8" s="71">
        <v>50.3</v>
      </c>
      <c r="DX8" s="71">
        <v>49.8</v>
      </c>
      <c r="DY8" s="71">
        <v>50.9</v>
      </c>
      <c r="DZ8" s="71">
        <v>51.9</v>
      </c>
      <c r="EA8" s="71">
        <v>52.9</v>
      </c>
      <c r="EB8" s="71">
        <v>53.5</v>
      </c>
      <c r="EC8" s="71">
        <v>60.2</v>
      </c>
      <c r="ED8" s="71">
        <v>61.8</v>
      </c>
      <c r="EE8" s="71">
        <v>69.8</v>
      </c>
      <c r="EF8" s="71">
        <v>75.5</v>
      </c>
      <c r="EG8" s="71">
        <v>73.900000000000006</v>
      </c>
      <c r="EH8" s="71">
        <v>65.7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70</v>
      </c>
      <c r="EN8" s="72">
        <v>28598120</v>
      </c>
      <c r="EO8" s="72">
        <v>30925128</v>
      </c>
      <c r="EP8" s="72">
        <v>32363078</v>
      </c>
      <c r="EQ8" s="72">
        <v>33321875</v>
      </c>
      <c r="ER8" s="72">
        <v>35740010</v>
      </c>
      <c r="ES8" s="72">
        <v>42578034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173</v>
      </c>
      <c r="C10" s="77" t="s">
        <v>174</v>
      </c>
      <c r="D10" s="77" t="s">
        <v>175</v>
      </c>
      <c r="E10" s="77" t="s">
        <v>176</v>
      </c>
      <c r="F10" s="77" t="s">
        <v>177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2021-01-19T01:13:11Z</cp:lastPrinted>
  <dcterms:created xsi:type="dcterms:W3CDTF">2020-12-15T03:50:50Z</dcterms:created>
  <dcterms:modified xsi:type="dcterms:W3CDTF">2021-02-10T07:47:40Z</dcterms:modified>
  <cp:category/>
</cp:coreProperties>
</file>