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予算第二係\23 公営企業\02その他照会\R2\R030129_経営比較分析表の分析等について（依頼）\経営比較分析表の分析等について（依頼）\回答\02_0企業局\"/>
    </mc:Choice>
  </mc:AlternateContent>
  <workbookProtection workbookAlgorithmName="SHA-512" workbookHashValue="QYe9DL9BaphBzx4wGRIcFGD6PAp5cfVzFEu8Vjo8t/r2mDWeOl21EcCEDvWzPZFrt8gWwMjLdxzNgospOz1kZg==" workbookSaltValue="OP6aMFnu8sqpLtbwtkDQoA=="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G10" i="5" l="1"/>
  <c r="AR10" i="5"/>
  <c r="BY10" i="5"/>
  <c r="CJ10" i="5"/>
  <c r="DQ10" i="5"/>
  <c r="EB10" i="5"/>
  <c r="W10" i="5"/>
  <c r="AH10" i="5"/>
  <c r="BO10" i="5"/>
  <c r="BZ10" i="5"/>
  <c r="DG10" i="5"/>
  <c r="DR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<sst xmlns="http://schemas.openxmlformats.org/spreadsheetml/2006/main" count="262" uniqueCount="106">
  <si>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</si>
  <si>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</si>
  <si>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</si>
  <si>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</si>
  <si>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</si>
  <si>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</si>
  <si>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</si>
  <si>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</si>
  <si>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</si>
  <si>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</si>
  <si>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</si>
  <si>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</si>
  <si>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</si>
  <si>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</si>
  <si>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</si>
  <si>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</si>
  <si>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</si>
  <si>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</si>
  <si>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</si>
  <si>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</si>
  <si>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</si>
  <si>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</si>
  <si>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</si>
  <si>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</si>
  <si>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</si>
  <si>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</si>
  <si>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</si>
  <si>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</si>
  <si>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</si>
  <si>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</si>
  <si>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</si>
  <si>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</si>
  <si>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</si>
  <si>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</si>
  <si>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</si>
  <si>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</si>
  <si>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</si>
  <si>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</si>
  <si>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</si>
  <si>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</si>
  <si>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</si>
  <si>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</si>
  <si>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</si>
  <si>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</si>
  <si>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</si>
  <si>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</si>
  <si>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</si>
  <si>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</si>
  <si>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</si>
  <si>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</si>
  <si>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</si>
  <si>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</si>
  <si>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</si>
  <si>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</si>
  <si>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</si>
  <si>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</si>
  <si>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</si>
  <si>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</si>
  <si>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</si>
  <si>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</si>
  <si>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</si>
  <si>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</si>
  <si>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</si>
  <si>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</si>
  <si>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</si>
  <si>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</si>
  <si>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</si>
  <si>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</si>
  <si>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</si>
  <si>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</si>
  <si>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</si>
  <si>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</si>
  <si>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</si>
  <si>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</si>
  <si>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</si>
  <si>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</si>
  <si>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</si>
  <si>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</si>
  <si>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</si>
  <si>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</si>
  <si>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</si>
  <si>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</si>
  <si>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</si>
  <si>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</si>
  <si>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</si>
  <si>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</si>
  <si>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</si>
  <si>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060003</t>
  </si>
  <si>
    <t>46</t>
  </si>
  <si>
    <t>02</t>
  </si>
  <si>
    <t>0</t>
  </si>
  <si>
    <t>000</t>
  </si>
  <si>
    <t>山形県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</si>
  <si>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</si>
  <si>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</si>
  <si>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</si>
  <si>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</si>
  <si>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</si>
  <si>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</si>
  <si>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</si>
  <si>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</si>
  <si>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</si>
  <si>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</si>
  <si>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新規企業への給水開始等により、近年の経常収支比率は全国平均を上回って推移しており、累積欠損金も生じていない。
　流動比率は、全国平均を上回っており、短期的な債務に対する支払い能力を有している。
　施設利用率や契約率は、全国平均を下回っており、施設を有効活用できていない状況にあることから、県や市町村等の関係機関と連携しながら需要の拡大に努めていく必要がある。</t>
    <rPh sb="35" eb="37">
      <t>スイイ</t>
    </rPh>
    <rPh sb="68" eb="70">
      <t>ウワマワ</t>
    </rPh>
    <phoneticPr fontId="5"/>
  </si>
  <si>
    <t>　老朽化を示す各指標は全国平均を下回っているが、今後、耐用年数に達し更新時期を迎える管路が増加することが見込まれることから、耐震化等を含め計画的な更新を図っていく必要がある。</t>
    <phoneticPr fontId="5"/>
  </si>
  <si>
    <t>　施設の老朽化対策や耐震化対策を計画的に行い、施設の強靭化を図っていく必要がある。
　また、ユーザーからの給水申し込みが営業収益に直結することから、関係機関と連携しながら更なる需要の拡大に努めていく必要がある。
　こうした課題に対し、平成30年3月に策定した「山形県企業局経営戦略」に基づき中長期的な視野による計画的な事業運営に取り組んでいく。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</si>
</sst>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48.15</c:v>
                </c:pt>
                <c:pt idx="1">
                  <c:v>49.61</c:v>
                </c:pt>
                <c:pt idx="2">
                  <c:v>50.43</c:v>
                </c:pt>
                <c:pt idx="3">
                  <c:v>52.29</c:v>
                </c:pt>
                <c:pt idx="4">
                  <c:v>54.3</c:v>
                </c:pt>
              </c:numCache>
            </c:numRef>
          </c:val>
          <c:extLst xmlns:c16r2="http://schemas.microsoft.com/office/drawing/2015/06/chart">
            <c:ext xmlns:c16="http://schemas.microsoft.com/office/drawing/2014/chart" uri="{C3380CC4-5D6E-409C-BE32-E72D297353CC}">
              <c16:uniqueId val="{00000000-12AE-4316-B31E-2CA9E3E09169}"/>
            </c:ext>
          </c:extLst>
        </c:ser>
        <c:dLbls>
          <c:showLegendKey val="0"/>
          <c:showVal val="0"/>
          <c:showCatName val="0"/>
          <c:showSerName val="0"/>
          <c:showPercent val="0"/>
          <c:showBubbleSize val="0"/>
        </c:dLbls>
        <c:gapWidth val="150"/>
        <c:axId val="607184280"/>
        <c:axId val="60718741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xmlns:c16r2="http://schemas.microsoft.com/office/drawing/2015/06/chart">
            <c:ext xmlns:c16="http://schemas.microsoft.com/office/drawing/2014/chart" uri="{C3380CC4-5D6E-409C-BE32-E72D297353CC}">
              <c16:uniqueId val="{00000001-12AE-4316-B31E-2CA9E3E09169}"/>
            </c:ext>
          </c:extLst>
        </c:ser>
        <c:dLbls>
          <c:showLegendKey val="0"/>
          <c:showVal val="0"/>
          <c:showCatName val="0"/>
          <c:showSerName val="0"/>
          <c:showPercent val="0"/>
          <c:showBubbleSize val="0"/>
        </c:dLbls>
        <c:marker val="1"/>
        <c:smooth val="0"/>
        <c:axId val="607184280"/>
        <c:axId val="607187416"/>
      </c:lineChart>
      <c:catAx>
        <c:axId val="607184280"/>
        <c:scaling>
          <c:orientation val="minMax"/>
        </c:scaling>
        <c:delete val="1"/>
        <c:axPos val="b"/>
        <c:numFmt formatCode="General" sourceLinked="1"/>
        <c:majorTickMark val="none"/>
        <c:minorTickMark val="none"/>
        <c:tickLblPos val="none"/>
        <c:crossAx val="607187416"/>
        <c:crosses val="autoZero"/>
        <c:auto val="1"/>
        <c:lblAlgn val="ctr"/>
        <c:lblOffset val="100"/>
        <c:noMultiLvlLbl val="1"/>
      </c:catAx>
      <c:valAx>
        <c:axId val="6071874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71842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22-48D4-857F-ADAC65E0E5C9}"/>
            </c:ext>
          </c:extLst>
        </c:ser>
        <c:dLbls>
          <c:showLegendKey val="0"/>
          <c:showVal val="0"/>
          <c:showCatName val="0"/>
          <c:showSerName val="0"/>
          <c:showPercent val="0"/>
          <c:showBubbleSize val="0"/>
        </c:dLbls>
        <c:gapWidth val="150"/>
        <c:axId val="417922016"/>
        <c:axId val="41792554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xmlns:c16r2="http://schemas.microsoft.com/office/drawing/2015/06/chart">
            <c:ext xmlns:c16="http://schemas.microsoft.com/office/drawing/2014/chart" uri="{C3380CC4-5D6E-409C-BE32-E72D297353CC}">
              <c16:uniqueId val="{00000001-5222-48D4-857F-ADAC65E0E5C9}"/>
            </c:ext>
          </c:extLst>
        </c:ser>
        <c:dLbls>
          <c:showLegendKey val="0"/>
          <c:showVal val="0"/>
          <c:showCatName val="0"/>
          <c:showSerName val="0"/>
          <c:showPercent val="0"/>
          <c:showBubbleSize val="0"/>
        </c:dLbls>
        <c:marker val="1"/>
        <c:smooth val="0"/>
        <c:axId val="417922016"/>
        <c:axId val="417925544"/>
      </c:lineChart>
      <c:catAx>
        <c:axId val="417922016"/>
        <c:scaling>
          <c:orientation val="minMax"/>
        </c:scaling>
        <c:delete val="1"/>
        <c:axPos val="b"/>
        <c:numFmt formatCode="General" sourceLinked="1"/>
        <c:majorTickMark val="none"/>
        <c:minorTickMark val="none"/>
        <c:tickLblPos val="none"/>
        <c:crossAx val="417925544"/>
        <c:crosses val="autoZero"/>
        <c:auto val="1"/>
        <c:lblAlgn val="ctr"/>
        <c:lblOffset val="100"/>
        <c:noMultiLvlLbl val="1"/>
      </c:catAx>
      <c:valAx>
        <c:axId val="4179255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17922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107.91</c:v>
                </c:pt>
                <c:pt idx="1">
                  <c:v>109.67</c:v>
                </c:pt>
                <c:pt idx="2">
                  <c:v>126.02</c:v>
                </c:pt>
                <c:pt idx="3">
                  <c:v>124.85</c:v>
                </c:pt>
                <c:pt idx="4">
                  <c:v>129.91</c:v>
                </c:pt>
              </c:numCache>
            </c:numRef>
          </c:val>
          <c:extLst xmlns:c16r2="http://schemas.microsoft.com/office/drawing/2015/06/chart">
            <c:ext xmlns:c16="http://schemas.microsoft.com/office/drawing/2014/chart" uri="{C3380CC4-5D6E-409C-BE32-E72D297353CC}">
              <c16:uniqueId val="{00000000-164C-4522-AA1A-58E670E269BF}"/>
            </c:ext>
          </c:extLst>
        </c:ser>
        <c:dLbls>
          <c:showLegendKey val="0"/>
          <c:showVal val="0"/>
          <c:showCatName val="0"/>
          <c:showSerName val="0"/>
          <c:showPercent val="0"/>
          <c:showBubbleSize val="0"/>
        </c:dLbls>
        <c:gapWidth val="150"/>
        <c:axId val="417919664"/>
        <c:axId val="41792240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xmlns:c16r2="http://schemas.microsoft.com/office/drawing/2015/06/chart">
            <c:ext xmlns:c16="http://schemas.microsoft.com/office/drawing/2014/chart" uri="{C3380CC4-5D6E-409C-BE32-E72D297353CC}">
              <c16:uniqueId val="{00000001-164C-4522-AA1A-58E670E269BF}"/>
            </c:ext>
          </c:extLst>
        </c:ser>
        <c:dLbls>
          <c:showLegendKey val="0"/>
          <c:showVal val="0"/>
          <c:showCatName val="0"/>
          <c:showSerName val="0"/>
          <c:showPercent val="0"/>
          <c:showBubbleSize val="0"/>
        </c:dLbls>
        <c:marker val="1"/>
        <c:smooth val="0"/>
        <c:axId val="417919664"/>
        <c:axId val="417922408"/>
      </c:lineChart>
      <c:catAx>
        <c:axId val="417919664"/>
        <c:scaling>
          <c:orientation val="minMax"/>
        </c:scaling>
        <c:delete val="1"/>
        <c:axPos val="b"/>
        <c:numFmt formatCode="General" sourceLinked="1"/>
        <c:majorTickMark val="none"/>
        <c:minorTickMark val="none"/>
        <c:tickLblPos val="none"/>
        <c:crossAx val="417922408"/>
        <c:crosses val="autoZero"/>
        <c:auto val="1"/>
        <c:lblAlgn val="ctr"/>
        <c:lblOffset val="100"/>
        <c:noMultiLvlLbl val="1"/>
      </c:catAx>
      <c:valAx>
        <c:axId val="417922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17919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13.75</c:v>
                </c:pt>
                <c:pt idx="1">
                  <c:v>13.53</c:v>
                </c:pt>
                <c:pt idx="2">
                  <c:v>15.43</c:v>
                </c:pt>
                <c:pt idx="3">
                  <c:v>15.82</c:v>
                </c:pt>
                <c:pt idx="4">
                  <c:v>31.39</c:v>
                </c:pt>
              </c:numCache>
            </c:numRef>
          </c:val>
          <c:extLst xmlns:c16r2="http://schemas.microsoft.com/office/drawing/2015/06/chart">
            <c:ext xmlns:c16="http://schemas.microsoft.com/office/drawing/2014/chart" uri="{C3380CC4-5D6E-409C-BE32-E72D297353CC}">
              <c16:uniqueId val="{00000000-F66C-4F9E-BF71-B23D572E713E}"/>
            </c:ext>
          </c:extLst>
        </c:ser>
        <c:dLbls>
          <c:showLegendKey val="0"/>
          <c:showVal val="0"/>
          <c:showCatName val="0"/>
          <c:showSerName val="0"/>
          <c:showPercent val="0"/>
          <c:showBubbleSize val="0"/>
        </c:dLbls>
        <c:gapWidth val="150"/>
        <c:axId val="607187808"/>
        <c:axId val="60718584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xmlns:c16r2="http://schemas.microsoft.com/office/drawing/2015/06/chart">
            <c:ext xmlns:c16="http://schemas.microsoft.com/office/drawing/2014/chart" uri="{C3380CC4-5D6E-409C-BE32-E72D297353CC}">
              <c16:uniqueId val="{00000001-F66C-4F9E-BF71-B23D572E713E}"/>
            </c:ext>
          </c:extLst>
        </c:ser>
        <c:dLbls>
          <c:showLegendKey val="0"/>
          <c:showVal val="0"/>
          <c:showCatName val="0"/>
          <c:showSerName val="0"/>
          <c:showPercent val="0"/>
          <c:showBubbleSize val="0"/>
        </c:dLbls>
        <c:marker val="1"/>
        <c:smooth val="0"/>
        <c:axId val="607187808"/>
        <c:axId val="607185848"/>
      </c:lineChart>
      <c:catAx>
        <c:axId val="607187808"/>
        <c:scaling>
          <c:orientation val="minMax"/>
        </c:scaling>
        <c:delete val="1"/>
        <c:axPos val="b"/>
        <c:numFmt formatCode="General" sourceLinked="1"/>
        <c:majorTickMark val="none"/>
        <c:minorTickMark val="none"/>
        <c:tickLblPos val="none"/>
        <c:crossAx val="607185848"/>
        <c:crosses val="autoZero"/>
        <c:auto val="1"/>
        <c:lblAlgn val="ctr"/>
        <c:lblOffset val="100"/>
        <c:noMultiLvlLbl val="1"/>
      </c:catAx>
      <c:valAx>
        <c:axId val="607185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71878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0.46</c:v>
                </c:pt>
                <c:pt idx="2">
                  <c:v>0.08</c:v>
                </c:pt>
                <c:pt idx="3">
                  <c:v>0.19</c:v>
                </c:pt>
                <c:pt idx="4">
                  <c:v>0</c:v>
                </c:pt>
              </c:numCache>
            </c:numRef>
          </c:val>
          <c:extLst xmlns:c16r2="http://schemas.microsoft.com/office/drawing/2015/06/chart">
            <c:ext xmlns:c16="http://schemas.microsoft.com/office/drawing/2014/chart" uri="{C3380CC4-5D6E-409C-BE32-E72D297353CC}">
              <c16:uniqueId val="{00000000-8D66-40F8-9341-8D376F6A55BF}"/>
            </c:ext>
          </c:extLst>
        </c:ser>
        <c:dLbls>
          <c:showLegendKey val="0"/>
          <c:showVal val="0"/>
          <c:showCatName val="0"/>
          <c:showSerName val="0"/>
          <c:showPercent val="0"/>
          <c:showBubbleSize val="0"/>
        </c:dLbls>
        <c:gapWidth val="150"/>
        <c:axId val="607188200"/>
        <c:axId val="60718976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xmlns:c16r2="http://schemas.microsoft.com/office/drawing/2015/06/chart">
            <c:ext xmlns:c16="http://schemas.microsoft.com/office/drawing/2014/chart" uri="{C3380CC4-5D6E-409C-BE32-E72D297353CC}">
              <c16:uniqueId val="{00000001-8D66-40F8-9341-8D376F6A55BF}"/>
            </c:ext>
          </c:extLst>
        </c:ser>
        <c:dLbls>
          <c:showLegendKey val="0"/>
          <c:showVal val="0"/>
          <c:showCatName val="0"/>
          <c:showSerName val="0"/>
          <c:showPercent val="0"/>
          <c:showBubbleSize val="0"/>
        </c:dLbls>
        <c:marker val="1"/>
        <c:smooth val="0"/>
        <c:axId val="607188200"/>
        <c:axId val="607189768"/>
      </c:lineChart>
      <c:catAx>
        <c:axId val="607188200"/>
        <c:scaling>
          <c:orientation val="minMax"/>
        </c:scaling>
        <c:delete val="1"/>
        <c:axPos val="b"/>
        <c:numFmt formatCode="General" sourceLinked="1"/>
        <c:majorTickMark val="none"/>
        <c:minorTickMark val="none"/>
        <c:tickLblPos val="none"/>
        <c:crossAx val="607189768"/>
        <c:crosses val="autoZero"/>
        <c:auto val="1"/>
        <c:lblAlgn val="ctr"/>
        <c:lblOffset val="100"/>
        <c:noMultiLvlLbl val="1"/>
      </c:catAx>
      <c:valAx>
        <c:axId val="6071897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71882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314.08</c:v>
                </c:pt>
                <c:pt idx="1">
                  <c:v>439.82</c:v>
                </c:pt>
                <c:pt idx="2">
                  <c:v>345.74</c:v>
                </c:pt>
                <c:pt idx="3">
                  <c:v>412.61</c:v>
                </c:pt>
                <c:pt idx="4">
                  <c:v>794.83</c:v>
                </c:pt>
              </c:numCache>
            </c:numRef>
          </c:val>
          <c:extLst xmlns:c16r2="http://schemas.microsoft.com/office/drawing/2015/06/chart">
            <c:ext xmlns:c16="http://schemas.microsoft.com/office/drawing/2014/chart" uri="{C3380CC4-5D6E-409C-BE32-E72D297353CC}">
              <c16:uniqueId val="{00000000-B6FB-4933-875B-C5540C73082A}"/>
            </c:ext>
          </c:extLst>
        </c:ser>
        <c:dLbls>
          <c:showLegendKey val="0"/>
          <c:showVal val="0"/>
          <c:showCatName val="0"/>
          <c:showSerName val="0"/>
          <c:showPercent val="0"/>
          <c:showBubbleSize val="0"/>
        </c:dLbls>
        <c:gapWidth val="150"/>
        <c:axId val="607188592"/>
        <c:axId val="60718467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xmlns:c16r2="http://schemas.microsoft.com/office/drawing/2015/06/chart">
            <c:ext xmlns:c16="http://schemas.microsoft.com/office/drawing/2014/chart" uri="{C3380CC4-5D6E-409C-BE32-E72D297353CC}">
              <c16:uniqueId val="{00000001-B6FB-4933-875B-C5540C73082A}"/>
            </c:ext>
          </c:extLst>
        </c:ser>
        <c:dLbls>
          <c:showLegendKey val="0"/>
          <c:showVal val="0"/>
          <c:showCatName val="0"/>
          <c:showSerName val="0"/>
          <c:showPercent val="0"/>
          <c:showBubbleSize val="0"/>
        </c:dLbls>
        <c:marker val="1"/>
        <c:smooth val="0"/>
        <c:axId val="607188592"/>
        <c:axId val="607184672"/>
      </c:lineChart>
      <c:catAx>
        <c:axId val="607188592"/>
        <c:scaling>
          <c:orientation val="minMax"/>
        </c:scaling>
        <c:delete val="1"/>
        <c:axPos val="b"/>
        <c:numFmt formatCode="General" sourceLinked="1"/>
        <c:majorTickMark val="none"/>
        <c:minorTickMark val="none"/>
        <c:tickLblPos val="none"/>
        <c:crossAx val="607184672"/>
        <c:crosses val="autoZero"/>
        <c:auto val="1"/>
        <c:lblAlgn val="ctr"/>
        <c:lblOffset val="100"/>
        <c:noMultiLvlLbl val="1"/>
      </c:catAx>
      <c:valAx>
        <c:axId val="607184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71885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2B-42C0-B581-D473B8FF9C6E}"/>
            </c:ext>
          </c:extLst>
        </c:ser>
        <c:dLbls>
          <c:showLegendKey val="0"/>
          <c:showVal val="0"/>
          <c:showCatName val="0"/>
          <c:showSerName val="0"/>
          <c:showPercent val="0"/>
          <c:showBubbleSize val="0"/>
        </c:dLbls>
        <c:gapWidth val="150"/>
        <c:axId val="607188984"/>
        <c:axId val="60718937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xmlns:c16r2="http://schemas.microsoft.com/office/drawing/2015/06/chart">
            <c:ext xmlns:c16="http://schemas.microsoft.com/office/drawing/2014/chart" uri="{C3380CC4-5D6E-409C-BE32-E72D297353CC}">
              <c16:uniqueId val="{00000001-002B-42C0-B581-D473B8FF9C6E}"/>
            </c:ext>
          </c:extLst>
        </c:ser>
        <c:dLbls>
          <c:showLegendKey val="0"/>
          <c:showVal val="0"/>
          <c:showCatName val="0"/>
          <c:showSerName val="0"/>
          <c:showPercent val="0"/>
          <c:showBubbleSize val="0"/>
        </c:dLbls>
        <c:marker val="1"/>
        <c:smooth val="0"/>
        <c:axId val="607188984"/>
        <c:axId val="607189376"/>
      </c:lineChart>
      <c:catAx>
        <c:axId val="607188984"/>
        <c:scaling>
          <c:orientation val="minMax"/>
        </c:scaling>
        <c:delete val="1"/>
        <c:axPos val="b"/>
        <c:numFmt formatCode="General" sourceLinked="1"/>
        <c:majorTickMark val="none"/>
        <c:minorTickMark val="none"/>
        <c:tickLblPos val="none"/>
        <c:crossAx val="607189376"/>
        <c:crosses val="autoZero"/>
        <c:auto val="1"/>
        <c:lblAlgn val="ctr"/>
        <c:lblOffset val="100"/>
        <c:noMultiLvlLbl val="1"/>
      </c:catAx>
      <c:valAx>
        <c:axId val="607189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71889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108.41</c:v>
                </c:pt>
                <c:pt idx="1">
                  <c:v>108.02</c:v>
                </c:pt>
                <c:pt idx="2">
                  <c:v>127.75</c:v>
                </c:pt>
                <c:pt idx="3">
                  <c:v>128.75</c:v>
                </c:pt>
                <c:pt idx="4">
                  <c:v>134.43</c:v>
                </c:pt>
              </c:numCache>
            </c:numRef>
          </c:val>
          <c:extLst xmlns:c16r2="http://schemas.microsoft.com/office/drawing/2015/06/chart">
            <c:ext xmlns:c16="http://schemas.microsoft.com/office/drawing/2014/chart" uri="{C3380CC4-5D6E-409C-BE32-E72D297353CC}">
              <c16:uniqueId val="{00000000-F077-4227-81ED-6A5F2A50607D}"/>
            </c:ext>
          </c:extLst>
        </c:ser>
        <c:dLbls>
          <c:showLegendKey val="0"/>
          <c:showVal val="0"/>
          <c:showCatName val="0"/>
          <c:showSerName val="0"/>
          <c:showPercent val="0"/>
          <c:showBubbleSize val="0"/>
        </c:dLbls>
        <c:gapWidth val="150"/>
        <c:axId val="607185456"/>
        <c:axId val="41792868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xmlns:c16r2="http://schemas.microsoft.com/office/drawing/2015/06/chart">
            <c:ext xmlns:c16="http://schemas.microsoft.com/office/drawing/2014/chart" uri="{C3380CC4-5D6E-409C-BE32-E72D297353CC}">
              <c16:uniqueId val="{00000001-F077-4227-81ED-6A5F2A50607D}"/>
            </c:ext>
          </c:extLst>
        </c:ser>
        <c:dLbls>
          <c:showLegendKey val="0"/>
          <c:showVal val="0"/>
          <c:showCatName val="0"/>
          <c:showSerName val="0"/>
          <c:showPercent val="0"/>
          <c:showBubbleSize val="0"/>
        </c:dLbls>
        <c:marker val="1"/>
        <c:smooth val="0"/>
        <c:axId val="607185456"/>
        <c:axId val="417928680"/>
      </c:lineChart>
      <c:catAx>
        <c:axId val="607185456"/>
        <c:scaling>
          <c:orientation val="minMax"/>
        </c:scaling>
        <c:delete val="1"/>
        <c:axPos val="b"/>
        <c:numFmt formatCode="General" sourceLinked="1"/>
        <c:majorTickMark val="none"/>
        <c:minorTickMark val="none"/>
        <c:tickLblPos val="none"/>
        <c:crossAx val="417928680"/>
        <c:crosses val="autoZero"/>
        <c:auto val="1"/>
        <c:lblAlgn val="ctr"/>
        <c:lblOffset val="100"/>
        <c:noMultiLvlLbl val="1"/>
      </c:catAx>
      <c:valAx>
        <c:axId val="417928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071854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27.86</c:v>
                </c:pt>
                <c:pt idx="1">
                  <c:v>27.95</c:v>
                </c:pt>
                <c:pt idx="2">
                  <c:v>23.68</c:v>
                </c:pt>
                <c:pt idx="3">
                  <c:v>23.5</c:v>
                </c:pt>
                <c:pt idx="4">
                  <c:v>22.4</c:v>
                </c:pt>
              </c:numCache>
            </c:numRef>
          </c:val>
          <c:extLst xmlns:c16r2="http://schemas.microsoft.com/office/drawing/2015/06/chart">
            <c:ext xmlns:c16="http://schemas.microsoft.com/office/drawing/2014/chart" uri="{C3380CC4-5D6E-409C-BE32-E72D297353CC}">
              <c16:uniqueId val="{00000000-C181-4A11-A4FA-C00D0F5EC926}"/>
            </c:ext>
          </c:extLst>
        </c:ser>
        <c:dLbls>
          <c:showLegendKey val="0"/>
          <c:showVal val="0"/>
          <c:showCatName val="0"/>
          <c:showSerName val="0"/>
          <c:showPercent val="0"/>
          <c:showBubbleSize val="0"/>
        </c:dLbls>
        <c:gapWidth val="150"/>
        <c:axId val="417922800"/>
        <c:axId val="41792319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xmlns:c16r2="http://schemas.microsoft.com/office/drawing/2015/06/chart">
            <c:ext xmlns:c16="http://schemas.microsoft.com/office/drawing/2014/chart" uri="{C3380CC4-5D6E-409C-BE32-E72D297353CC}">
              <c16:uniqueId val="{00000001-C181-4A11-A4FA-C00D0F5EC926}"/>
            </c:ext>
          </c:extLst>
        </c:ser>
        <c:dLbls>
          <c:showLegendKey val="0"/>
          <c:showVal val="0"/>
          <c:showCatName val="0"/>
          <c:showSerName val="0"/>
          <c:showPercent val="0"/>
          <c:showBubbleSize val="0"/>
        </c:dLbls>
        <c:marker val="1"/>
        <c:smooth val="0"/>
        <c:axId val="417922800"/>
        <c:axId val="417923192"/>
      </c:lineChart>
      <c:catAx>
        <c:axId val="417922800"/>
        <c:scaling>
          <c:orientation val="minMax"/>
        </c:scaling>
        <c:delete val="1"/>
        <c:axPos val="b"/>
        <c:numFmt formatCode="General" sourceLinked="1"/>
        <c:majorTickMark val="none"/>
        <c:minorTickMark val="none"/>
        <c:tickLblPos val="none"/>
        <c:crossAx val="417923192"/>
        <c:crosses val="autoZero"/>
        <c:auto val="1"/>
        <c:lblAlgn val="ctr"/>
        <c:lblOffset val="100"/>
        <c:noMultiLvlLbl val="1"/>
      </c:catAx>
      <c:valAx>
        <c:axId val="417923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17922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32.35</c:v>
                </c:pt>
                <c:pt idx="1">
                  <c:v>32.340000000000003</c:v>
                </c:pt>
                <c:pt idx="2">
                  <c:v>32.99</c:v>
                </c:pt>
                <c:pt idx="3">
                  <c:v>35.85</c:v>
                </c:pt>
                <c:pt idx="4">
                  <c:v>35.99</c:v>
                </c:pt>
              </c:numCache>
            </c:numRef>
          </c:val>
          <c:extLst xmlns:c16r2="http://schemas.microsoft.com/office/drawing/2015/06/chart">
            <c:ext xmlns:c16="http://schemas.microsoft.com/office/drawing/2014/chart" uri="{C3380CC4-5D6E-409C-BE32-E72D297353CC}">
              <c16:uniqueId val="{00000000-8AFF-49CA-AA7B-6415AD575472}"/>
            </c:ext>
          </c:extLst>
        </c:ser>
        <c:dLbls>
          <c:showLegendKey val="0"/>
          <c:showVal val="0"/>
          <c:showCatName val="0"/>
          <c:showSerName val="0"/>
          <c:showPercent val="0"/>
          <c:showBubbleSize val="0"/>
        </c:dLbls>
        <c:gapWidth val="150"/>
        <c:axId val="417927896"/>
        <c:axId val="41792005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xmlns:c16r2="http://schemas.microsoft.com/office/drawing/2015/06/chart">
            <c:ext xmlns:c16="http://schemas.microsoft.com/office/drawing/2014/chart" uri="{C3380CC4-5D6E-409C-BE32-E72D297353CC}">
              <c16:uniqueId val="{00000001-8AFF-49CA-AA7B-6415AD575472}"/>
            </c:ext>
          </c:extLst>
        </c:ser>
        <c:dLbls>
          <c:showLegendKey val="0"/>
          <c:showVal val="0"/>
          <c:showCatName val="0"/>
          <c:showSerName val="0"/>
          <c:showPercent val="0"/>
          <c:showBubbleSize val="0"/>
        </c:dLbls>
        <c:marker val="1"/>
        <c:smooth val="0"/>
        <c:axId val="417927896"/>
        <c:axId val="417920056"/>
      </c:lineChart>
      <c:catAx>
        <c:axId val="417927896"/>
        <c:scaling>
          <c:orientation val="minMax"/>
        </c:scaling>
        <c:delete val="1"/>
        <c:axPos val="b"/>
        <c:numFmt formatCode="General" sourceLinked="1"/>
        <c:majorTickMark val="none"/>
        <c:minorTickMark val="none"/>
        <c:tickLblPos val="none"/>
        <c:crossAx val="417920056"/>
        <c:crosses val="autoZero"/>
        <c:auto val="1"/>
        <c:lblAlgn val="ctr"/>
        <c:lblOffset val="100"/>
        <c:noMultiLvlLbl val="1"/>
      </c:catAx>
      <c:valAx>
        <c:axId val="4179200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179278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41.6</c:v>
                </c:pt>
                <c:pt idx="1">
                  <c:v>41.97</c:v>
                </c:pt>
                <c:pt idx="2">
                  <c:v>45.11</c:v>
                </c:pt>
                <c:pt idx="3">
                  <c:v>46.79</c:v>
                </c:pt>
                <c:pt idx="4">
                  <c:v>46.27</c:v>
                </c:pt>
              </c:numCache>
            </c:numRef>
          </c:val>
          <c:extLst xmlns:c16r2="http://schemas.microsoft.com/office/drawing/2015/06/chart">
            <c:ext xmlns:c16="http://schemas.microsoft.com/office/drawing/2014/chart" uri="{C3380CC4-5D6E-409C-BE32-E72D297353CC}">
              <c16:uniqueId val="{00000000-7526-4A2E-93FC-DB34EBC98D1E}"/>
            </c:ext>
          </c:extLst>
        </c:ser>
        <c:dLbls>
          <c:showLegendKey val="0"/>
          <c:showVal val="0"/>
          <c:showCatName val="0"/>
          <c:showSerName val="0"/>
          <c:showPercent val="0"/>
          <c:showBubbleSize val="0"/>
        </c:dLbls>
        <c:gapWidth val="150"/>
        <c:axId val="417923584"/>
        <c:axId val="41792593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xmlns:c16r2="http://schemas.microsoft.com/office/drawing/2015/06/chart">
            <c:ext xmlns:c16="http://schemas.microsoft.com/office/drawing/2014/chart" uri="{C3380CC4-5D6E-409C-BE32-E72D297353CC}">
              <c16:uniqueId val="{00000001-7526-4A2E-93FC-DB34EBC98D1E}"/>
            </c:ext>
          </c:extLst>
        </c:ser>
        <c:dLbls>
          <c:showLegendKey val="0"/>
          <c:showVal val="0"/>
          <c:showCatName val="0"/>
          <c:showSerName val="0"/>
          <c:showPercent val="0"/>
          <c:showBubbleSize val="0"/>
        </c:dLbls>
        <c:marker val="1"/>
        <c:smooth val="0"/>
        <c:axId val="417923584"/>
        <c:axId val="417925936"/>
      </c:lineChart>
      <c:catAx>
        <c:axId val="417923584"/>
        <c:scaling>
          <c:orientation val="minMax"/>
        </c:scaling>
        <c:delete val="1"/>
        <c:axPos val="b"/>
        <c:numFmt formatCode="General" sourceLinked="1"/>
        <c:majorTickMark val="none"/>
        <c:minorTickMark val="none"/>
        <c:tickLblPos val="none"/>
        <c:crossAx val="417925936"/>
        <c:crosses val="autoZero"/>
        <c:auto val="1"/>
        <c:lblAlgn val="ctr"/>
        <c:lblOffset val="100"/>
        <c:noMultiLvlLbl val="1"/>
      </c:catAx>
      <c:valAx>
        <c:axId val="417925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179235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N1" zoomScale="75" zoomScaleNormal="75"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山形県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92500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33289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87.2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42797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103</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107.91</v>
      </c>
      <c r="Y32" s="129"/>
      <c r="Z32" s="129"/>
      <c r="AA32" s="129"/>
      <c r="AB32" s="129"/>
      <c r="AC32" s="129"/>
      <c r="AD32" s="129"/>
      <c r="AE32" s="129"/>
      <c r="AF32" s="129"/>
      <c r="AG32" s="129"/>
      <c r="AH32" s="129"/>
      <c r="AI32" s="129"/>
      <c r="AJ32" s="129"/>
      <c r="AK32" s="129"/>
      <c r="AL32" s="129"/>
      <c r="AM32" s="129"/>
      <c r="AN32" s="129"/>
      <c r="AO32" s="129"/>
      <c r="AP32" s="129"/>
      <c r="AQ32" s="130"/>
      <c r="AR32" s="128">
        <f>データ!U6</f>
        <v>109.67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126.02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124.85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129.91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314.08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439.82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345.74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412.61</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794.83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108.41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108.02</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127.75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128.75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134.43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27.86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27.95</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23.68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23.5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22.4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32.35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32.340000000000003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32.99</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35.85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35.99</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41.6</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41.97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45.11</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46.79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46.27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48.15</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49.61</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50.43</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52.29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54.3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13.75</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13.53</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15.43</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15.82</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31.39</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0.46</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0.08</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0.19</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54.49</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55.39</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55.25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57.11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57.57</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43.33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44.05</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51.87</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52.33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0.48</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0.52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0.28000000000000003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0.77</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JPTkT0+ZjJpPPKtC8puwSBYBLmozJsTLFU2xG/bT9BeFwiycU+jJiU/UDwOwR5y4J+3FVImNJxhLbI1ABWSkxA==" saltValue="FLdS/KfaqaPIlg+XA+/yH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107.91</v>
      </c>
      <c r="U6" s="52">
        <f>U7</f>
        <v>109.67</v>
      </c>
      <c r="V6" s="52">
        <f>V7</f>
        <v>126.02</v>
      </c>
      <c r="W6" s="52">
        <f>W7</f>
        <v>124.85</v>
      </c>
      <c r="X6" s="52">
        <f t="shared" si="3"/>
        <v>129.91</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314.08</v>
      </c>
      <c r="AQ6" s="52">
        <f>AQ7</f>
        <v>439.82</v>
      </c>
      <c r="AR6" s="52">
        <f>AR7</f>
        <v>345.74</v>
      </c>
      <c r="AS6" s="52">
        <f>AS7</f>
        <v>412.61</v>
      </c>
      <c r="AT6" s="52">
        <f t="shared" si="3"/>
        <v>794.83</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0</v>
      </c>
      <c r="BB6" s="52">
        <f>BB7</f>
        <v>0</v>
      </c>
      <c r="BC6" s="52">
        <f>BC7</f>
        <v>0</v>
      </c>
      <c r="BD6" s="52">
        <f>BD7</f>
        <v>0</v>
      </c>
      <c r="BE6" s="52">
        <f t="shared" si="3"/>
        <v>0</v>
      </c>
      <c r="BF6" s="52">
        <f t="shared" si="3"/>
        <v>222.22</v>
      </c>
      <c r="BG6" s="52">
        <f t="shared" si="3"/>
        <v>216.41</v>
      </c>
      <c r="BH6" s="52">
        <f t="shared" si="3"/>
        <v>208.47</v>
      </c>
      <c r="BI6" s="52">
        <f t="shared" si="3"/>
        <v>193.85</v>
      </c>
      <c r="BJ6" s="52">
        <f t="shared" si="3"/>
        <v>204.31</v>
      </c>
      <c r="BK6" s="50" t="str">
        <f>IF(BK7="-","【-】","【"&amp;SUBSTITUTE(TEXT(BK7,"#,##0.00"),"-","△")&amp;"】")</f>
        <v>【238.81】</v>
      </c>
      <c r="BL6" s="52">
        <f t="shared" si="3"/>
        <v>108.41</v>
      </c>
      <c r="BM6" s="52">
        <f>BM7</f>
        <v>108.02</v>
      </c>
      <c r="BN6" s="52">
        <f>BN7</f>
        <v>127.75</v>
      </c>
      <c r="BO6" s="52">
        <f>BO7</f>
        <v>128.75</v>
      </c>
      <c r="BP6" s="52">
        <f t="shared" si="3"/>
        <v>134.43</v>
      </c>
      <c r="BQ6" s="52">
        <f t="shared" si="3"/>
        <v>109.19</v>
      </c>
      <c r="BR6" s="52">
        <f t="shared" si="3"/>
        <v>105.24</v>
      </c>
      <c r="BS6" s="52">
        <f t="shared" si="3"/>
        <v>105.71</v>
      </c>
      <c r="BT6" s="52">
        <f t="shared" si="3"/>
        <v>105.06</v>
      </c>
      <c r="BU6" s="52">
        <f t="shared" si="3"/>
        <v>106.98</v>
      </c>
      <c r="BV6" s="50" t="str">
        <f>IF(BV7="-","【-】","【"&amp;SUBSTITUTE(TEXT(BV7,"#,##0.00"),"-","△")&amp;"】")</f>
        <v>【115.00】</v>
      </c>
      <c r="BW6" s="52">
        <f t="shared" si="3"/>
        <v>27.86</v>
      </c>
      <c r="BX6" s="52">
        <f>BX7</f>
        <v>27.95</v>
      </c>
      <c r="BY6" s="52">
        <f>BY7</f>
        <v>23.68</v>
      </c>
      <c r="BZ6" s="52">
        <f>BZ7</f>
        <v>23.5</v>
      </c>
      <c r="CA6" s="52">
        <f t="shared" si="3"/>
        <v>22.4</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32.35</v>
      </c>
      <c r="CI6" s="52">
        <f>CI7</f>
        <v>32.340000000000003</v>
      </c>
      <c r="CJ6" s="52">
        <f>CJ7</f>
        <v>32.99</v>
      </c>
      <c r="CK6" s="52">
        <f>CK7</f>
        <v>35.85</v>
      </c>
      <c r="CL6" s="52">
        <f t="shared" si="5"/>
        <v>35.99</v>
      </c>
      <c r="CM6" s="52">
        <f t="shared" si="5"/>
        <v>40.97</v>
      </c>
      <c r="CN6" s="52">
        <f t="shared" si="5"/>
        <v>40.69</v>
      </c>
      <c r="CO6" s="52">
        <f t="shared" si="5"/>
        <v>40.67</v>
      </c>
      <c r="CP6" s="52">
        <f t="shared" si="5"/>
        <v>40.89</v>
      </c>
      <c r="CQ6" s="52">
        <f t="shared" si="5"/>
        <v>41.59</v>
      </c>
      <c r="CR6" s="50" t="str">
        <f>IF(CR7="-","【-】","【"&amp;SUBSTITUTE(TEXT(CR7,"#,##0.00"),"-","△")&amp;"】")</f>
        <v>【55.21】</v>
      </c>
      <c r="CS6" s="52">
        <f t="shared" ref="CS6:DB6" si="6">CS7</f>
        <v>41.6</v>
      </c>
      <c r="CT6" s="52">
        <f>CT7</f>
        <v>41.97</v>
      </c>
      <c r="CU6" s="52">
        <f>CU7</f>
        <v>45.11</v>
      </c>
      <c r="CV6" s="52">
        <f>CV7</f>
        <v>46.79</v>
      </c>
      <c r="CW6" s="52">
        <f t="shared" si="6"/>
        <v>46.27</v>
      </c>
      <c r="CX6" s="52">
        <f t="shared" si="6"/>
        <v>63.26</v>
      </c>
      <c r="CY6" s="52">
        <f t="shared" si="6"/>
        <v>62.7</v>
      </c>
      <c r="CZ6" s="52">
        <f t="shared" si="6"/>
        <v>62.59</v>
      </c>
      <c r="DA6" s="52">
        <f t="shared" si="6"/>
        <v>61.76</v>
      </c>
      <c r="DB6" s="52">
        <f t="shared" si="6"/>
        <v>62.75</v>
      </c>
      <c r="DC6" s="50" t="str">
        <f>IF(DC7="-","【-】","【"&amp;SUBSTITUTE(TEXT(DC7,"#,##0.00"),"-","△")&amp;"】")</f>
        <v>【77.39】</v>
      </c>
      <c r="DD6" s="52">
        <f t="shared" ref="DD6:DM6" si="7">DD7</f>
        <v>48.15</v>
      </c>
      <c r="DE6" s="52">
        <f>DE7</f>
        <v>49.61</v>
      </c>
      <c r="DF6" s="52">
        <f>DF7</f>
        <v>50.43</v>
      </c>
      <c r="DG6" s="52">
        <f>DG7</f>
        <v>52.29</v>
      </c>
      <c r="DH6" s="52">
        <f t="shared" si="7"/>
        <v>54.3</v>
      </c>
      <c r="DI6" s="52">
        <f t="shared" si="7"/>
        <v>54.49</v>
      </c>
      <c r="DJ6" s="52">
        <f t="shared" si="7"/>
        <v>55.39</v>
      </c>
      <c r="DK6" s="52">
        <f t="shared" si="7"/>
        <v>55.25</v>
      </c>
      <c r="DL6" s="52">
        <f t="shared" si="7"/>
        <v>57.11</v>
      </c>
      <c r="DM6" s="52">
        <f t="shared" si="7"/>
        <v>57.57</v>
      </c>
      <c r="DN6" s="50" t="str">
        <f>IF(DN7="-","【-】","【"&amp;SUBSTITUTE(TEXT(DN7,"#,##0.00"),"-","△")&amp;"】")</f>
        <v>【59.23】</v>
      </c>
      <c r="DO6" s="52">
        <f t="shared" ref="DO6:DX6" si="8">DO7</f>
        <v>13.75</v>
      </c>
      <c r="DP6" s="52">
        <f>DP7</f>
        <v>13.53</v>
      </c>
      <c r="DQ6" s="52">
        <f>DQ7</f>
        <v>15.43</v>
      </c>
      <c r="DR6" s="52">
        <f>DR7</f>
        <v>15.82</v>
      </c>
      <c r="DS6" s="52">
        <f t="shared" si="8"/>
        <v>31.39</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0.46</v>
      </c>
      <c r="EB6" s="52">
        <f>EB7</f>
        <v>0.08</v>
      </c>
      <c r="EC6" s="52">
        <f>EC7</f>
        <v>0.19</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92500</v>
      </c>
      <c r="L7" s="54" t="s">
        <v>95</v>
      </c>
      <c r="M7" s="55">
        <v>3</v>
      </c>
      <c r="N7" s="55">
        <v>33289</v>
      </c>
      <c r="O7" s="56" t="s">
        <v>96</v>
      </c>
      <c r="P7" s="56">
        <v>87.2</v>
      </c>
      <c r="Q7" s="55">
        <v>60</v>
      </c>
      <c r="R7" s="55">
        <v>42797</v>
      </c>
      <c r="S7" s="54" t="s">
        <v>97</v>
      </c>
      <c r="T7" s="57">
        <v>107.91</v>
      </c>
      <c r="U7" s="57">
        <v>109.67</v>
      </c>
      <c r="V7" s="57">
        <v>126.02</v>
      </c>
      <c r="W7" s="57">
        <v>124.85</v>
      </c>
      <c r="X7" s="57">
        <v>129.91</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314.08</v>
      </c>
      <c r="AQ7" s="57">
        <v>439.82</v>
      </c>
      <c r="AR7" s="57">
        <v>345.74</v>
      </c>
      <c r="AS7" s="57">
        <v>412.61</v>
      </c>
      <c r="AT7" s="57">
        <v>794.83</v>
      </c>
      <c r="AU7" s="57">
        <v>605.5</v>
      </c>
      <c r="AV7" s="57">
        <v>551.42999999999995</v>
      </c>
      <c r="AW7" s="57">
        <v>687.99</v>
      </c>
      <c r="AX7" s="57">
        <v>655.75</v>
      </c>
      <c r="AY7" s="57">
        <v>578.19000000000005</v>
      </c>
      <c r="AZ7" s="57">
        <v>420.52</v>
      </c>
      <c r="BA7" s="57">
        <v>0</v>
      </c>
      <c r="BB7" s="57">
        <v>0</v>
      </c>
      <c r="BC7" s="57">
        <v>0</v>
      </c>
      <c r="BD7" s="57">
        <v>0</v>
      </c>
      <c r="BE7" s="57">
        <v>0</v>
      </c>
      <c r="BF7" s="57">
        <v>222.22</v>
      </c>
      <c r="BG7" s="57">
        <v>216.41</v>
      </c>
      <c r="BH7" s="57">
        <v>208.47</v>
      </c>
      <c r="BI7" s="57">
        <v>193.85</v>
      </c>
      <c r="BJ7" s="57">
        <v>204.31</v>
      </c>
      <c r="BK7" s="57">
        <v>238.81</v>
      </c>
      <c r="BL7" s="57">
        <v>108.41</v>
      </c>
      <c r="BM7" s="57">
        <v>108.02</v>
      </c>
      <c r="BN7" s="57">
        <v>127.75</v>
      </c>
      <c r="BO7" s="57">
        <v>128.75</v>
      </c>
      <c r="BP7" s="57">
        <v>134.43</v>
      </c>
      <c r="BQ7" s="57">
        <v>109.19</v>
      </c>
      <c r="BR7" s="57">
        <v>105.24</v>
      </c>
      <c r="BS7" s="57">
        <v>105.71</v>
      </c>
      <c r="BT7" s="57">
        <v>105.06</v>
      </c>
      <c r="BU7" s="57">
        <v>106.98</v>
      </c>
      <c r="BV7" s="57">
        <v>115</v>
      </c>
      <c r="BW7" s="57">
        <v>27.86</v>
      </c>
      <c r="BX7" s="57">
        <v>27.95</v>
      </c>
      <c r="BY7" s="57">
        <v>23.68</v>
      </c>
      <c r="BZ7" s="57">
        <v>23.5</v>
      </c>
      <c r="CA7" s="57">
        <v>22.4</v>
      </c>
      <c r="CB7" s="57">
        <v>25.13</v>
      </c>
      <c r="CC7" s="57">
        <v>26.03</v>
      </c>
      <c r="CD7" s="57">
        <v>25.98</v>
      </c>
      <c r="CE7" s="57">
        <v>26.84</v>
      </c>
      <c r="CF7" s="57">
        <v>26.08</v>
      </c>
      <c r="CG7" s="57">
        <v>18.600000000000001</v>
      </c>
      <c r="CH7" s="57">
        <v>32.35</v>
      </c>
      <c r="CI7" s="57">
        <v>32.340000000000003</v>
      </c>
      <c r="CJ7" s="57">
        <v>32.99</v>
      </c>
      <c r="CK7" s="57">
        <v>35.85</v>
      </c>
      <c r="CL7" s="57">
        <v>35.99</v>
      </c>
      <c r="CM7" s="57">
        <v>40.97</v>
      </c>
      <c r="CN7" s="57">
        <v>40.69</v>
      </c>
      <c r="CO7" s="57">
        <v>40.67</v>
      </c>
      <c r="CP7" s="57">
        <v>40.89</v>
      </c>
      <c r="CQ7" s="57">
        <v>41.59</v>
      </c>
      <c r="CR7" s="57">
        <v>55.21</v>
      </c>
      <c r="CS7" s="57">
        <v>41.6</v>
      </c>
      <c r="CT7" s="57">
        <v>41.97</v>
      </c>
      <c r="CU7" s="57">
        <v>45.11</v>
      </c>
      <c r="CV7" s="57">
        <v>46.79</v>
      </c>
      <c r="CW7" s="57">
        <v>46.27</v>
      </c>
      <c r="CX7" s="57">
        <v>63.26</v>
      </c>
      <c r="CY7" s="57">
        <v>62.7</v>
      </c>
      <c r="CZ7" s="57">
        <v>62.59</v>
      </c>
      <c r="DA7" s="57">
        <v>61.76</v>
      </c>
      <c r="DB7" s="57">
        <v>62.75</v>
      </c>
      <c r="DC7" s="57">
        <v>77.39</v>
      </c>
      <c r="DD7" s="57">
        <v>48.15</v>
      </c>
      <c r="DE7" s="57">
        <v>49.61</v>
      </c>
      <c r="DF7" s="57">
        <v>50.43</v>
      </c>
      <c r="DG7" s="57">
        <v>52.29</v>
      </c>
      <c r="DH7" s="57">
        <v>54.3</v>
      </c>
      <c r="DI7" s="57">
        <v>54.49</v>
      </c>
      <c r="DJ7" s="57">
        <v>55.39</v>
      </c>
      <c r="DK7" s="57">
        <v>55.25</v>
      </c>
      <c r="DL7" s="57">
        <v>57.11</v>
      </c>
      <c r="DM7" s="57">
        <v>57.57</v>
      </c>
      <c r="DN7" s="57">
        <v>59.23</v>
      </c>
      <c r="DO7" s="57">
        <v>13.75</v>
      </c>
      <c r="DP7" s="57">
        <v>13.53</v>
      </c>
      <c r="DQ7" s="57">
        <v>15.43</v>
      </c>
      <c r="DR7" s="57">
        <v>15.82</v>
      </c>
      <c r="DS7" s="57">
        <v>31.39</v>
      </c>
      <c r="DT7" s="57">
        <v>42</v>
      </c>
      <c r="DU7" s="57">
        <v>43.33</v>
      </c>
      <c r="DV7" s="57">
        <v>44.05</v>
      </c>
      <c r="DW7" s="57">
        <v>51.87</v>
      </c>
      <c r="DX7" s="57">
        <v>52.33</v>
      </c>
      <c r="DY7" s="57">
        <v>47.77</v>
      </c>
      <c r="DZ7" s="57">
        <v>0</v>
      </c>
      <c r="EA7" s="57">
        <v>0.46</v>
      </c>
      <c r="EB7" s="57">
        <v>0.08</v>
      </c>
      <c r="EC7" s="57">
        <v>0.19</v>
      </c>
      <c r="ED7" s="57">
        <v>0</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107.91</v>
      </c>
      <c r="V11" s="65">
        <f>IF(U6="-",NA(),U6)</f>
        <v>109.67</v>
      </c>
      <c r="W11" s="65">
        <f>IF(V6="-",NA(),V6)</f>
        <v>126.02</v>
      </c>
      <c r="X11" s="65">
        <f>IF(W6="-",NA(),W6)</f>
        <v>124.85</v>
      </c>
      <c r="Y11" s="65">
        <f>IF(X6="-",NA(),X6)</f>
        <v>129.91</v>
      </c>
      <c r="AE11" s="64" t="s">
        <v>23</v>
      </c>
      <c r="AF11" s="65">
        <f>IF(AE6="-",NA(),AE6)</f>
        <v>0</v>
      </c>
      <c r="AG11" s="65">
        <f>IF(AF6="-",NA(),AF6)</f>
        <v>0</v>
      </c>
      <c r="AH11" s="65">
        <f>IF(AG6="-",NA(),AG6)</f>
        <v>0</v>
      </c>
      <c r="AI11" s="65">
        <f>IF(AH6="-",NA(),AH6)</f>
        <v>0</v>
      </c>
      <c r="AJ11" s="65">
        <f>IF(AI6="-",NA(),AI6)</f>
        <v>0</v>
      </c>
      <c r="AP11" s="64" t="s">
        <v>23</v>
      </c>
      <c r="AQ11" s="65">
        <f>IF(AP6="-",NA(),AP6)</f>
        <v>314.08</v>
      </c>
      <c r="AR11" s="65">
        <f>IF(AQ6="-",NA(),AQ6)</f>
        <v>439.82</v>
      </c>
      <c r="AS11" s="65">
        <f>IF(AR6="-",NA(),AR6)</f>
        <v>345.74</v>
      </c>
      <c r="AT11" s="65">
        <f>IF(AS6="-",NA(),AS6)</f>
        <v>412.61</v>
      </c>
      <c r="AU11" s="65">
        <f>IF(AT6="-",NA(),AT6)</f>
        <v>794.83</v>
      </c>
      <c r="BA11" s="64" t="s">
        <v>23</v>
      </c>
      <c r="BB11" s="65">
        <f>IF(BA6="-",NA(),BA6)</f>
        <v>0</v>
      </c>
      <c r="BC11" s="65">
        <f>IF(BB6="-",NA(),BB6)</f>
        <v>0</v>
      </c>
      <c r="BD11" s="65">
        <f>IF(BC6="-",NA(),BC6)</f>
        <v>0</v>
      </c>
      <c r="BE11" s="65">
        <f>IF(BD6="-",NA(),BD6)</f>
        <v>0</v>
      </c>
      <c r="BF11" s="65">
        <f>IF(BE6="-",NA(),BE6)</f>
        <v>0</v>
      </c>
      <c r="BL11" s="64" t="s">
        <v>23</v>
      </c>
      <c r="BM11" s="65">
        <f>IF(BL6="-",NA(),BL6)</f>
        <v>108.41</v>
      </c>
      <c r="BN11" s="65">
        <f>IF(BM6="-",NA(),BM6)</f>
        <v>108.02</v>
      </c>
      <c r="BO11" s="65">
        <f>IF(BN6="-",NA(),BN6)</f>
        <v>127.75</v>
      </c>
      <c r="BP11" s="65">
        <f>IF(BO6="-",NA(),BO6)</f>
        <v>128.75</v>
      </c>
      <c r="BQ11" s="65">
        <f>IF(BP6="-",NA(),BP6)</f>
        <v>134.43</v>
      </c>
      <c r="BW11" s="64" t="s">
        <v>23</v>
      </c>
      <c r="BX11" s="65">
        <f>IF(BW6="-",NA(),BW6)</f>
        <v>27.86</v>
      </c>
      <c r="BY11" s="65">
        <f>IF(BX6="-",NA(),BX6)</f>
        <v>27.95</v>
      </c>
      <c r="BZ11" s="65">
        <f>IF(BY6="-",NA(),BY6)</f>
        <v>23.68</v>
      </c>
      <c r="CA11" s="65">
        <f>IF(BZ6="-",NA(),BZ6)</f>
        <v>23.5</v>
      </c>
      <c r="CB11" s="65">
        <f>IF(CA6="-",NA(),CA6)</f>
        <v>22.4</v>
      </c>
      <c r="CH11" s="64" t="s">
        <v>23</v>
      </c>
      <c r="CI11" s="65">
        <f>IF(CH6="-",NA(),CH6)</f>
        <v>32.35</v>
      </c>
      <c r="CJ11" s="65">
        <f>IF(CI6="-",NA(),CI6)</f>
        <v>32.340000000000003</v>
      </c>
      <c r="CK11" s="65">
        <f>IF(CJ6="-",NA(),CJ6)</f>
        <v>32.99</v>
      </c>
      <c r="CL11" s="65">
        <f>IF(CK6="-",NA(),CK6)</f>
        <v>35.85</v>
      </c>
      <c r="CM11" s="65">
        <f>IF(CL6="-",NA(),CL6)</f>
        <v>35.99</v>
      </c>
      <c r="CS11" s="64" t="s">
        <v>23</v>
      </c>
      <c r="CT11" s="65">
        <f>IF(CS6="-",NA(),CS6)</f>
        <v>41.6</v>
      </c>
      <c r="CU11" s="65">
        <f>IF(CT6="-",NA(),CT6)</f>
        <v>41.97</v>
      </c>
      <c r="CV11" s="65">
        <f>IF(CU6="-",NA(),CU6)</f>
        <v>45.11</v>
      </c>
      <c r="CW11" s="65">
        <f>IF(CV6="-",NA(),CV6)</f>
        <v>46.79</v>
      </c>
      <c r="CX11" s="65">
        <f>IF(CW6="-",NA(),CW6)</f>
        <v>46.27</v>
      </c>
      <c r="DD11" s="64" t="s">
        <v>23</v>
      </c>
      <c r="DE11" s="65">
        <f>IF(DD6="-",NA(),DD6)</f>
        <v>48.15</v>
      </c>
      <c r="DF11" s="65">
        <f>IF(DE6="-",NA(),DE6)</f>
        <v>49.61</v>
      </c>
      <c r="DG11" s="65">
        <f>IF(DF6="-",NA(),DF6)</f>
        <v>50.43</v>
      </c>
      <c r="DH11" s="65">
        <f>IF(DG6="-",NA(),DG6)</f>
        <v>52.29</v>
      </c>
      <c r="DI11" s="65">
        <f>IF(DH6="-",NA(),DH6)</f>
        <v>54.3</v>
      </c>
      <c r="DO11" s="64" t="s">
        <v>23</v>
      </c>
      <c r="DP11" s="65">
        <f>IF(DO6="-",NA(),DO6)</f>
        <v>13.75</v>
      </c>
      <c r="DQ11" s="65">
        <f>IF(DP6="-",NA(),DP6)</f>
        <v>13.53</v>
      </c>
      <c r="DR11" s="65">
        <f>IF(DQ6="-",NA(),DQ6)</f>
        <v>15.43</v>
      </c>
      <c r="DS11" s="65">
        <f>IF(DR6="-",NA(),DR6)</f>
        <v>15.82</v>
      </c>
      <c r="DT11" s="65">
        <f>IF(DS6="-",NA(),DS6)</f>
        <v>31.39</v>
      </c>
      <c r="DZ11" s="64" t="s">
        <v>23</v>
      </c>
      <c r="EA11" s="65">
        <f>IF(DZ6="-",NA(),DZ6)</f>
        <v>0</v>
      </c>
      <c r="EB11" s="65">
        <f>IF(EA6="-",NA(),EA6)</f>
        <v>0.46</v>
      </c>
      <c r="EC11" s="65">
        <f>IF(EB6="-",NA(),EB6)</f>
        <v>0.08</v>
      </c>
      <c r="ED11" s="65">
        <f>IF(EC6="-",NA(),EC6)</f>
        <v>0.19</v>
      </c>
      <c r="EE11" s="65">
        <f>IF(ED6="-",NA(),ED6)</f>
        <v>0</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巧弥</cp:lastModifiedBy>
  <cp:lastPrinted>2021-01-31T02:57:06Z</cp:lastPrinted>
  <dcterms:created xsi:type="dcterms:W3CDTF">2020-12-04T03:41:22Z</dcterms:created>
  <dcterms:modified xsi:type="dcterms:W3CDTF">2021-01-31T02:57:10Z</dcterms:modified>
  <cp:category/>
</cp:coreProperties>
</file>