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88.63\share\21課内共通\11 決算\H32年度（H31年度分）会計決算一式\06経営比較分析表\20210126 提出\"/>
    </mc:Choice>
  </mc:AlternateContent>
  <xr:revisionPtr revIDLastSave="0" documentId="13_ncr:1_{2EC22EEF-DF6F-4DB2-ACB2-647552A649EA}" xr6:coauthVersionLast="36" xr6:coauthVersionMax="36" xr10:uidLastSave="{00000000-0000-0000-0000-000000000000}"/>
  <workbookProtection workbookAlgorithmName="SHA-512" workbookHashValue="CX2OEuIpj4T4M5MReUoaVHHUn5GLJ3BykURNBWdXGBL8ynT9pS7kYK0NA6y2JlwlJHahnJDyXCy3woe3rQmLNQ==" workbookSaltValue="+qaboxqXhMOD4fi9qtdVsg==" workbookSpinCount="100000" lockStructure="1"/>
  <bookViews>
    <workbookView xWindow="0" yWindow="0" windowWidth="19200" windowHeight="81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<sst xmlns="http://schemas.openxmlformats.org/spreadsheetml/2006/main" count="236" uniqueCount="119">
  <si>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</si>
  <si>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</si>
  <si>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</si>
  <si>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</si>
  <si>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</si>
  <si>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</si>
  <si>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</si>
  <si>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</si>
  <si>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</si>
  <si>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</si>
  <si>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</si>
  <si>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</si>
  <si>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</si>
  <si>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</si>
  <si>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</si>
  <si>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</si>
  <si>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</si>
  <si>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</si>
  <si>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</si>
  <si>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</si>
  <si>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</si>
  <si>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</si>
  <si>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</si>
  <si>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</si>
  <si>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</si>
  <si>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</si>
  <si>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</si>
  <si>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</si>
  <si>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</si>
  <si>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</si>
  <si>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</si>
  <si>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</si>
  <si>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</si>
  <si>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</si>
  <si>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</si>
  <si>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</si>
  <si>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</si>
  <si>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</si>
  <si>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</si>
  <si>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</si>
  <si>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</si>
  <si>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</si>
  <si>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</si>
  <si>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</si>
  <si>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</si>
  <si>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</si>
  <si>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</si>
  <si>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</si>
  <si>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</si>
  <si>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</si>
  <si>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</si>
  <si>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</si>
  <si>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</si>
  <si>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</si>
  <si>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</si>
  <si>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</si>
  <si>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</si>
  <si>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</si>
  <si>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</si>
  <si>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</si>
  <si>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</si>
  <si>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</si>
  <si>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</si>
  <si>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</si>
  <si>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</si>
  <si>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</si>
  <si>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</si>
  <si>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</si>
  <si>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</si>
  <si>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</si>
  <si>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</si>
  <si>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</si>
  <si>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</si>
  <si>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</si>
  <si>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</si>
  <si>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</si>
  <si>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</si>
  <si>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</si>
  <si>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</si>
  <si>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</si>
  <si>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</si>
  <si>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</si>
  <si>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</si>
  <si>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</si>
  <si>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</si>
  <si>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</si>
  <si>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</si>
  <si>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</si>
  <si>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</si>
  <si>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</si>
  <si>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</si>
  <si>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</si>
  <si>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</si>
  <si>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</si>
  <si>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</si>
  <si>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</si>
  <si>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</si>
  <si>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</si>
  <si>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</si>
  <si>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</si>
  <si>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</si>
  <si>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</si>
  <si>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</si>
  <si>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</si>
  <si>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</si>
  <si>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</si>
  <si>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</si>
  <si>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</si>
  <si>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</si>
  <si>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</si>
  <si>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</si>
  <si>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</si>
  <si>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</si>
  <si>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</si>
  <si>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</si>
  <si>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</si>
  <si>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・管渠改善率については、管渠の更新時期が到来していないため、低い数値となっており、類似団体と比較しても同様の数値となっている。</t>
  </si>
  <si>
    <r>
      <t>・収益的収支比率については、100％を下回っているが、総収益には地方債償還金の財源である一般会計繰入金等が含まれておらず、これらを考慮すれば収支はほぼ100％となり均衡している。
・企業債残高対事業規模比率については、類似団体と比較すると大きく上回っているが、要因としては
（１）６処理区のうち２処理区において、協定に基づいて市町村に維持管理委託をしていることから料金収入が当団体に入ってこないことや、供用開始からあまり年数が経っておらず償還が進んでいないこと
（２）全処理区において資本費回収ができていないことなどがあげられる。
　なお、建設が一段落したことから、今後は償還が進むにつれて比率は減少していく見込みである。
・汚水処理原価については年々低減しているものの、</t>
    </r>
    <r>
      <rPr>
        <sz val="11"/>
        <rFont val="ＭＳ ゴシック"/>
        <family val="3"/>
        <charset val="128"/>
      </rPr>
      <t>類似団体と比較すると３０円程度高くなっている。</t>
    </r>
    <r>
      <rPr>
        <sz val="11"/>
        <color theme="1"/>
        <rFont val="ＭＳ ゴシック"/>
        <family val="3"/>
        <charset val="128"/>
      </rPr>
      <t>また、施設利用率については類似団体と比較して１０％以上低く、水洗化率も１００％には到達せず類似団体よりも低い状況にある。これは主に一部処理区において、供用開始からあまり年数がたっておらず、市町村が実施する公共下水道の整備がすべて終わっていないことや接続率が低い状況にあることが要因と考えられる。</t>
    </r>
    <rPh sb="326" eb="328">
      <t>ネンネン</t>
    </rPh>
    <rPh sb="328" eb="330">
      <t>テイゲン</t>
    </rPh>
    <rPh sb="343" eb="345">
      <t>ヒカク</t>
    </rPh>
    <rPh sb="350" eb="351">
      <t>エン</t>
    </rPh>
    <rPh sb="351" eb="353">
      <t>テイド</t>
    </rPh>
    <rPh sb="353" eb="354">
      <t>タカ</t>
    </rPh>
    <phoneticPr fontId="4"/>
  </si>
  <si>
    <t xml:space="preserve">・経営面の問題としては、公共下水道整備が完了していないことと接続率の低さがあり、それが各数値に大きな影響を与えていると考えられる。行政部門との連携を図り、関係市町村の公共下水道整備を促進することで接続率の向上につなげて有収水量を増加させる必要がある。また、資本費回収に向けて取り組んでいく必要がある。
・管渠については、将来の更新時期の到来を見据え長寿命化計画により更新事業費の平準化を図っていく必要がある。
</t>
    <rPh sb="65" eb="67">
      <t>ギョウセイ</t>
    </rPh>
    <rPh sb="67" eb="69">
      <t>ブモン</t>
    </rPh>
    <rPh sb="71" eb="73">
      <t>レンケイ</t>
    </rPh>
    <rPh sb="74" eb="75">
      <t>ハカ</t>
    </rPh>
    <rPh sb="77" eb="79">
      <t>カンケイ</t>
    </rPh>
    <rPh sb="79" eb="82">
      <t>シチョウソン</t>
    </rPh>
    <rPh sb="83" eb="85">
      <t>コウキョウ</t>
    </rPh>
    <rPh sb="85" eb="88">
      <t>ゲスイドウ</t>
    </rPh>
    <rPh sb="88" eb="90">
      <t>セイビ</t>
    </rPh>
    <rPh sb="91" eb="93">
      <t>ソクシン</t>
    </rPh>
    <rPh sb="134" eb="135">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</si>
</sst>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0.02</c:v>
                </c:pt>
                <c:pt idx="2">
                  <c:v>7.0000000000000007E-2</c:v>
                </c:pt>
                <c:pt idx="3" formatCode="#,##0.00;&quot;△&quot;#,##0.00">
                  <c:v>0</c:v>
                </c:pt>
                <c:pt idx="4" formatCode="#,##0.00;&quot;△&quot;#,##0.00">
                  <c:v>0</c:v>
                </c:pt>
              </c:numCache>
            </c:numRef>
          </c:val>
          <c:extLst>
            <c:ext xmlns:c16="http://schemas.microsoft.com/office/drawing/2014/chart" uri="{C3380CC4-5D6E-409C-BE32-E72D297353CC}">
              <c16:uniqueId val="{00000000-A7D2-4B8C-BA8D-401EDDF2DE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c:ext xmlns:c16="http://schemas.microsoft.com/office/drawing/2014/chart" uri="{C3380CC4-5D6E-409C-BE32-E72D297353CC}">
              <c16:uniqueId val="{00000001-A7D2-4B8C-BA8D-401EDDF2DE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51.16</c:v>
                </c:pt>
                <c:pt idx="1">
                  <c:v>52.11</c:v>
                </c:pt>
                <c:pt idx="2">
                  <c:v>53.4</c:v>
                </c:pt>
                <c:pt idx="3">
                  <c:v>52.62</c:v>
                </c:pt>
                <c:pt idx="4">
                  <c:v>54.87</c:v>
                </c:pt>
              </c:numCache>
            </c:numRef>
          </c:val>
          <c:extLst>
            <c:ext xmlns:c16="http://schemas.microsoft.com/office/drawing/2014/chart" uri="{C3380CC4-5D6E-409C-BE32-E72D297353CC}">
              <c16:uniqueId val="{00000000-ADA3-4A3D-B35B-1F4D57AEF0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c:ext xmlns:c16="http://schemas.microsoft.com/office/drawing/2014/chart" uri="{C3380CC4-5D6E-409C-BE32-E72D297353CC}">
              <c16:uniqueId val="{00000001-ADA3-4A3D-B35B-1F4D57AEF0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85.75</c:v>
                </c:pt>
                <c:pt idx="1">
                  <c:v>85.39</c:v>
                </c:pt>
                <c:pt idx="2">
                  <c:v>85.76</c:v>
                </c:pt>
                <c:pt idx="3">
                  <c:v>86.07</c:v>
                </c:pt>
                <c:pt idx="4">
                  <c:v>83.6</c:v>
                </c:pt>
              </c:numCache>
            </c:numRef>
          </c:val>
          <c:extLst>
            <c:ext xmlns:c16="http://schemas.microsoft.com/office/drawing/2014/chart" uri="{C3380CC4-5D6E-409C-BE32-E72D297353CC}">
              <c16:uniqueId val="{00000000-6874-4C1E-A9B2-2A2A3BBBBF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c:ext xmlns:c16="http://schemas.microsoft.com/office/drawing/2014/chart" uri="{C3380CC4-5D6E-409C-BE32-E72D297353CC}">
              <c16:uniqueId val="{00000001-6874-4C1E-A9B2-2A2A3BBBBF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70.92</c:v>
                </c:pt>
                <c:pt idx="1">
                  <c:v>71.55</c:v>
                </c:pt>
                <c:pt idx="2">
                  <c:v>69.38</c:v>
                </c:pt>
                <c:pt idx="3">
                  <c:v>74.22</c:v>
                </c:pt>
                <c:pt idx="4">
                  <c:v>79.349999999999994</c:v>
                </c:pt>
              </c:numCache>
            </c:numRef>
          </c:val>
          <c:extLst>
            <c:ext xmlns:c16="http://schemas.microsoft.com/office/drawing/2014/chart" uri="{C3380CC4-5D6E-409C-BE32-E72D297353CC}">
              <c16:uniqueId val="{00000000-21A2-4E2B-AD19-ACA9EB0259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A2-4E2B-AD19-ACA9EB0259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20-4244-8755-D880C102E9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20-4244-8755-D880C102E9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2D-4DEF-AD8C-AD69C54278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2D-4DEF-AD8C-AD69C54278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90-4DCC-9D45-78BA2E7DA2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90-4DCC-9D45-78BA2E7DA2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41-477B-91BE-7F2891DBCE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41-477B-91BE-7F2891DBCE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502.52</c:v>
                </c:pt>
                <c:pt idx="1">
                  <c:v>495.88</c:v>
                </c:pt>
                <c:pt idx="2">
                  <c:v>457.21</c:v>
                </c:pt>
                <c:pt idx="3">
                  <c:v>410.1</c:v>
                </c:pt>
                <c:pt idx="4">
                  <c:v>373.32</c:v>
                </c:pt>
              </c:numCache>
            </c:numRef>
          </c:val>
          <c:extLst>
            <c:ext xmlns:c16="http://schemas.microsoft.com/office/drawing/2014/chart" uri="{C3380CC4-5D6E-409C-BE32-E72D297353CC}">
              <c16:uniqueId val="{00000000-7519-487E-9035-7A719353CD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c:ext xmlns:c16="http://schemas.microsoft.com/office/drawing/2014/chart" uri="{C3380CC4-5D6E-409C-BE32-E72D297353CC}">
              <c16:uniqueId val="{00000001-7519-487E-9035-7A719353CD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39-465E-8A10-40FBC391FD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39-465E-8A10-40FBC391FD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97.5</c:v>
                </c:pt>
                <c:pt idx="1">
                  <c:v>87.96</c:v>
                </c:pt>
                <c:pt idx="2">
                  <c:v>88.31</c:v>
                </c:pt>
                <c:pt idx="3">
                  <c:v>82.57</c:v>
                </c:pt>
                <c:pt idx="4">
                  <c:v>79.47</c:v>
                </c:pt>
              </c:numCache>
            </c:numRef>
          </c:val>
          <c:extLst>
            <c:ext xmlns:c16="http://schemas.microsoft.com/office/drawing/2014/chart" uri="{C3380CC4-5D6E-409C-BE32-E72D297353CC}">
              <c16:uniqueId val="{00000000-993D-44C9-95F2-673EEE7ECB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c:ext xmlns:c16="http://schemas.microsoft.com/office/drawing/2014/chart" uri="{C3380CC4-5D6E-409C-BE32-E72D297353CC}">
              <c16:uniqueId val="{00000001-993D-44C9-95F2-673EEE7ECB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1969439</v>
      </c>
      <c r="AM8" s="51"/>
      <c r="AN8" s="51"/>
      <c r="AO8" s="51"/>
      <c r="AP8" s="51"/>
      <c r="AQ8" s="51"/>
      <c r="AR8" s="51"/>
      <c r="AS8" s="51"/>
      <c r="AT8" s="46">
        <f>データ!T6</f>
        <v>6362.28</v>
      </c>
      <c r="AU8" s="46"/>
      <c r="AV8" s="46"/>
      <c r="AW8" s="46"/>
      <c r="AX8" s="46"/>
      <c r="AY8" s="46"/>
      <c r="AZ8" s="46"/>
      <c r="BA8" s="46"/>
      <c r="BB8" s="46">
        <f>データ!U6</f>
        <v>309.55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37.75</v>
      </c>
      <c r="Q10" s="46"/>
      <c r="R10" s="46"/>
      <c r="S10" s="46"/>
      <c r="T10" s="46"/>
      <c r="U10" s="46"/>
      <c r="V10" s="46"/>
      <c r="W10" s="46">
        <f>データ!Q6</f>
        <v>92.04</v>
      </c>
      <c r="X10" s="46"/>
      <c r="Y10" s="46"/>
      <c r="Z10" s="46"/>
      <c r="AA10" s="46"/>
      <c r="AB10" s="46"/>
      <c r="AC10" s="46"/>
      <c r="AD10" s="51">
        <f>データ!R6</f>
        <v>0</v>
      </c>
      <c r="AE10" s="51"/>
      <c r="AF10" s="51"/>
      <c r="AG10" s="51"/>
      <c r="AH10" s="51"/>
      <c r="AI10" s="51"/>
      <c r="AJ10" s="51"/>
      <c r="AK10" s="2"/>
      <c r="AL10" s="51">
        <f>データ!V6</f>
        <v>672770</v>
      </c>
      <c r="AM10" s="51"/>
      <c r="AN10" s="51"/>
      <c r="AO10" s="51"/>
      <c r="AP10" s="51"/>
      <c r="AQ10" s="51"/>
      <c r="AR10" s="51"/>
      <c r="AS10" s="51"/>
      <c r="AT10" s="46">
        <f>データ!W6</f>
        <v>184.78</v>
      </c>
      <c r="AU10" s="46"/>
      <c r="AV10" s="46"/>
      <c r="AW10" s="46"/>
      <c r="AX10" s="46"/>
      <c r="AY10" s="46"/>
      <c r="AZ10" s="46"/>
      <c r="BA10" s="46"/>
      <c r="BB10" s="46">
        <f>データ!X6</f>
        <v>3640.92</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43</v>
      </c>
      <c r="N86" s="26" t="s">
        <v>43</v>
      </c>
      <c r="O86" s="26" t="str">
        <f>データ!EO6</f>
        <v>【0.09】</v>
      </c>
    </row>
  </sheetData>
  <sheetProtection algorithmName="SHA-512" hashValue="RFvpoNO+Pm1bD1MP+kqpesFVZFDa8FKzC9AgHOE+HEhPmVlsSi0IuR1+cVP0nXCucrw+joUf2DpsfGh45LpmZA==" saltValue="uxuBIrRSZFkpTb7OMoZ68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1" t="s">
        <v>53</v>
      </c>
      <c r="I3" s="72"/>
      <c r="J3" s="72"/>
      <c r="K3" s="72"/>
      <c r="L3" s="72"/>
      <c r="M3" s="72"/>
      <c r="N3" s="72"/>
      <c r="O3" s="72"/>
      <c r="P3" s="72"/>
      <c r="Q3" s="72"/>
      <c r="R3" s="72"/>
      <c r="S3" s="72"/>
      <c r="T3" s="72"/>
      <c r="U3" s="72"/>
      <c r="V3" s="72"/>
      <c r="W3" s="72"/>
      <c r="X3" s="73"/>
      <c r="Y3" s="77" t="s">
        <v>54</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55</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2">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100005</v>
      </c>
      <c r="D6" s="33">
        <f t="shared" si="3"/>
        <v>47</v>
      </c>
      <c r="E6" s="33">
        <f t="shared" si="3"/>
        <v>17</v>
      </c>
      <c r="F6" s="33">
        <f t="shared" si="3"/>
        <v>3</v>
      </c>
      <c r="G6" s="33">
        <f t="shared" si="3"/>
        <v>0</v>
      </c>
      <c r="H6" s="33" t="str">
        <f t="shared" si="3"/>
        <v>群馬県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37.75</v>
      </c>
      <c r="Q6" s="34">
        <f t="shared" si="3"/>
        <v>92.04</v>
      </c>
      <c r="R6" s="34">
        <f t="shared" si="3"/>
        <v>0</v>
      </c>
      <c r="S6" s="34">
        <f t="shared" si="3"/>
        <v>1969439</v>
      </c>
      <c r="T6" s="34">
        <f t="shared" si="3"/>
        <v>6362.28</v>
      </c>
      <c r="U6" s="34">
        <f t="shared" si="3"/>
        <v>309.55</v>
      </c>
      <c r="V6" s="34">
        <f t="shared" si="3"/>
        <v>672770</v>
      </c>
      <c r="W6" s="34">
        <f t="shared" si="3"/>
        <v>184.78</v>
      </c>
      <c r="X6" s="34">
        <f t="shared" si="3"/>
        <v>3640.92</v>
      </c>
      <c r="Y6" s="35">
        <f>IF(Y7="",NA(),Y7)</f>
        <v>70.92</v>
      </c>
      <c r="Z6" s="35">
        <f t="shared" ref="Z6:AH6" si="4">IF(Z7="",NA(),Z7)</f>
        <v>71.55</v>
      </c>
      <c r="AA6" s="35">
        <f t="shared" si="4"/>
        <v>69.38</v>
      </c>
      <c r="AB6" s="35">
        <f t="shared" si="4"/>
        <v>74.22</v>
      </c>
      <c r="AC6" s="35">
        <f t="shared" si="4"/>
        <v>79.349999999999994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502.52</v>
      </c>
      <c r="BG6" s="35">
        <f t="shared" ref="BG6:BO6" si="7">IF(BG7="",NA(),BG7)</f>
        <v>495.88</v>
      </c>
      <c r="BH6" s="35">
        <f t="shared" si="7"/>
        <v>457.21</v>
      </c>
      <c r="BI6" s="35">
        <f t="shared" si="7"/>
        <v>410.1</v>
      </c>
      <c r="BJ6" s="35">
        <f t="shared" si="7"/>
        <v>373.32</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97.5</v>
      </c>
      <c r="CC6" s="35">
        <f t="shared" ref="CC6:CK6" si="9">IF(CC7="",NA(),CC7)</f>
        <v>87.96</v>
      </c>
      <c r="CD6" s="35">
        <f t="shared" si="9"/>
        <v>88.31</v>
      </c>
      <c r="CE6" s="35">
        <f t="shared" si="9"/>
        <v>82.57</v>
      </c>
      <c r="CF6" s="35">
        <f t="shared" si="9"/>
        <v>79.47</v>
      </c>
      <c r="CG6" s="35">
        <f t="shared" si="9"/>
        <v>60.18</v>
      </c>
      <c r="CH6" s="35">
        <f t="shared" si="9"/>
        <v>58.19</v>
      </c>
      <c r="CI6" s="35">
        <f t="shared" si="9"/>
        <v>56.65</v>
      </c>
      <c r="CJ6" s="35">
        <f t="shared" si="9"/>
        <v>55.61</v>
      </c>
      <c r="CK6" s="35">
        <f t="shared" si="9"/>
        <v>50.64</v>
      </c>
      <c r="CL6" s="34" t="str">
        <f>IF(CL7="","",IF(CL7="-","【-】","【"&amp;SUBSTITUTE(TEXT(CL7,"#,##0.00"),"-","△")&amp;"】"))</f>
        <v>【51.39】</v>
      </c>
      <c r="CM6" s="35">
        <f>IF(CM7="",NA(),CM7)</f>
        <v>51.16</v>
      </c>
      <c r="CN6" s="35">
        <f t="shared" ref="CN6:CV6" si="10">IF(CN7="",NA(),CN7)</f>
        <v>52.11</v>
      </c>
      <c r="CO6" s="35">
        <f t="shared" si="10"/>
        <v>53.4</v>
      </c>
      <c r="CP6" s="35">
        <f t="shared" si="10"/>
        <v>52.62</v>
      </c>
      <c r="CQ6" s="35">
        <f t="shared" si="10"/>
        <v>54.87</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85.75</v>
      </c>
      <c r="CY6" s="35">
        <f t="shared" ref="CY6:DG6" si="11">IF(CY7="",NA(),CY7)</f>
        <v>85.39</v>
      </c>
      <c r="CZ6" s="35">
        <f t="shared" si="11"/>
        <v>85.76</v>
      </c>
      <c r="DA6" s="35">
        <f t="shared" si="11"/>
        <v>86.07</v>
      </c>
      <c r="DB6" s="35">
        <f t="shared" si="11"/>
        <v>83.6</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5">
        <f t="shared" si="14"/>
        <v>7.0000000000000007E-2</v>
      </c>
      <c r="EH6" s="34">
        <f t="shared" si="14"/>
        <v>0</v>
      </c>
      <c r="EI6" s="34">
        <f t="shared" si="14"/>
        <v>0</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2">
      <c r="A7" s="28"/>
      <c r="B7" s="37">
        <v>2019</v>
      </c>
      <c r="C7" s="37">
        <v>100005</v>
      </c>
      <c r="D7" s="37">
        <v>47</v>
      </c>
      <c r="E7" s="37">
        <v>17</v>
      </c>
      <c r="F7" s="37">
        <v>3</v>
      </c>
      <c r="G7" s="37">
        <v>0</v>
      </c>
      <c r="H7" s="37" t="s">
        <v>97</v>
      </c>
      <c r="I7" s="37" t="s">
        <v>98</v>
      </c>
      <c r="J7" s="37" t="s">
        <v>99</v>
      </c>
      <c r="K7" s="37" t="s">
        <v>100</v>
      </c>
      <c r="L7" s="37" t="s">
        <v>101</v>
      </c>
      <c r="M7" s="37" t="s">
        <v>102</v>
      </c>
      <c r="N7" s="38" t="s">
        <v>103</v>
      </c>
      <c r="O7" s="38" t="s">
        <v>104</v>
      </c>
      <c r="P7" s="38">
        <v>37.75</v>
      </c>
      <c r="Q7" s="38">
        <v>92.04</v>
      </c>
      <c r="R7" s="38">
        <v>0</v>
      </c>
      <c r="S7" s="38">
        <v>1969439</v>
      </c>
      <c r="T7" s="38">
        <v>6362.28</v>
      </c>
      <c r="U7" s="38">
        <v>309.55</v>
      </c>
      <c r="V7" s="38">
        <v>672770</v>
      </c>
      <c r="W7" s="38">
        <v>184.78</v>
      </c>
      <c r="X7" s="38">
        <v>3640.92</v>
      </c>
      <c r="Y7" s="38">
        <v>70.92</v>
      </c>
      <c r="Z7" s="38">
        <v>71.55</v>
      </c>
      <c r="AA7" s="38">
        <v>69.38</v>
      </c>
      <c r="AB7" s="38">
        <v>74.22</v>
      </c>
      <c r="AC7" s="38">
        <v>79.349999999999994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502.52</v>
      </c>
      <c r="BG7" s="38">
        <v>495.88</v>
      </c>
      <c r="BH7" s="38">
        <v>457.21</v>
      </c>
      <c r="BI7" s="38">
        <v>410.1</v>
      </c>
      <c r="BJ7" s="38">
        <v>373.32</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97.5</v>
      </c>
      <c r="CC7" s="38">
        <v>87.96</v>
      </c>
      <c r="CD7" s="38">
        <v>88.31</v>
      </c>
      <c r="CE7" s="38">
        <v>82.57</v>
      </c>
      <c r="CF7" s="38">
        <v>79.47</v>
      </c>
      <c r="CG7" s="38">
        <v>60.18</v>
      </c>
      <c r="CH7" s="38">
        <v>58.19</v>
      </c>
      <c r="CI7" s="38">
        <v>56.65</v>
      </c>
      <c r="CJ7" s="38">
        <v>55.61</v>
      </c>
      <c r="CK7" s="38">
        <v>50.64</v>
      </c>
      <c r="CL7" s="38">
        <v>51.39</v>
      </c>
      <c r="CM7" s="38">
        <v>51.16</v>
      </c>
      <c r="CN7" s="38">
        <v>52.11</v>
      </c>
      <c r="CO7" s="38">
        <v>53.4</v>
      </c>
      <c r="CP7" s="38">
        <v>52.62</v>
      </c>
      <c r="CQ7" s="38">
        <v>54.87</v>
      </c>
      <c r="CR7" s="38">
        <v>66.02</v>
      </c>
      <c r="CS7" s="38">
        <v>65.900000000000006</v>
      </c>
      <c r="CT7" s="38">
        <v>65.33</v>
      </c>
      <c r="CU7" s="38">
        <v>66.11</v>
      </c>
      <c r="CV7" s="38">
        <v>67.209999999999994</v>
      </c>
      <c r="CW7" s="38">
        <v>66.94</v>
      </c>
      <c r="CX7" s="38">
        <v>85.75</v>
      </c>
      <c r="CY7" s="38">
        <v>85.39</v>
      </c>
      <c r="CZ7" s="38">
        <v>85.76</v>
      </c>
      <c r="DA7" s="38">
        <v>86.07</v>
      </c>
      <c r="DB7" s="38">
        <v>83.6</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7.0000000000000007E-2</v>
      </c>
      <c r="EH7" s="38">
        <v>0</v>
      </c>
      <c r="EI7" s="38">
        <v>0</v>
      </c>
      <c r="EJ7" s="38">
        <v>7.0000000000000007E-2</v>
      </c>
      <c r="EK7" s="38">
        <v>7.0000000000000007E-2</v>
      </c>
      <c r="EL7" s="38">
        <v>0.17</v>
      </c>
      <c r="EM7" s="38">
        <v>0.05</v>
      </c>
      <c r="EN7" s="38">
        <v>7.0000000000000007E-2</v>
      </c>
      <c r="EO7" s="38">
        <v>0.09</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 直人０３</cp:lastModifiedBy>
  <cp:lastPrinted>2021-01-25T01:04:19Z</cp:lastPrinted>
  <dcterms:created xsi:type="dcterms:W3CDTF">2020-12-04T02:50:44Z</dcterms:created>
  <dcterms:modified xsi:type="dcterms:W3CDTF">2021-01-26T08:54:37Z</dcterms:modified>
  <cp:category/>
</cp:coreProperties>
</file>