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34010_経営管理課$\02_室班フォルダ\財務室\00経理\02○決算状況調査(決算統計)[担当者用]\02年度報告(令和元年度分)☆\40経営比較分析表\03病院回答【1月21日期限】\02救急OK\"/>
    </mc:Choice>
  </mc:AlternateContent>
  <workbookProtection workbookAlgorithmName="SHA-512" workbookHashValue="XBe4ZhYzaN0Vqfwmkany9qALcydfEtXEJqj9QeHcjP2J/8pLZZqWPXFzzX41cmmmIvq1nl7mOsrhcrPN2cM0pg==" workbookSaltValue="7y/mH9mfTOj5EMii9l77A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LP10" i="4" s="1"/>
  <c r="AC6" i="5"/>
  <c r="AB6" i="5"/>
  <c r="ID10" i="4" s="1"/>
  <c r="AA6" i="5"/>
  <c r="Z6" i="5"/>
  <c r="Y6" i="5"/>
  <c r="X6" i="5"/>
  <c r="EG12" i="4" s="1"/>
  <c r="W6" i="5"/>
  <c r="V6" i="5"/>
  <c r="AU12" i="4" s="1"/>
  <c r="U6" i="5"/>
  <c r="T6" i="5"/>
  <c r="S6" i="5"/>
  <c r="R6" i="5"/>
  <c r="Q6" i="5"/>
  <c r="P6" i="5"/>
  <c r="O6" i="5"/>
  <c r="N6" i="5"/>
  <c r="EG8" i="4" s="1"/>
  <c r="M6" i="5"/>
  <c r="L6" i="5"/>
  <c r="AU8" i="4" s="1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CN12" i="4"/>
  <c r="B12" i="4"/>
  <c r="JW10" i="4"/>
  <c r="FZ10" i="4"/>
  <c r="EG10" i="4"/>
  <c r="CN10" i="4"/>
  <c r="AU10" i="4"/>
  <c r="B10" i="4"/>
  <c r="LP8" i="4"/>
  <c r="JW8" i="4"/>
  <c r="ID8" i="4"/>
  <c r="FZ8" i="4"/>
  <c r="CN8" i="4"/>
  <c r="B8" i="4"/>
  <c r="MH78" i="4" l="1"/>
  <c r="IZ54" i="4"/>
  <c r="IZ32" i="4"/>
  <c r="HM78" i="4"/>
  <c r="FL54" i="4"/>
  <c r="MN54" i="4"/>
  <c r="FL32" i="4"/>
  <c r="MN32" i="4"/>
  <c r="CS78" i="4"/>
  <c r="BX54" i="4"/>
  <c r="BX32" i="4"/>
  <c r="C11" i="5"/>
  <c r="D11" i="5"/>
  <c r="E11" i="5"/>
  <c r="B11" i="5"/>
  <c r="LY54" i="4" l="1"/>
  <c r="LY32" i="4"/>
  <c r="LO78" i="4"/>
  <c r="IK54" i="4"/>
  <c r="IK32" i="4"/>
  <c r="BI54" i="4"/>
  <c r="BZ78" i="4"/>
  <c r="GT78" i="4"/>
  <c r="EW54" i="4"/>
  <c r="EW32" i="4"/>
  <c r="BI32" i="4"/>
  <c r="FH78" i="4"/>
  <c r="DS54" i="4"/>
  <c r="DS32" i="4"/>
  <c r="AN78" i="4"/>
  <c r="AE54" i="4"/>
  <c r="AE32" i="4"/>
  <c r="KC78" i="4"/>
  <c r="HG32" i="4"/>
  <c r="HG54" i="4"/>
  <c r="KU54" i="4"/>
  <c r="KU32" i="4"/>
  <c r="JJ78" i="4"/>
  <c r="GR54" i="4"/>
  <c r="GR32" i="4"/>
  <c r="EO78" i="4"/>
  <c r="DD54" i="4"/>
  <c r="DD32" i="4"/>
  <c r="KF54" i="4"/>
  <c r="U78" i="4"/>
  <c r="P54" i="4"/>
  <c r="P32" i="4"/>
  <c r="KF32" i="4"/>
  <c r="BG78" i="4"/>
  <c r="AT54" i="4"/>
  <c r="AT32" i="4"/>
  <c r="LJ32" i="4"/>
  <c r="LJ54" i="4"/>
  <c r="EH32" i="4"/>
  <c r="KV78" i="4"/>
  <c r="HV54" i="4"/>
  <c r="HV32" i="4"/>
  <c r="GA78" i="4"/>
  <c r="EH54" i="4"/>
</calcChain>
</file>

<file path=xl/sharedStrings.xml><?xml version="1.0" encoding="utf-8"?>
<sst xmlns="http://schemas.openxmlformats.org/spreadsheetml/2006/main" count="322" uniqueCount="184">
  <si>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</si>
  <si>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</si>
  <si>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</si>
  <si>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</si>
  <si>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</si>
  <si>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</si>
  <si>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</si>
  <si>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</si>
  <si>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</si>
  <si>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</si>
  <si>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</si>
  <si>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</si>
  <si>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</si>
  <si>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</si>
  <si>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</si>
  <si>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</si>
  <si>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</si>
  <si>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</si>
  <si>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</si>
  <si>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</si>
  <si>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</si>
  <si>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</si>
  <si>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</si>
  <si>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</si>
  <si>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</si>
  <si>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</si>
  <si>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</si>
  <si>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</si>
  <si>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</si>
  <si>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</si>
  <si>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</si>
  <si>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</si>
  <si>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</si>
  <si>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</si>
  <si>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</si>
  <si>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</si>
  <si>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</si>
  <si>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</si>
  <si>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</si>
  <si>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</si>
  <si>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</si>
  <si>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</si>
  <si>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</si>
  <si>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</si>
  <si>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</si>
  <si>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</si>
  <si>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</si>
  <si>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</si>
  <si>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</si>
  <si>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</si>
  <si>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</si>
  <si>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</si>
  <si>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</si>
  <si>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</si>
  <si>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</si>
  <si>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</si>
  <si>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</si>
  <si>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</si>
  <si>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</si>
  <si>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</si>
  <si>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</si>
  <si>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</si>
  <si>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</si>
  <si>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</si>
  <si>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</si>
  <si>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</si>
  <si>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</si>
  <si>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</si>
  <si>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</si>
  <si>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</si>
  <si>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</si>
  <si>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</si>
  <si>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</si>
  <si>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</si>
  <si>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</si>
  <si>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</si>
  <si>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</si>
  <si>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</si>
  <si>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</si>
  <si>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</si>
  <si>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</si>
  <si>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</si>
  <si>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</si>
  <si>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</si>
  <si>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</si>
  <si>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</si>
  <si>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</si>
  <si>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</si>
  <si>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</si>
  <si>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</si>
  <si>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</si>
  <si>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</si>
  <si>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</si>
  <si>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</si>
  <si>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</si>
  <si>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</si>
  <si>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</si>
  <si>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</si>
  <si>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</si>
  <si>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</si>
  <si>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</si>
  <si>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</si>
  <si>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</si>
  <si>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</si>
  <si>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</si>
  <si>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</si>
  <si>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</si>
  <si>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</si>
  <si>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</si>
  <si>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</si>
  <si>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</si>
  <si>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</si>
  <si>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</si>
  <si>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</si>
  <si>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</si>
  <si>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</si>
  <si>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</si>
  <si>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</si>
  <si>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</si>
  <si>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</si>
  <si>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</si>
  <si>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</si>
  <si>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</si>
  <si>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</si>
  <si>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</si>
  <si>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</si>
  <si>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</si>
  <si>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</si>
  <si>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</si>
  <si>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</si>
  <si>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</si>
  <si>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</si>
  <si>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</si>
  <si>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</si>
  <si>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</si>
  <si>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</si>
  <si>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</si>
  <si>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</si>
  <si>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</si>
  <si>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</si>
  <si>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</si>
  <si>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</si>
  <si>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</si>
  <si>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</si>
  <si>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</si>
  <si>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</si>
  <si>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</si>
  <si>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</si>
  <si>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</si>
  <si>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</si>
  <si>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</si>
  <si>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</si>
  <si>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</si>
  <si>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</si>
  <si>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</si>
  <si>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</si>
  <si>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</si>
  <si>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</si>
  <si>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</si>
  <si>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</si>
  <si>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</si>
  <si>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</si>
  <si>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</si>
  <si>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</si>
  <si>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救急医療センター</t>
  </si>
  <si>
    <t>条例全部</t>
  </si>
  <si>
    <t>病院事業</t>
  </si>
  <si>
    <t>一般病院</t>
  </si>
  <si>
    <t>100床以上～200床未満</t>
  </si>
  <si>
    <t>自治体職員</t>
  </si>
  <si>
    <t>直営</t>
  </si>
  <si>
    <t>I 訓</t>
  </si>
  <si>
    <t>救 臨 災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</si>
  <si>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</si>
  <si>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</si>
  <si>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</si>
  <si>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</si>
  <si>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</si>
  <si>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</si>
  <si>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</si>
  <si>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①経常収支比率、②医業収支比率、④病床利用率、⑤入院患者１人１日当たり収益、⑥外来患者１人１日当たり収益の各指標は、平均値と比較して、良好な状況である。
　特に、⑤入院患者１人１日当たり収益からは、
収益性が高いことが見て取れる。これは、当施設
が、第３次救急医療施設として、重症救急患者の
治療に当たっていることが要因である。
　一方で費用面では、高度医療に当たっているこ
とから、⑧材料費対医業収益比率が平均値と比較して高い傾向にある。</t>
    <phoneticPr fontId="5"/>
  </si>
  <si>
    <t xml:space="preserve"> 「経営の健全性・効率性」については、平均と
比較して良好な状況にあるが、引き続き、高度医
療を担いながら、収益・費用の改善を図ってい
く。
　「老朽化」への対策については、近隣の県立病
院である千葉県精神科医療センターとの一体的整備を進めていく。</t>
    <phoneticPr fontId="5"/>
  </si>
  <si>
    <t xml:space="preserve">  当施設は、建設後４０年が経過し老朽化・狭隘
化が進んでいること等から、施設整備が必要と
なっている。
　指標面からも、「有形固定資産減価償却率」は
平均値より高く、老朽化の進行が窺える。</t>
    <phoneticPr fontId="5"/>
  </si>
  <si>
    <t>　千葉県救急医療センターは、昭和55年に開設された千葉県全域を対象とする第3次救急医療施設であり、本県唯一の高度救命救急センターである。また、全国にも数少ない独立型の救命救急センターである。
　内科・外科各分野の専門医が救急医療に特化した形で、24時間365日体制で勤務し、心筋梗塞、脳卒中、大動脈疾患、重症多発外傷、急性腹症等の重症救急患者の治療に当たっている。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</si>
</sst>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76.099999999999994</c:v>
                </c:pt>
                <c:pt idx="1">
                  <c:v>75.2</c:v>
                </c:pt>
                <c:pt idx="2">
                  <c:v>77.5</c:v>
                </c:pt>
                <c:pt idx="3">
                  <c:v>77</c:v>
                </c:pt>
                <c:pt idx="4">
                  <c:v>75.900000000000006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B-4F4E-98CB-0FB2FBF60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69.8</c:v>
                </c:pt>
                <c:pt idx="2">
                  <c:v>69.7</c:v>
                </c:pt>
                <c:pt idx="3">
                  <c:v>70.099999999999994</c:v>
                </c:pt>
                <c:pt idx="4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B-4F4E-98CB-0FB2FBF60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18719</c:v>
                </c:pt>
                <c:pt idx="1">
                  <c:v>19014</c:v>
                </c:pt>
                <c:pt idx="2">
                  <c:v>19609</c:v>
                </c:pt>
                <c:pt idx="3">
                  <c:v>17918</c:v>
                </c:pt>
                <c:pt idx="4">
                  <c:v>17762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1-4F93-BE9B-915C3D4D0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10037</c:v>
                </c:pt>
                <c:pt idx="1">
                  <c:v>9976</c:v>
                </c:pt>
                <c:pt idx="2">
                  <c:v>10130</c:v>
                </c:pt>
                <c:pt idx="3">
                  <c:v>10244</c:v>
                </c:pt>
                <c:pt idx="4">
                  <c:v>10602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1-4F93-BE9B-915C3D4D0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113793</c:v>
                </c:pt>
                <c:pt idx="1">
                  <c:v>102200</c:v>
                </c:pt>
                <c:pt idx="2">
                  <c:v>106016</c:v>
                </c:pt>
                <c:pt idx="3">
                  <c:v>106836</c:v>
                </c:pt>
                <c:pt idx="4">
                  <c:v>106412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3-44E2-8A7D-03C25380F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32532</c:v>
                </c:pt>
                <c:pt idx="1">
                  <c:v>33492</c:v>
                </c:pt>
                <c:pt idx="2">
                  <c:v>34136</c:v>
                </c:pt>
                <c:pt idx="3">
                  <c:v>34924</c:v>
                </c:pt>
                <c:pt idx="4">
                  <c:v>35788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3-44E2-8A7D-03C25380F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7-48F5-BE90-840330BF9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119.5</c:v>
                </c:pt>
                <c:pt idx="2">
                  <c:v>116.9</c:v>
                </c:pt>
                <c:pt idx="3">
                  <c:v>117.1</c:v>
                </c:pt>
                <c:pt idx="4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7-48F5-BE90-840330BF9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93.7</c:v>
                </c:pt>
                <c:pt idx="1">
                  <c:v>89.7</c:v>
                </c:pt>
                <c:pt idx="2">
                  <c:v>97.1</c:v>
                </c:pt>
                <c:pt idx="3">
                  <c:v>100.3</c:v>
                </c:pt>
                <c:pt idx="4">
                  <c:v>102.1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5-491B-BFC7-19677C57D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84.2</c:v>
                </c:pt>
                <c:pt idx="2">
                  <c:v>83.9</c:v>
                </c:pt>
                <c:pt idx="3">
                  <c:v>84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5-491B-BFC7-19677C57D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97.5</c:v>
                </c:pt>
                <c:pt idx="1">
                  <c:v>93.3</c:v>
                </c:pt>
                <c:pt idx="2">
                  <c:v>100.1</c:v>
                </c:pt>
                <c:pt idx="3">
                  <c:v>104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0-4D69-9D94-623147039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96.7</c:v>
                </c:pt>
                <c:pt idx="2">
                  <c:v>96.6</c:v>
                </c:pt>
                <c:pt idx="3">
                  <c:v>97.2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0-4D69-9D94-623147039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61.9</c:v>
                </c:pt>
                <c:pt idx="2">
                  <c:v>64</c:v>
                </c:pt>
                <c:pt idx="3">
                  <c:v>66.099999999999994</c:v>
                </c:pt>
                <c:pt idx="4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9-4AD9-88EE-34CD29D75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52.5</c:v>
                </c:pt>
                <c:pt idx="2">
                  <c:v>53.5</c:v>
                </c:pt>
                <c:pt idx="3">
                  <c:v>54.1</c:v>
                </c:pt>
                <c:pt idx="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9-4AD9-88EE-34CD29D75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73.099999999999994</c:v>
                </c:pt>
                <c:pt idx="1">
                  <c:v>68.3</c:v>
                </c:pt>
                <c:pt idx="2">
                  <c:v>70.8</c:v>
                </c:pt>
                <c:pt idx="3">
                  <c:v>74.599999999999994</c:v>
                </c:pt>
                <c:pt idx="4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C-4E0F-A212-3812A7783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69.7</c:v>
                </c:pt>
                <c:pt idx="2">
                  <c:v>71.3</c:v>
                </c:pt>
                <c:pt idx="3">
                  <c:v>71.400000000000006</c:v>
                </c:pt>
                <c:pt idx="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C-4E0F-A212-3812A7783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70828750</c:v>
                </c:pt>
                <c:pt idx="1">
                  <c:v>69904770</c:v>
                </c:pt>
                <c:pt idx="2">
                  <c:v>70027900</c:v>
                </c:pt>
                <c:pt idx="3">
                  <c:v>71311450</c:v>
                </c:pt>
                <c:pt idx="4">
                  <c:v>70995570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5-4CCB-B348-39AA88A1A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35730958</c:v>
                </c:pt>
                <c:pt idx="1">
                  <c:v>37752628</c:v>
                </c:pt>
                <c:pt idx="2">
                  <c:v>39094598</c:v>
                </c:pt>
                <c:pt idx="3">
                  <c:v>40683727</c:v>
                </c:pt>
                <c:pt idx="4">
                  <c:v>41891213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5-4CCB-B348-39AA88A1A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21.8</c:v>
                </c:pt>
                <c:pt idx="1">
                  <c:v>20.399999999999999</c:v>
                </c:pt>
                <c:pt idx="2">
                  <c:v>20.2</c:v>
                </c:pt>
                <c:pt idx="3">
                  <c:v>19.8</c:v>
                </c:pt>
                <c:pt idx="4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2-45D4-A524-799CCB4A6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18.7</c:v>
                </c:pt>
                <c:pt idx="2">
                  <c:v>18.3</c:v>
                </c:pt>
                <c:pt idx="3">
                  <c:v>17.7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2-45D4-A524-799CCB4A6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69.099999999999994</c:v>
                </c:pt>
                <c:pt idx="2">
                  <c:v>62.4</c:v>
                </c:pt>
                <c:pt idx="3">
                  <c:v>59.7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F-438E-B9FD-08761FC6B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63.4</c:v>
                </c:pt>
                <c:pt idx="2">
                  <c:v>63.4</c:v>
                </c:pt>
                <c:pt idx="3">
                  <c:v>63.7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F-438E-B9FD-08761FC6B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13" zoomScaleNormal="100" zoomScaleSheetLayoutView="70" workbookViewId="0">
      <selection activeCell="NJ22" sqref="NJ22:NX3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2" t="str">
        <f>データ!H6</f>
        <v>千葉県　救急医療センター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4" t="s">
        <v>2</v>
      </c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6"/>
      <c r="CN7" s="144" t="s">
        <v>3</v>
      </c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6"/>
      <c r="EG7" s="144" t="s">
        <v>4</v>
      </c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6"/>
      <c r="FZ7" s="144" t="s">
        <v>5</v>
      </c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6"/>
      <c r="ID7" s="144" t="s">
        <v>6</v>
      </c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  <c r="IW7" s="145"/>
      <c r="IX7" s="145"/>
      <c r="IY7" s="145"/>
      <c r="IZ7" s="145"/>
      <c r="JA7" s="145"/>
      <c r="JB7" s="145"/>
      <c r="JC7" s="145"/>
      <c r="JD7" s="145"/>
      <c r="JE7" s="145"/>
      <c r="JF7" s="145"/>
      <c r="JG7" s="145"/>
      <c r="JH7" s="145"/>
      <c r="JI7" s="145"/>
      <c r="JJ7" s="145"/>
      <c r="JK7" s="145"/>
      <c r="JL7" s="145"/>
      <c r="JM7" s="145"/>
      <c r="JN7" s="145"/>
      <c r="JO7" s="145"/>
      <c r="JP7" s="145"/>
      <c r="JQ7" s="145"/>
      <c r="JR7" s="145"/>
      <c r="JS7" s="145"/>
      <c r="JT7" s="145"/>
      <c r="JU7" s="145"/>
      <c r="JV7" s="146"/>
      <c r="JW7" s="144" t="s">
        <v>7</v>
      </c>
      <c r="JX7" s="145"/>
      <c r="JY7" s="145"/>
      <c r="JZ7" s="145"/>
      <c r="KA7" s="145"/>
      <c r="KB7" s="145"/>
      <c r="KC7" s="145"/>
      <c r="KD7" s="145"/>
      <c r="KE7" s="145"/>
      <c r="KF7" s="145"/>
      <c r="KG7" s="145"/>
      <c r="KH7" s="145"/>
      <c r="KI7" s="145"/>
      <c r="KJ7" s="145"/>
      <c r="KK7" s="145"/>
      <c r="KL7" s="145"/>
      <c r="KM7" s="145"/>
      <c r="KN7" s="145"/>
      <c r="KO7" s="145"/>
      <c r="KP7" s="145"/>
      <c r="KQ7" s="145"/>
      <c r="KR7" s="145"/>
      <c r="KS7" s="145"/>
      <c r="KT7" s="145"/>
      <c r="KU7" s="145"/>
      <c r="KV7" s="145"/>
      <c r="KW7" s="145"/>
      <c r="KX7" s="145"/>
      <c r="KY7" s="145"/>
      <c r="KZ7" s="145"/>
      <c r="LA7" s="145"/>
      <c r="LB7" s="145"/>
      <c r="LC7" s="145"/>
      <c r="LD7" s="145"/>
      <c r="LE7" s="145"/>
      <c r="LF7" s="145"/>
      <c r="LG7" s="145"/>
      <c r="LH7" s="145"/>
      <c r="LI7" s="145"/>
      <c r="LJ7" s="145"/>
      <c r="LK7" s="145"/>
      <c r="LL7" s="145"/>
      <c r="LM7" s="145"/>
      <c r="LN7" s="145"/>
      <c r="LO7" s="146"/>
      <c r="LP7" s="144" t="s">
        <v>8</v>
      </c>
      <c r="LQ7" s="145"/>
      <c r="LR7" s="145"/>
      <c r="LS7" s="145"/>
      <c r="LT7" s="145"/>
      <c r="LU7" s="145"/>
      <c r="LV7" s="145"/>
      <c r="LW7" s="145"/>
      <c r="LX7" s="145"/>
      <c r="LY7" s="145"/>
      <c r="LZ7" s="145"/>
      <c r="MA7" s="145"/>
      <c r="MB7" s="145"/>
      <c r="MC7" s="145"/>
      <c r="MD7" s="145"/>
      <c r="ME7" s="145"/>
      <c r="MF7" s="145"/>
      <c r="MG7" s="145"/>
      <c r="MH7" s="145"/>
      <c r="MI7" s="145"/>
      <c r="MJ7" s="145"/>
      <c r="MK7" s="145"/>
      <c r="ML7" s="145"/>
      <c r="MM7" s="145"/>
      <c r="MN7" s="145"/>
      <c r="MO7" s="145"/>
      <c r="MP7" s="145"/>
      <c r="MQ7" s="145"/>
      <c r="MR7" s="145"/>
      <c r="MS7" s="145"/>
      <c r="MT7" s="145"/>
      <c r="MU7" s="145"/>
      <c r="MV7" s="145"/>
      <c r="MW7" s="145"/>
      <c r="MX7" s="145"/>
      <c r="MY7" s="145"/>
      <c r="MZ7" s="145"/>
      <c r="NA7" s="145"/>
      <c r="NB7" s="145"/>
      <c r="NC7" s="145"/>
      <c r="ND7" s="145"/>
      <c r="NE7" s="145"/>
      <c r="NF7" s="145"/>
      <c r="NG7" s="145"/>
      <c r="NH7" s="14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39" t="str">
        <f>データ!K6</f>
        <v>条例全部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100床以上～200床未満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自治体職員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データ!Y6</f>
        <v>100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 t="str">
        <f>データ!Z6</f>
        <v>-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データ!AA6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9" t="s">
        <v>10</v>
      </c>
      <c r="NK8" s="15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4" t="s">
        <v>12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6"/>
      <c r="AU9" s="144" t="s">
        <v>13</v>
      </c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6"/>
      <c r="CN9" s="144" t="s">
        <v>14</v>
      </c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6"/>
      <c r="EG9" s="144" t="s">
        <v>15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6"/>
      <c r="FZ9" s="144" t="s">
        <v>16</v>
      </c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6"/>
      <c r="ID9" s="144" t="s">
        <v>17</v>
      </c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  <c r="IW9" s="145"/>
      <c r="IX9" s="145"/>
      <c r="IY9" s="145"/>
      <c r="IZ9" s="145"/>
      <c r="JA9" s="145"/>
      <c r="JB9" s="145"/>
      <c r="JC9" s="145"/>
      <c r="JD9" s="145"/>
      <c r="JE9" s="145"/>
      <c r="JF9" s="145"/>
      <c r="JG9" s="145"/>
      <c r="JH9" s="145"/>
      <c r="JI9" s="145"/>
      <c r="JJ9" s="145"/>
      <c r="JK9" s="145"/>
      <c r="JL9" s="145"/>
      <c r="JM9" s="145"/>
      <c r="JN9" s="145"/>
      <c r="JO9" s="145"/>
      <c r="JP9" s="145"/>
      <c r="JQ9" s="145"/>
      <c r="JR9" s="145"/>
      <c r="JS9" s="145"/>
      <c r="JT9" s="145"/>
      <c r="JU9" s="145"/>
      <c r="JV9" s="146"/>
      <c r="JW9" s="144" t="s">
        <v>18</v>
      </c>
      <c r="JX9" s="145"/>
      <c r="JY9" s="145"/>
      <c r="JZ9" s="145"/>
      <c r="KA9" s="145"/>
      <c r="KB9" s="145"/>
      <c r="KC9" s="145"/>
      <c r="KD9" s="145"/>
      <c r="KE9" s="145"/>
      <c r="KF9" s="145"/>
      <c r="KG9" s="145"/>
      <c r="KH9" s="145"/>
      <c r="KI9" s="145"/>
      <c r="KJ9" s="145"/>
      <c r="KK9" s="145"/>
      <c r="KL9" s="145"/>
      <c r="KM9" s="145"/>
      <c r="KN9" s="145"/>
      <c r="KO9" s="145"/>
      <c r="KP9" s="145"/>
      <c r="KQ9" s="145"/>
      <c r="KR9" s="145"/>
      <c r="KS9" s="145"/>
      <c r="KT9" s="145"/>
      <c r="KU9" s="145"/>
      <c r="KV9" s="145"/>
      <c r="KW9" s="145"/>
      <c r="KX9" s="145"/>
      <c r="KY9" s="145"/>
      <c r="KZ9" s="145"/>
      <c r="LA9" s="145"/>
      <c r="LB9" s="145"/>
      <c r="LC9" s="145"/>
      <c r="LD9" s="145"/>
      <c r="LE9" s="145"/>
      <c r="LF9" s="145"/>
      <c r="LG9" s="145"/>
      <c r="LH9" s="145"/>
      <c r="LI9" s="145"/>
      <c r="LJ9" s="145"/>
      <c r="LK9" s="145"/>
      <c r="LL9" s="145"/>
      <c r="LM9" s="145"/>
      <c r="LN9" s="145"/>
      <c r="LO9" s="146"/>
      <c r="LP9" s="144" t="s">
        <v>19</v>
      </c>
      <c r="LQ9" s="145"/>
      <c r="LR9" s="145"/>
      <c r="LS9" s="145"/>
      <c r="LT9" s="145"/>
      <c r="LU9" s="145"/>
      <c r="LV9" s="145"/>
      <c r="LW9" s="145"/>
      <c r="LX9" s="145"/>
      <c r="LY9" s="145"/>
      <c r="LZ9" s="145"/>
      <c r="MA9" s="145"/>
      <c r="MB9" s="145"/>
      <c r="MC9" s="145"/>
      <c r="MD9" s="145"/>
      <c r="ME9" s="145"/>
      <c r="MF9" s="145"/>
      <c r="MG9" s="145"/>
      <c r="MH9" s="145"/>
      <c r="MI9" s="145"/>
      <c r="MJ9" s="145"/>
      <c r="MK9" s="145"/>
      <c r="ML9" s="145"/>
      <c r="MM9" s="145"/>
      <c r="MN9" s="145"/>
      <c r="MO9" s="145"/>
      <c r="MP9" s="145"/>
      <c r="MQ9" s="145"/>
      <c r="MR9" s="145"/>
      <c r="MS9" s="145"/>
      <c r="MT9" s="145"/>
      <c r="MU9" s="145"/>
      <c r="MV9" s="145"/>
      <c r="MW9" s="145"/>
      <c r="MX9" s="145"/>
      <c r="MY9" s="145"/>
      <c r="MZ9" s="145"/>
      <c r="NA9" s="145"/>
      <c r="NB9" s="145"/>
      <c r="NC9" s="145"/>
      <c r="ND9" s="145"/>
      <c r="NE9" s="145"/>
      <c r="NF9" s="145"/>
      <c r="NG9" s="145"/>
      <c r="NH9" s="146"/>
      <c r="NI9" s="3"/>
      <c r="NJ9" s="147" t="s">
        <v>20</v>
      </c>
      <c r="NK9" s="14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12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-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I 訓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 臨 災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 t="str">
        <f>データ!AB6</f>
        <v>-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データ!AC6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データ!AD6</f>
        <v>100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2" t="s">
        <v>22</v>
      </c>
      <c r="NK10" s="14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4" t="s">
        <v>24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44" t="s">
        <v>25</v>
      </c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6"/>
      <c r="CN11" s="144" t="s">
        <v>26</v>
      </c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6"/>
      <c r="EG11" s="144" t="s">
        <v>27</v>
      </c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6"/>
      <c r="ID11" s="144" t="s">
        <v>28</v>
      </c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  <c r="IW11" s="145"/>
      <c r="IX11" s="145"/>
      <c r="IY11" s="145"/>
      <c r="IZ11" s="145"/>
      <c r="JA11" s="145"/>
      <c r="JB11" s="145"/>
      <c r="JC11" s="145"/>
      <c r="JD11" s="145"/>
      <c r="JE11" s="145"/>
      <c r="JF11" s="145"/>
      <c r="JG11" s="145"/>
      <c r="JH11" s="145"/>
      <c r="JI11" s="145"/>
      <c r="JJ11" s="145"/>
      <c r="JK11" s="145"/>
      <c r="JL11" s="145"/>
      <c r="JM11" s="145"/>
      <c r="JN11" s="145"/>
      <c r="JO11" s="145"/>
      <c r="JP11" s="145"/>
      <c r="JQ11" s="145"/>
      <c r="JR11" s="145"/>
      <c r="JS11" s="145"/>
      <c r="JT11" s="145"/>
      <c r="JU11" s="145"/>
      <c r="JV11" s="146"/>
      <c r="JW11" s="144" t="s">
        <v>29</v>
      </c>
      <c r="JX11" s="145"/>
      <c r="JY11" s="145"/>
      <c r="JZ11" s="145"/>
      <c r="KA11" s="145"/>
      <c r="KB11" s="145"/>
      <c r="KC11" s="145"/>
      <c r="KD11" s="145"/>
      <c r="KE11" s="145"/>
      <c r="KF11" s="145"/>
      <c r="KG11" s="145"/>
      <c r="KH11" s="145"/>
      <c r="KI11" s="145"/>
      <c r="KJ11" s="145"/>
      <c r="KK11" s="145"/>
      <c r="KL11" s="145"/>
      <c r="KM11" s="145"/>
      <c r="KN11" s="145"/>
      <c r="KO11" s="145"/>
      <c r="KP11" s="145"/>
      <c r="KQ11" s="145"/>
      <c r="KR11" s="145"/>
      <c r="KS11" s="145"/>
      <c r="KT11" s="145"/>
      <c r="KU11" s="145"/>
      <c r="KV11" s="145"/>
      <c r="KW11" s="145"/>
      <c r="KX11" s="145"/>
      <c r="KY11" s="145"/>
      <c r="KZ11" s="145"/>
      <c r="LA11" s="145"/>
      <c r="LB11" s="145"/>
      <c r="LC11" s="145"/>
      <c r="LD11" s="145"/>
      <c r="LE11" s="145"/>
      <c r="LF11" s="145"/>
      <c r="LG11" s="145"/>
      <c r="LH11" s="145"/>
      <c r="LI11" s="145"/>
      <c r="LJ11" s="145"/>
      <c r="LK11" s="145"/>
      <c r="LL11" s="145"/>
      <c r="LM11" s="145"/>
      <c r="LN11" s="145"/>
      <c r="LO11" s="146"/>
      <c r="LP11" s="144" t="s">
        <v>30</v>
      </c>
      <c r="LQ11" s="145"/>
      <c r="LR11" s="145"/>
      <c r="LS11" s="145"/>
      <c r="LT11" s="145"/>
      <c r="LU11" s="145"/>
      <c r="LV11" s="145"/>
      <c r="LW11" s="145"/>
      <c r="LX11" s="145"/>
      <c r="LY11" s="145"/>
      <c r="LZ11" s="145"/>
      <c r="MA11" s="145"/>
      <c r="MB11" s="145"/>
      <c r="MC11" s="145"/>
      <c r="MD11" s="145"/>
      <c r="ME11" s="145"/>
      <c r="MF11" s="145"/>
      <c r="MG11" s="145"/>
      <c r="MH11" s="145"/>
      <c r="MI11" s="145"/>
      <c r="MJ11" s="145"/>
      <c r="MK11" s="145"/>
      <c r="ML11" s="145"/>
      <c r="MM11" s="145"/>
      <c r="MN11" s="145"/>
      <c r="MO11" s="145"/>
      <c r="MP11" s="145"/>
      <c r="MQ11" s="145"/>
      <c r="MR11" s="145"/>
      <c r="MS11" s="145"/>
      <c r="MT11" s="145"/>
      <c r="MU11" s="145"/>
      <c r="MV11" s="145"/>
      <c r="MW11" s="145"/>
      <c r="MX11" s="145"/>
      <c r="MY11" s="145"/>
      <c r="MZ11" s="145"/>
      <c r="NA11" s="145"/>
      <c r="NB11" s="145"/>
      <c r="NC11" s="145"/>
      <c r="ND11" s="145"/>
      <c r="NE11" s="145"/>
      <c r="NF11" s="145"/>
      <c r="NG11" s="145"/>
      <c r="NH11" s="14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28">
        <f>データ!U6</f>
        <v>6319772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11204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非該当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７：１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ID12" s="128">
        <f>データ!AE6</f>
        <v>100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 t="str">
        <f>データ!AF6</f>
        <v>-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データ!AG6</f>
        <v>100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1" t="s">
        <v>31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1" t="s">
        <v>32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33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35</v>
      </c>
      <c r="NK16" s="134"/>
      <c r="NL16" s="134"/>
      <c r="NM16" s="134"/>
      <c r="NN16" s="135"/>
      <c r="NO16" s="133" t="s">
        <v>36</v>
      </c>
      <c r="NP16" s="134"/>
      <c r="NQ16" s="134"/>
      <c r="NR16" s="134"/>
      <c r="NS16" s="135"/>
      <c r="NT16" s="133" t="s">
        <v>37</v>
      </c>
      <c r="NU16" s="134"/>
      <c r="NV16" s="134"/>
      <c r="NW16" s="134"/>
      <c r="NX16" s="135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0" t="s">
        <v>38</v>
      </c>
      <c r="NK18" s="121"/>
      <c r="NL18" s="121"/>
      <c r="NM18" s="124" t="s">
        <v>39</v>
      </c>
      <c r="NN18" s="125"/>
      <c r="NO18" s="120" t="s">
        <v>38</v>
      </c>
      <c r="NP18" s="121"/>
      <c r="NQ18" s="121"/>
      <c r="NR18" s="124" t="s">
        <v>39</v>
      </c>
      <c r="NS18" s="125"/>
      <c r="NT18" s="120" t="s">
        <v>38</v>
      </c>
      <c r="NU18" s="121"/>
      <c r="NV18" s="121"/>
      <c r="NW18" s="124" t="s">
        <v>39</v>
      </c>
      <c r="NX18" s="125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2"/>
      <c r="NK19" s="123"/>
      <c r="NL19" s="123"/>
      <c r="NM19" s="126"/>
      <c r="NN19" s="127"/>
      <c r="NO19" s="122"/>
      <c r="NP19" s="123"/>
      <c r="NQ19" s="123"/>
      <c r="NR19" s="126"/>
      <c r="NS19" s="127"/>
      <c r="NT19" s="122"/>
      <c r="NU19" s="123"/>
      <c r="NV19" s="123"/>
      <c r="NW19" s="126"/>
      <c r="NX19" s="127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42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183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1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3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1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3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1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3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1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3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3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1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3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1"/>
      <c r="NK29" s="112"/>
      <c r="NL29" s="112"/>
      <c r="NM29" s="112"/>
      <c r="NN29" s="112"/>
      <c r="NO29" s="112"/>
      <c r="NP29" s="112"/>
      <c r="NQ29" s="112"/>
      <c r="NR29" s="112"/>
      <c r="NS29" s="112"/>
      <c r="NT29" s="112"/>
      <c r="NU29" s="112"/>
      <c r="NV29" s="112"/>
      <c r="NW29" s="112"/>
      <c r="NX29" s="113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1"/>
      <c r="NK30" s="112"/>
      <c r="NL30" s="112"/>
      <c r="NM30" s="112"/>
      <c r="NN30" s="112"/>
      <c r="NO30" s="112"/>
      <c r="NP30" s="112"/>
      <c r="NQ30" s="112"/>
      <c r="NR30" s="112"/>
      <c r="NS30" s="112"/>
      <c r="NT30" s="112"/>
      <c r="NU30" s="112"/>
      <c r="NV30" s="112"/>
      <c r="NW30" s="112"/>
      <c r="NX30" s="113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1"/>
      <c r="NK31" s="112"/>
      <c r="NL31" s="112"/>
      <c r="NM31" s="112"/>
      <c r="NN31" s="112"/>
      <c r="NO31" s="112"/>
      <c r="NP31" s="112"/>
      <c r="NQ31" s="112"/>
      <c r="NR31" s="112"/>
      <c r="NS31" s="112"/>
      <c r="NT31" s="112"/>
      <c r="NU31" s="112"/>
      <c r="NV31" s="112"/>
      <c r="NW31" s="112"/>
      <c r="NX31" s="113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1"/>
      <c r="NK32" s="112"/>
      <c r="NL32" s="112"/>
      <c r="NM32" s="112"/>
      <c r="NN32" s="112"/>
      <c r="NO32" s="112"/>
      <c r="NP32" s="112"/>
      <c r="NQ32" s="112"/>
      <c r="NR32" s="112"/>
      <c r="NS32" s="112"/>
      <c r="NT32" s="112"/>
      <c r="NU32" s="112"/>
      <c r="NV32" s="112"/>
      <c r="NW32" s="112"/>
      <c r="NX32" s="113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97.5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93.3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100.1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104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104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93.7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89.7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97.1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100.3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102.1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0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0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0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76.099999999999994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75.2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77.5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77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75.900000000000006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1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3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98.3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96.7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96.6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97.2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96.9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85.3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84.2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83.9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84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84.3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118.9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119.5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116.9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117.1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120.5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67.900000000000006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69.8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69.7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70.099999999999994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70.400000000000006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4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6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60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180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1" t="s">
        <v>182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113793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102200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106016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106836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106412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18719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19014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19609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17918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17762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63.3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69.099999999999994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62.4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59.7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60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21.8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20.399999999999999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20.2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19.8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18.8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32532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33492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34136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34924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35788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10037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9976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10130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10244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10602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62.5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63.4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63.4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63.7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63.3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19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18.7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18.3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17.7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17.5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181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62.6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61.9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64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66.099999999999994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67.599999999999994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73.099999999999994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68.3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70.8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74.599999999999994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75.5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70828750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69904770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70027900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71311450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70995570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52.4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52.5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53.5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54.1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54.6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69.2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69.7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71.3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71.400000000000006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71.7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35730958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37752628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39094598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40683727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41891213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WNc4oGWv9EYHBc3hmCCRvQL1nM2JPdIPoOjeEtOajK9yt7aIGjeywO5PP/W+xF3jC5426qx5CQET0++isbVYTw==" saltValue="B90gbRQtkyr87Ize1e8+uA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4" t="s">
        <v>105</v>
      </c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57" t="s">
        <v>106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7" t="s">
        <v>107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4" t="s">
        <v>108</v>
      </c>
      <c r="BP4" s="155"/>
      <c r="BQ4" s="155"/>
      <c r="BR4" s="155"/>
      <c r="BS4" s="155"/>
      <c r="BT4" s="155"/>
      <c r="BU4" s="155"/>
      <c r="BV4" s="155"/>
      <c r="BW4" s="155"/>
      <c r="BX4" s="155"/>
      <c r="BY4" s="156"/>
      <c r="BZ4" s="153" t="s">
        <v>109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7" t="s">
        <v>110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111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112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4" t="s">
        <v>113</v>
      </c>
      <c r="DS4" s="155"/>
      <c r="DT4" s="155"/>
      <c r="DU4" s="155"/>
      <c r="DV4" s="155"/>
      <c r="DW4" s="155"/>
      <c r="DX4" s="155"/>
      <c r="DY4" s="155"/>
      <c r="DZ4" s="155"/>
      <c r="EA4" s="155"/>
      <c r="EB4" s="156"/>
      <c r="EC4" s="153" t="s">
        <v>114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115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150</v>
      </c>
      <c r="AT5" s="62" t="s">
        <v>151</v>
      </c>
      <c r="AU5" s="62" t="s">
        <v>141</v>
      </c>
      <c r="AV5" s="62" t="s">
        <v>152</v>
      </c>
      <c r="AW5" s="62" t="s">
        <v>153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154</v>
      </c>
      <c r="BF5" s="62" t="s">
        <v>141</v>
      </c>
      <c r="BG5" s="62" t="s">
        <v>155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139</v>
      </c>
      <c r="BP5" s="62" t="s">
        <v>151</v>
      </c>
      <c r="BQ5" s="62" t="s">
        <v>141</v>
      </c>
      <c r="BR5" s="62" t="s">
        <v>152</v>
      </c>
      <c r="BS5" s="62" t="s">
        <v>156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139</v>
      </c>
      <c r="CA5" s="62" t="s">
        <v>140</v>
      </c>
      <c r="CB5" s="62" t="s">
        <v>141</v>
      </c>
      <c r="CC5" s="62" t="s">
        <v>152</v>
      </c>
      <c r="CD5" s="62" t="s">
        <v>143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139</v>
      </c>
      <c r="CL5" s="62" t="s">
        <v>151</v>
      </c>
      <c r="CM5" s="62" t="s">
        <v>141</v>
      </c>
      <c r="CN5" s="62" t="s">
        <v>152</v>
      </c>
      <c r="CO5" s="62" t="s">
        <v>156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139</v>
      </c>
      <c r="CW5" s="62" t="s">
        <v>151</v>
      </c>
      <c r="CX5" s="62" t="s">
        <v>141</v>
      </c>
      <c r="CY5" s="62" t="s">
        <v>157</v>
      </c>
      <c r="CZ5" s="62" t="s">
        <v>158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150</v>
      </c>
      <c r="DH5" s="62" t="s">
        <v>151</v>
      </c>
      <c r="DI5" s="62" t="s">
        <v>141</v>
      </c>
      <c r="DJ5" s="62" t="s">
        <v>157</v>
      </c>
      <c r="DK5" s="62" t="s">
        <v>143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140</v>
      </c>
      <c r="DT5" s="62" t="s">
        <v>141</v>
      </c>
      <c r="DU5" s="62" t="s">
        <v>152</v>
      </c>
      <c r="DV5" s="62" t="s">
        <v>153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139</v>
      </c>
      <c r="ED5" s="62" t="s">
        <v>151</v>
      </c>
      <c r="EE5" s="62" t="s">
        <v>141</v>
      </c>
      <c r="EF5" s="62" t="s">
        <v>142</v>
      </c>
      <c r="EG5" s="62" t="s">
        <v>143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159</v>
      </c>
      <c r="EN5" s="62" t="s">
        <v>160</v>
      </c>
      <c r="EO5" s="62" t="s">
        <v>151</v>
      </c>
      <c r="EP5" s="62" t="s">
        <v>141</v>
      </c>
      <c r="EQ5" s="62" t="s">
        <v>152</v>
      </c>
      <c r="ER5" s="62" t="s">
        <v>158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>
      <c r="A6" s="48" t="s">
        <v>161</v>
      </c>
      <c r="B6" s="63">
        <f>B8</f>
        <v>2019</v>
      </c>
      <c r="C6" s="63">
        <f t="shared" ref="C6:M6" si="2">C8</f>
        <v>120006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6</v>
      </c>
      <c r="H6" s="158" t="str">
        <f>IF(H8&lt;&gt;I8,H8,"")&amp;IF(I8&lt;&gt;J8,I8,"")&amp;"　"&amp;J8</f>
        <v>千葉県　救急医療センター</v>
      </c>
      <c r="I6" s="159"/>
      <c r="J6" s="16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自治体職員</v>
      </c>
      <c r="P6" s="63" t="str">
        <f>P8</f>
        <v>直営</v>
      </c>
      <c r="Q6" s="64">
        <f t="shared" ref="Q6:AG6" si="3">Q8</f>
        <v>12</v>
      </c>
      <c r="R6" s="63" t="str">
        <f t="shared" si="3"/>
        <v>-</v>
      </c>
      <c r="S6" s="63" t="str">
        <f t="shared" si="3"/>
        <v>I 訓</v>
      </c>
      <c r="T6" s="63" t="str">
        <f t="shared" si="3"/>
        <v>救 臨 災</v>
      </c>
      <c r="U6" s="64">
        <f>U8</f>
        <v>6319772</v>
      </c>
      <c r="V6" s="64">
        <f>V8</f>
        <v>11204</v>
      </c>
      <c r="W6" s="63" t="str">
        <f>W8</f>
        <v>非該当</v>
      </c>
      <c r="X6" s="63" t="str">
        <f t="shared" si="3"/>
        <v>７：１</v>
      </c>
      <c r="Y6" s="64">
        <f t="shared" si="3"/>
        <v>100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100</v>
      </c>
      <c r="AE6" s="64">
        <f t="shared" si="3"/>
        <v>100</v>
      </c>
      <c r="AF6" s="64" t="str">
        <f t="shared" si="3"/>
        <v>-</v>
      </c>
      <c r="AG6" s="64">
        <f t="shared" si="3"/>
        <v>100</v>
      </c>
      <c r="AH6" s="65">
        <f>IF(AH8="-",NA(),AH8)</f>
        <v>97.5</v>
      </c>
      <c r="AI6" s="65">
        <f t="shared" ref="AI6:AQ6" si="4">IF(AI8="-",NA(),AI8)</f>
        <v>93.3</v>
      </c>
      <c r="AJ6" s="65">
        <f t="shared" si="4"/>
        <v>100.1</v>
      </c>
      <c r="AK6" s="65">
        <f t="shared" si="4"/>
        <v>104</v>
      </c>
      <c r="AL6" s="65">
        <f t="shared" si="4"/>
        <v>104</v>
      </c>
      <c r="AM6" s="65">
        <f t="shared" si="4"/>
        <v>98.3</v>
      </c>
      <c r="AN6" s="65">
        <f t="shared" si="4"/>
        <v>96.7</v>
      </c>
      <c r="AO6" s="65">
        <f t="shared" si="4"/>
        <v>96.6</v>
      </c>
      <c r="AP6" s="65">
        <f t="shared" si="4"/>
        <v>97.2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93.7</v>
      </c>
      <c r="AT6" s="65">
        <f t="shared" ref="AT6:BB6" si="5">IF(AT8="-",NA(),AT8)</f>
        <v>89.7</v>
      </c>
      <c r="AU6" s="65">
        <f t="shared" si="5"/>
        <v>97.1</v>
      </c>
      <c r="AV6" s="65">
        <f t="shared" si="5"/>
        <v>100.3</v>
      </c>
      <c r="AW6" s="65">
        <f t="shared" si="5"/>
        <v>102.1</v>
      </c>
      <c r="AX6" s="65">
        <f t="shared" si="5"/>
        <v>85.3</v>
      </c>
      <c r="AY6" s="65">
        <f t="shared" si="5"/>
        <v>84.2</v>
      </c>
      <c r="AZ6" s="65">
        <f t="shared" si="5"/>
        <v>83.9</v>
      </c>
      <c r="BA6" s="65">
        <f t="shared" si="5"/>
        <v>84</v>
      </c>
      <c r="BB6" s="65">
        <f t="shared" si="5"/>
        <v>84.3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118.9</v>
      </c>
      <c r="BJ6" s="65">
        <f t="shared" si="6"/>
        <v>119.5</v>
      </c>
      <c r="BK6" s="65">
        <f t="shared" si="6"/>
        <v>116.9</v>
      </c>
      <c r="BL6" s="65">
        <f t="shared" si="6"/>
        <v>117.1</v>
      </c>
      <c r="BM6" s="65">
        <f t="shared" si="6"/>
        <v>120.5</v>
      </c>
      <c r="BN6" s="65" t="str">
        <f>IF(BN8="-","【-】","【"&amp;SUBSTITUTE(TEXT(BN8,"#,##0.0"),"-","△")&amp;"】")</f>
        <v>【59.6】</v>
      </c>
      <c r="BO6" s="65">
        <f>IF(BO8="-",NA(),BO8)</f>
        <v>76.099999999999994</v>
      </c>
      <c r="BP6" s="65">
        <f t="shared" ref="BP6:BX6" si="7">IF(BP8="-",NA(),BP8)</f>
        <v>75.2</v>
      </c>
      <c r="BQ6" s="65">
        <f t="shared" si="7"/>
        <v>77.5</v>
      </c>
      <c r="BR6" s="65">
        <f t="shared" si="7"/>
        <v>77</v>
      </c>
      <c r="BS6" s="65">
        <f t="shared" si="7"/>
        <v>75.900000000000006</v>
      </c>
      <c r="BT6" s="65">
        <f t="shared" si="7"/>
        <v>67.900000000000006</v>
      </c>
      <c r="BU6" s="65">
        <f t="shared" si="7"/>
        <v>69.8</v>
      </c>
      <c r="BV6" s="65">
        <f t="shared" si="7"/>
        <v>69.7</v>
      </c>
      <c r="BW6" s="65">
        <f t="shared" si="7"/>
        <v>70.099999999999994</v>
      </c>
      <c r="BX6" s="65">
        <f t="shared" si="7"/>
        <v>70.400000000000006</v>
      </c>
      <c r="BY6" s="65" t="str">
        <f>IF(BY8="-","【-】","【"&amp;SUBSTITUTE(TEXT(BY8,"#,##0.0"),"-","△")&amp;"】")</f>
        <v>【74.7】</v>
      </c>
      <c r="BZ6" s="66">
        <f>IF(BZ8="-",NA(),BZ8)</f>
        <v>113793</v>
      </c>
      <c r="CA6" s="66">
        <f t="shared" ref="CA6:CI6" si="8">IF(CA8="-",NA(),CA8)</f>
        <v>102200</v>
      </c>
      <c r="CB6" s="66">
        <f t="shared" si="8"/>
        <v>106016</v>
      </c>
      <c r="CC6" s="66">
        <f t="shared" si="8"/>
        <v>106836</v>
      </c>
      <c r="CD6" s="66">
        <f t="shared" si="8"/>
        <v>106412</v>
      </c>
      <c r="CE6" s="66">
        <f t="shared" si="8"/>
        <v>32532</v>
      </c>
      <c r="CF6" s="66">
        <f t="shared" si="8"/>
        <v>33492</v>
      </c>
      <c r="CG6" s="66">
        <f t="shared" si="8"/>
        <v>34136</v>
      </c>
      <c r="CH6" s="66">
        <f t="shared" si="8"/>
        <v>34924</v>
      </c>
      <c r="CI6" s="66">
        <f t="shared" si="8"/>
        <v>35788</v>
      </c>
      <c r="CJ6" s="65" t="str">
        <f>IF(CJ8="-","【-】","【"&amp;SUBSTITUTE(TEXT(CJ8,"#,##0"),"-","△")&amp;"】")</f>
        <v>【53,621】</v>
      </c>
      <c r="CK6" s="66">
        <f>IF(CK8="-",NA(),CK8)</f>
        <v>18719</v>
      </c>
      <c r="CL6" s="66">
        <f t="shared" ref="CL6:CT6" si="9">IF(CL8="-",NA(),CL8)</f>
        <v>19014</v>
      </c>
      <c r="CM6" s="66">
        <f t="shared" si="9"/>
        <v>19609</v>
      </c>
      <c r="CN6" s="66">
        <f t="shared" si="9"/>
        <v>17918</v>
      </c>
      <c r="CO6" s="66">
        <f t="shared" si="9"/>
        <v>17762</v>
      </c>
      <c r="CP6" s="66">
        <f t="shared" si="9"/>
        <v>10037</v>
      </c>
      <c r="CQ6" s="66">
        <f t="shared" si="9"/>
        <v>9976</v>
      </c>
      <c r="CR6" s="66">
        <f t="shared" si="9"/>
        <v>10130</v>
      </c>
      <c r="CS6" s="66">
        <f t="shared" si="9"/>
        <v>10244</v>
      </c>
      <c r="CT6" s="66">
        <f t="shared" si="9"/>
        <v>10602</v>
      </c>
      <c r="CU6" s="65" t="str">
        <f>IF(CU8="-","【-】","【"&amp;SUBSTITUTE(TEXT(CU8,"#,##0"),"-","△")&amp;"】")</f>
        <v>【15,586】</v>
      </c>
      <c r="CV6" s="65">
        <f>IF(CV8="-",NA(),CV8)</f>
        <v>63.3</v>
      </c>
      <c r="CW6" s="65">
        <f t="shared" ref="CW6:DE6" si="10">IF(CW8="-",NA(),CW8)</f>
        <v>69.099999999999994</v>
      </c>
      <c r="CX6" s="65">
        <f t="shared" si="10"/>
        <v>62.4</v>
      </c>
      <c r="CY6" s="65">
        <f t="shared" si="10"/>
        <v>59.7</v>
      </c>
      <c r="CZ6" s="65">
        <f t="shared" si="10"/>
        <v>60</v>
      </c>
      <c r="DA6" s="65">
        <f t="shared" si="10"/>
        <v>62.5</v>
      </c>
      <c r="DB6" s="65">
        <f t="shared" si="10"/>
        <v>63.4</v>
      </c>
      <c r="DC6" s="65">
        <f t="shared" si="10"/>
        <v>63.4</v>
      </c>
      <c r="DD6" s="65">
        <f t="shared" si="10"/>
        <v>63.7</v>
      </c>
      <c r="DE6" s="65">
        <f t="shared" si="10"/>
        <v>63.3</v>
      </c>
      <c r="DF6" s="65" t="str">
        <f>IF(DF8="-","【-】","【"&amp;SUBSTITUTE(TEXT(DF8,"#,##0.0"),"-","△")&amp;"】")</f>
        <v>【54.6】</v>
      </c>
      <c r="DG6" s="65">
        <f>IF(DG8="-",NA(),DG8)</f>
        <v>21.8</v>
      </c>
      <c r="DH6" s="65">
        <f t="shared" ref="DH6:DP6" si="11">IF(DH8="-",NA(),DH8)</f>
        <v>20.399999999999999</v>
      </c>
      <c r="DI6" s="65">
        <f t="shared" si="11"/>
        <v>20.2</v>
      </c>
      <c r="DJ6" s="65">
        <f t="shared" si="11"/>
        <v>19.8</v>
      </c>
      <c r="DK6" s="65">
        <f t="shared" si="11"/>
        <v>18.8</v>
      </c>
      <c r="DL6" s="65">
        <f t="shared" si="11"/>
        <v>19</v>
      </c>
      <c r="DM6" s="65">
        <f t="shared" si="11"/>
        <v>18.7</v>
      </c>
      <c r="DN6" s="65">
        <f t="shared" si="11"/>
        <v>18.3</v>
      </c>
      <c r="DO6" s="65">
        <f t="shared" si="11"/>
        <v>17.7</v>
      </c>
      <c r="DP6" s="65">
        <f t="shared" si="11"/>
        <v>17.5</v>
      </c>
      <c r="DQ6" s="65" t="str">
        <f>IF(DQ8="-","【-】","【"&amp;SUBSTITUTE(TEXT(DQ8,"#,##0.0"),"-","△")&amp;"】")</f>
        <v>【25.0】</v>
      </c>
      <c r="DR6" s="65">
        <f>IF(DR8="-",NA(),DR8)</f>
        <v>62.6</v>
      </c>
      <c r="DS6" s="65">
        <f t="shared" ref="DS6:EA6" si="12">IF(DS8="-",NA(),DS8)</f>
        <v>61.9</v>
      </c>
      <c r="DT6" s="65">
        <f t="shared" si="12"/>
        <v>64</v>
      </c>
      <c r="DU6" s="65">
        <f t="shared" si="12"/>
        <v>66.099999999999994</v>
      </c>
      <c r="DV6" s="65">
        <f t="shared" si="12"/>
        <v>67.599999999999994</v>
      </c>
      <c r="DW6" s="65">
        <f t="shared" si="12"/>
        <v>52.4</v>
      </c>
      <c r="DX6" s="65">
        <f t="shared" si="12"/>
        <v>52.5</v>
      </c>
      <c r="DY6" s="65">
        <f t="shared" si="12"/>
        <v>53.5</v>
      </c>
      <c r="DZ6" s="65">
        <f t="shared" si="12"/>
        <v>54.1</v>
      </c>
      <c r="EA6" s="65">
        <f t="shared" si="12"/>
        <v>54.6</v>
      </c>
      <c r="EB6" s="65" t="str">
        <f>IF(EB8="-","【-】","【"&amp;SUBSTITUTE(TEXT(EB8,"#,##0.0"),"-","△")&amp;"】")</f>
        <v>【53.5】</v>
      </c>
      <c r="EC6" s="65">
        <f>IF(EC8="-",NA(),EC8)</f>
        <v>73.099999999999994</v>
      </c>
      <c r="ED6" s="65">
        <f t="shared" ref="ED6:EL6" si="13">IF(ED8="-",NA(),ED8)</f>
        <v>68.3</v>
      </c>
      <c r="EE6" s="65">
        <f t="shared" si="13"/>
        <v>70.8</v>
      </c>
      <c r="EF6" s="65">
        <f t="shared" si="13"/>
        <v>74.599999999999994</v>
      </c>
      <c r="EG6" s="65">
        <f t="shared" si="13"/>
        <v>75.5</v>
      </c>
      <c r="EH6" s="65">
        <f t="shared" si="13"/>
        <v>69.2</v>
      </c>
      <c r="EI6" s="65">
        <f t="shared" si="13"/>
        <v>69.7</v>
      </c>
      <c r="EJ6" s="65">
        <f t="shared" si="13"/>
        <v>71.3</v>
      </c>
      <c r="EK6" s="65">
        <f t="shared" si="13"/>
        <v>71.400000000000006</v>
      </c>
      <c r="EL6" s="65">
        <f t="shared" si="13"/>
        <v>71.7</v>
      </c>
      <c r="EM6" s="65" t="str">
        <f>IF(EM8="-","【-】","【"&amp;SUBSTITUTE(TEXT(EM8,"#,##0.0"),"-","△")&amp;"】")</f>
        <v>【70.0】</v>
      </c>
      <c r="EN6" s="66">
        <f>IF(EN8="-",NA(),EN8)</f>
        <v>70828750</v>
      </c>
      <c r="EO6" s="66">
        <f t="shared" ref="EO6:EW6" si="14">IF(EO8="-",NA(),EO8)</f>
        <v>69904770</v>
      </c>
      <c r="EP6" s="66">
        <f t="shared" si="14"/>
        <v>70027900</v>
      </c>
      <c r="EQ6" s="66">
        <f t="shared" si="14"/>
        <v>71311450</v>
      </c>
      <c r="ER6" s="66">
        <f t="shared" si="14"/>
        <v>70995570</v>
      </c>
      <c r="ES6" s="66">
        <f t="shared" si="14"/>
        <v>35730958</v>
      </c>
      <c r="ET6" s="66">
        <f t="shared" si="14"/>
        <v>37752628</v>
      </c>
      <c r="EU6" s="66">
        <f t="shared" si="14"/>
        <v>39094598</v>
      </c>
      <c r="EV6" s="66">
        <f t="shared" si="14"/>
        <v>40683727</v>
      </c>
      <c r="EW6" s="66">
        <f t="shared" si="14"/>
        <v>41891213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162</v>
      </c>
      <c r="B7" s="63">
        <f t="shared" ref="B7:AG7" si="15">B8</f>
        <v>2019</v>
      </c>
      <c r="C7" s="63">
        <f t="shared" si="15"/>
        <v>120006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6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 t="str">
        <f>O8</f>
        <v>自治体職員</v>
      </c>
      <c r="P7" s="63" t="str">
        <f>P8</f>
        <v>直営</v>
      </c>
      <c r="Q7" s="64">
        <f t="shared" si="15"/>
        <v>12</v>
      </c>
      <c r="R7" s="63" t="str">
        <f t="shared" si="15"/>
        <v>-</v>
      </c>
      <c r="S7" s="63" t="str">
        <f t="shared" si="15"/>
        <v>I 訓</v>
      </c>
      <c r="T7" s="63" t="str">
        <f t="shared" si="15"/>
        <v>救 臨 災</v>
      </c>
      <c r="U7" s="64">
        <f>U8</f>
        <v>6319772</v>
      </c>
      <c r="V7" s="64">
        <f>V8</f>
        <v>11204</v>
      </c>
      <c r="W7" s="63" t="str">
        <f>W8</f>
        <v>非該当</v>
      </c>
      <c r="X7" s="63" t="str">
        <f t="shared" si="15"/>
        <v>７：１</v>
      </c>
      <c r="Y7" s="64">
        <f t="shared" si="15"/>
        <v>100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100</v>
      </c>
      <c r="AE7" s="64">
        <f t="shared" si="15"/>
        <v>100</v>
      </c>
      <c r="AF7" s="64" t="str">
        <f t="shared" si="15"/>
        <v>-</v>
      </c>
      <c r="AG7" s="64">
        <f t="shared" si="15"/>
        <v>100</v>
      </c>
      <c r="AH7" s="65">
        <f>AH8</f>
        <v>97.5</v>
      </c>
      <c r="AI7" s="65">
        <f t="shared" ref="AI7:AQ7" si="16">AI8</f>
        <v>93.3</v>
      </c>
      <c r="AJ7" s="65">
        <f t="shared" si="16"/>
        <v>100.1</v>
      </c>
      <c r="AK7" s="65">
        <f t="shared" si="16"/>
        <v>104</v>
      </c>
      <c r="AL7" s="65">
        <f t="shared" si="16"/>
        <v>104</v>
      </c>
      <c r="AM7" s="65">
        <f t="shared" si="16"/>
        <v>98.3</v>
      </c>
      <c r="AN7" s="65">
        <f t="shared" si="16"/>
        <v>96.7</v>
      </c>
      <c r="AO7" s="65">
        <f t="shared" si="16"/>
        <v>96.6</v>
      </c>
      <c r="AP7" s="65">
        <f t="shared" si="16"/>
        <v>97.2</v>
      </c>
      <c r="AQ7" s="65">
        <f t="shared" si="16"/>
        <v>96.9</v>
      </c>
      <c r="AR7" s="65"/>
      <c r="AS7" s="65">
        <f>AS8</f>
        <v>93.7</v>
      </c>
      <c r="AT7" s="65">
        <f t="shared" ref="AT7:BB7" si="17">AT8</f>
        <v>89.7</v>
      </c>
      <c r="AU7" s="65">
        <f t="shared" si="17"/>
        <v>97.1</v>
      </c>
      <c r="AV7" s="65">
        <f t="shared" si="17"/>
        <v>100.3</v>
      </c>
      <c r="AW7" s="65">
        <f t="shared" si="17"/>
        <v>102.1</v>
      </c>
      <c r="AX7" s="65">
        <f t="shared" si="17"/>
        <v>85.3</v>
      </c>
      <c r="AY7" s="65">
        <f t="shared" si="17"/>
        <v>84.2</v>
      </c>
      <c r="AZ7" s="65">
        <f t="shared" si="17"/>
        <v>83.9</v>
      </c>
      <c r="BA7" s="65">
        <f t="shared" si="17"/>
        <v>84</v>
      </c>
      <c r="BB7" s="65">
        <f t="shared" si="17"/>
        <v>84.3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118.9</v>
      </c>
      <c r="BJ7" s="65">
        <f t="shared" si="18"/>
        <v>119.5</v>
      </c>
      <c r="BK7" s="65">
        <f t="shared" si="18"/>
        <v>116.9</v>
      </c>
      <c r="BL7" s="65">
        <f t="shared" si="18"/>
        <v>117.1</v>
      </c>
      <c r="BM7" s="65">
        <f t="shared" si="18"/>
        <v>120.5</v>
      </c>
      <c r="BN7" s="65"/>
      <c r="BO7" s="65">
        <f>BO8</f>
        <v>76.099999999999994</v>
      </c>
      <c r="BP7" s="65">
        <f t="shared" ref="BP7:BX7" si="19">BP8</f>
        <v>75.2</v>
      </c>
      <c r="BQ7" s="65">
        <f t="shared" si="19"/>
        <v>77.5</v>
      </c>
      <c r="BR7" s="65">
        <f t="shared" si="19"/>
        <v>77</v>
      </c>
      <c r="BS7" s="65">
        <f t="shared" si="19"/>
        <v>75.900000000000006</v>
      </c>
      <c r="BT7" s="65">
        <f t="shared" si="19"/>
        <v>67.900000000000006</v>
      </c>
      <c r="BU7" s="65">
        <f t="shared" si="19"/>
        <v>69.8</v>
      </c>
      <c r="BV7" s="65">
        <f t="shared" si="19"/>
        <v>69.7</v>
      </c>
      <c r="BW7" s="65">
        <f t="shared" si="19"/>
        <v>70.099999999999994</v>
      </c>
      <c r="BX7" s="65">
        <f t="shared" si="19"/>
        <v>70.400000000000006</v>
      </c>
      <c r="BY7" s="65"/>
      <c r="BZ7" s="66">
        <f>BZ8</f>
        <v>113793</v>
      </c>
      <c r="CA7" s="66">
        <f t="shared" ref="CA7:CI7" si="20">CA8</f>
        <v>102200</v>
      </c>
      <c r="CB7" s="66">
        <f t="shared" si="20"/>
        <v>106016</v>
      </c>
      <c r="CC7" s="66">
        <f t="shared" si="20"/>
        <v>106836</v>
      </c>
      <c r="CD7" s="66">
        <f t="shared" si="20"/>
        <v>106412</v>
      </c>
      <c r="CE7" s="66">
        <f t="shared" si="20"/>
        <v>32532</v>
      </c>
      <c r="CF7" s="66">
        <f t="shared" si="20"/>
        <v>33492</v>
      </c>
      <c r="CG7" s="66">
        <f t="shared" si="20"/>
        <v>34136</v>
      </c>
      <c r="CH7" s="66">
        <f t="shared" si="20"/>
        <v>34924</v>
      </c>
      <c r="CI7" s="66">
        <f t="shared" si="20"/>
        <v>35788</v>
      </c>
      <c r="CJ7" s="65"/>
      <c r="CK7" s="66">
        <f>CK8</f>
        <v>18719</v>
      </c>
      <c r="CL7" s="66">
        <f t="shared" ref="CL7:CT7" si="21">CL8</f>
        <v>19014</v>
      </c>
      <c r="CM7" s="66">
        <f t="shared" si="21"/>
        <v>19609</v>
      </c>
      <c r="CN7" s="66">
        <f t="shared" si="21"/>
        <v>17918</v>
      </c>
      <c r="CO7" s="66">
        <f t="shared" si="21"/>
        <v>17762</v>
      </c>
      <c r="CP7" s="66">
        <f t="shared" si="21"/>
        <v>10037</v>
      </c>
      <c r="CQ7" s="66">
        <f t="shared" si="21"/>
        <v>9976</v>
      </c>
      <c r="CR7" s="66">
        <f t="shared" si="21"/>
        <v>10130</v>
      </c>
      <c r="CS7" s="66">
        <f t="shared" si="21"/>
        <v>10244</v>
      </c>
      <c r="CT7" s="66">
        <f t="shared" si="21"/>
        <v>10602</v>
      </c>
      <c r="CU7" s="65"/>
      <c r="CV7" s="65">
        <f>CV8</f>
        <v>63.3</v>
      </c>
      <c r="CW7" s="65">
        <f t="shared" ref="CW7:DE7" si="22">CW8</f>
        <v>69.099999999999994</v>
      </c>
      <c r="CX7" s="65">
        <f t="shared" si="22"/>
        <v>62.4</v>
      </c>
      <c r="CY7" s="65">
        <f t="shared" si="22"/>
        <v>59.7</v>
      </c>
      <c r="CZ7" s="65">
        <f t="shared" si="22"/>
        <v>60</v>
      </c>
      <c r="DA7" s="65">
        <f t="shared" si="22"/>
        <v>62.5</v>
      </c>
      <c r="DB7" s="65">
        <f t="shared" si="22"/>
        <v>63.4</v>
      </c>
      <c r="DC7" s="65">
        <f t="shared" si="22"/>
        <v>63.4</v>
      </c>
      <c r="DD7" s="65">
        <f t="shared" si="22"/>
        <v>63.7</v>
      </c>
      <c r="DE7" s="65">
        <f t="shared" si="22"/>
        <v>63.3</v>
      </c>
      <c r="DF7" s="65"/>
      <c r="DG7" s="65">
        <f>DG8</f>
        <v>21.8</v>
      </c>
      <c r="DH7" s="65">
        <f t="shared" ref="DH7:DP7" si="23">DH8</f>
        <v>20.399999999999999</v>
      </c>
      <c r="DI7" s="65">
        <f t="shared" si="23"/>
        <v>20.2</v>
      </c>
      <c r="DJ7" s="65">
        <f t="shared" si="23"/>
        <v>19.8</v>
      </c>
      <c r="DK7" s="65">
        <f t="shared" si="23"/>
        <v>18.8</v>
      </c>
      <c r="DL7" s="65">
        <f t="shared" si="23"/>
        <v>19</v>
      </c>
      <c r="DM7" s="65">
        <f t="shared" si="23"/>
        <v>18.7</v>
      </c>
      <c r="DN7" s="65">
        <f t="shared" si="23"/>
        <v>18.3</v>
      </c>
      <c r="DO7" s="65">
        <f t="shared" si="23"/>
        <v>17.7</v>
      </c>
      <c r="DP7" s="65">
        <f t="shared" si="23"/>
        <v>17.5</v>
      </c>
      <c r="DQ7" s="65"/>
      <c r="DR7" s="65">
        <f>DR8</f>
        <v>62.6</v>
      </c>
      <c r="DS7" s="65">
        <f t="shared" ref="DS7:EA7" si="24">DS8</f>
        <v>61.9</v>
      </c>
      <c r="DT7" s="65">
        <f t="shared" si="24"/>
        <v>64</v>
      </c>
      <c r="DU7" s="65">
        <f t="shared" si="24"/>
        <v>66.099999999999994</v>
      </c>
      <c r="DV7" s="65">
        <f t="shared" si="24"/>
        <v>67.599999999999994</v>
      </c>
      <c r="DW7" s="65">
        <f t="shared" si="24"/>
        <v>52.4</v>
      </c>
      <c r="DX7" s="65">
        <f t="shared" si="24"/>
        <v>52.5</v>
      </c>
      <c r="DY7" s="65">
        <f t="shared" si="24"/>
        <v>53.5</v>
      </c>
      <c r="DZ7" s="65">
        <f t="shared" si="24"/>
        <v>54.1</v>
      </c>
      <c r="EA7" s="65">
        <f t="shared" si="24"/>
        <v>54.6</v>
      </c>
      <c r="EB7" s="65"/>
      <c r="EC7" s="65">
        <f>EC8</f>
        <v>73.099999999999994</v>
      </c>
      <c r="ED7" s="65">
        <f t="shared" ref="ED7:EL7" si="25">ED8</f>
        <v>68.3</v>
      </c>
      <c r="EE7" s="65">
        <f t="shared" si="25"/>
        <v>70.8</v>
      </c>
      <c r="EF7" s="65">
        <f t="shared" si="25"/>
        <v>74.599999999999994</v>
      </c>
      <c r="EG7" s="65">
        <f t="shared" si="25"/>
        <v>75.5</v>
      </c>
      <c r="EH7" s="65">
        <f t="shared" si="25"/>
        <v>69.2</v>
      </c>
      <c r="EI7" s="65">
        <f t="shared" si="25"/>
        <v>69.7</v>
      </c>
      <c r="EJ7" s="65">
        <f t="shared" si="25"/>
        <v>71.3</v>
      </c>
      <c r="EK7" s="65">
        <f t="shared" si="25"/>
        <v>71.400000000000006</v>
      </c>
      <c r="EL7" s="65">
        <f t="shared" si="25"/>
        <v>71.7</v>
      </c>
      <c r="EM7" s="65"/>
      <c r="EN7" s="66">
        <f>EN8</f>
        <v>70828750</v>
      </c>
      <c r="EO7" s="66">
        <f t="shared" ref="EO7:EW7" si="26">EO8</f>
        <v>69904770</v>
      </c>
      <c r="EP7" s="66">
        <f t="shared" si="26"/>
        <v>70027900</v>
      </c>
      <c r="EQ7" s="66">
        <f t="shared" si="26"/>
        <v>71311450</v>
      </c>
      <c r="ER7" s="66">
        <f t="shared" si="26"/>
        <v>70995570</v>
      </c>
      <c r="ES7" s="66">
        <f t="shared" si="26"/>
        <v>35730958</v>
      </c>
      <c r="ET7" s="66">
        <f t="shared" si="26"/>
        <v>37752628</v>
      </c>
      <c r="EU7" s="66">
        <f t="shared" si="26"/>
        <v>39094598</v>
      </c>
      <c r="EV7" s="66">
        <f t="shared" si="26"/>
        <v>40683727</v>
      </c>
      <c r="EW7" s="66">
        <f t="shared" si="26"/>
        <v>41891213</v>
      </c>
      <c r="EX7" s="66"/>
    </row>
    <row r="8" spans="1:154" s="67" customFormat="1">
      <c r="A8" s="48"/>
      <c r="B8" s="68">
        <v>2019</v>
      </c>
      <c r="C8" s="68">
        <v>120006</v>
      </c>
      <c r="D8" s="68">
        <v>46</v>
      </c>
      <c r="E8" s="68">
        <v>6</v>
      </c>
      <c r="F8" s="68">
        <v>0</v>
      </c>
      <c r="G8" s="68">
        <v>6</v>
      </c>
      <c r="H8" s="68" t="s">
        <v>163</v>
      </c>
      <c r="I8" s="68" t="s">
        <v>163</v>
      </c>
      <c r="J8" s="68" t="s">
        <v>164</v>
      </c>
      <c r="K8" s="68" t="s">
        <v>165</v>
      </c>
      <c r="L8" s="68" t="s">
        <v>166</v>
      </c>
      <c r="M8" s="68" t="s">
        <v>167</v>
      </c>
      <c r="N8" s="68" t="s">
        <v>168</v>
      </c>
      <c r="O8" s="68" t="s">
        <v>169</v>
      </c>
      <c r="P8" s="68" t="s">
        <v>170</v>
      </c>
      <c r="Q8" s="69">
        <v>12</v>
      </c>
      <c r="R8" s="68" t="s">
        <v>38</v>
      </c>
      <c r="S8" s="68" t="s">
        <v>171</v>
      </c>
      <c r="T8" s="68" t="s">
        <v>172</v>
      </c>
      <c r="U8" s="69">
        <v>6319772</v>
      </c>
      <c r="V8" s="69">
        <v>11204</v>
      </c>
      <c r="W8" s="68" t="s">
        <v>173</v>
      </c>
      <c r="X8" s="70" t="s">
        <v>174</v>
      </c>
      <c r="Y8" s="69">
        <v>100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100</v>
      </c>
      <c r="AE8" s="69">
        <v>100</v>
      </c>
      <c r="AF8" s="69" t="s">
        <v>38</v>
      </c>
      <c r="AG8" s="69">
        <v>100</v>
      </c>
      <c r="AH8" s="71">
        <v>97.5</v>
      </c>
      <c r="AI8" s="71">
        <v>93.3</v>
      </c>
      <c r="AJ8" s="71">
        <v>100.1</v>
      </c>
      <c r="AK8" s="71">
        <v>104</v>
      </c>
      <c r="AL8" s="71">
        <v>104</v>
      </c>
      <c r="AM8" s="71">
        <v>98.3</v>
      </c>
      <c r="AN8" s="71">
        <v>96.7</v>
      </c>
      <c r="AO8" s="71">
        <v>96.6</v>
      </c>
      <c r="AP8" s="71">
        <v>97.2</v>
      </c>
      <c r="AQ8" s="71">
        <v>96.9</v>
      </c>
      <c r="AR8" s="71">
        <v>98.2</v>
      </c>
      <c r="AS8" s="71">
        <v>93.7</v>
      </c>
      <c r="AT8" s="71">
        <v>89.7</v>
      </c>
      <c r="AU8" s="71">
        <v>97.1</v>
      </c>
      <c r="AV8" s="71">
        <v>100.3</v>
      </c>
      <c r="AW8" s="71">
        <v>102.1</v>
      </c>
      <c r="AX8" s="71">
        <v>85.3</v>
      </c>
      <c r="AY8" s="71">
        <v>84.2</v>
      </c>
      <c r="AZ8" s="71">
        <v>83.9</v>
      </c>
      <c r="BA8" s="71">
        <v>84</v>
      </c>
      <c r="BB8" s="71">
        <v>84.3</v>
      </c>
      <c r="BC8" s="71">
        <v>89.5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118.9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59.6</v>
      </c>
      <c r="BO8" s="71">
        <v>76.099999999999994</v>
      </c>
      <c r="BP8" s="71">
        <v>75.2</v>
      </c>
      <c r="BQ8" s="71">
        <v>77.5</v>
      </c>
      <c r="BR8" s="71">
        <v>77</v>
      </c>
      <c r="BS8" s="71">
        <v>75.900000000000006</v>
      </c>
      <c r="BT8" s="71">
        <v>67.900000000000006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74.7</v>
      </c>
      <c r="BZ8" s="72">
        <v>113793</v>
      </c>
      <c r="CA8" s="72">
        <v>102200</v>
      </c>
      <c r="CB8" s="72">
        <v>106016</v>
      </c>
      <c r="CC8" s="72">
        <v>106836</v>
      </c>
      <c r="CD8" s="72">
        <v>106412</v>
      </c>
      <c r="CE8" s="72">
        <v>32532</v>
      </c>
      <c r="CF8" s="72">
        <v>33492</v>
      </c>
      <c r="CG8" s="72">
        <v>34136</v>
      </c>
      <c r="CH8" s="72">
        <v>34924</v>
      </c>
      <c r="CI8" s="72">
        <v>35788</v>
      </c>
      <c r="CJ8" s="71">
        <v>53621</v>
      </c>
      <c r="CK8" s="72">
        <v>18719</v>
      </c>
      <c r="CL8" s="72">
        <v>19014</v>
      </c>
      <c r="CM8" s="72">
        <v>19609</v>
      </c>
      <c r="CN8" s="72">
        <v>17918</v>
      </c>
      <c r="CO8" s="72">
        <v>17762</v>
      </c>
      <c r="CP8" s="72">
        <v>10037</v>
      </c>
      <c r="CQ8" s="72">
        <v>9976</v>
      </c>
      <c r="CR8" s="72">
        <v>10130</v>
      </c>
      <c r="CS8" s="72">
        <v>10244</v>
      </c>
      <c r="CT8" s="72">
        <v>10602</v>
      </c>
      <c r="CU8" s="71">
        <v>15586</v>
      </c>
      <c r="CV8" s="72">
        <v>63.3</v>
      </c>
      <c r="CW8" s="72">
        <v>69.099999999999994</v>
      </c>
      <c r="CX8" s="72">
        <v>62.4</v>
      </c>
      <c r="CY8" s="72">
        <v>59.7</v>
      </c>
      <c r="CZ8" s="72">
        <v>60</v>
      </c>
      <c r="DA8" s="72">
        <v>62.5</v>
      </c>
      <c r="DB8" s="72">
        <v>63.4</v>
      </c>
      <c r="DC8" s="72">
        <v>63.4</v>
      </c>
      <c r="DD8" s="72">
        <v>63.7</v>
      </c>
      <c r="DE8" s="72">
        <v>63.3</v>
      </c>
      <c r="DF8" s="72">
        <v>54.6</v>
      </c>
      <c r="DG8" s="72">
        <v>21.8</v>
      </c>
      <c r="DH8" s="72">
        <v>20.399999999999999</v>
      </c>
      <c r="DI8" s="72">
        <v>20.2</v>
      </c>
      <c r="DJ8" s="72">
        <v>19.8</v>
      </c>
      <c r="DK8" s="72">
        <v>18.8</v>
      </c>
      <c r="DL8" s="72">
        <v>19</v>
      </c>
      <c r="DM8" s="72">
        <v>18.7</v>
      </c>
      <c r="DN8" s="72">
        <v>18.3</v>
      </c>
      <c r="DO8" s="72">
        <v>17.7</v>
      </c>
      <c r="DP8" s="72">
        <v>17.5</v>
      </c>
      <c r="DQ8" s="72">
        <v>25</v>
      </c>
      <c r="DR8" s="71">
        <v>62.6</v>
      </c>
      <c r="DS8" s="71">
        <v>61.9</v>
      </c>
      <c r="DT8" s="71">
        <v>64</v>
      </c>
      <c r="DU8" s="71">
        <v>66.099999999999994</v>
      </c>
      <c r="DV8" s="71">
        <v>67.599999999999994</v>
      </c>
      <c r="DW8" s="71">
        <v>52.4</v>
      </c>
      <c r="DX8" s="71">
        <v>52.5</v>
      </c>
      <c r="DY8" s="71">
        <v>53.5</v>
      </c>
      <c r="DZ8" s="71">
        <v>54.1</v>
      </c>
      <c r="EA8" s="71">
        <v>54.6</v>
      </c>
      <c r="EB8" s="71">
        <v>53.5</v>
      </c>
      <c r="EC8" s="71">
        <v>73.099999999999994</v>
      </c>
      <c r="ED8" s="71">
        <v>68.3</v>
      </c>
      <c r="EE8" s="71">
        <v>70.8</v>
      </c>
      <c r="EF8" s="71">
        <v>74.599999999999994</v>
      </c>
      <c r="EG8" s="71">
        <v>75.5</v>
      </c>
      <c r="EH8" s="71">
        <v>69.2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70</v>
      </c>
      <c r="EN8" s="72">
        <v>70828750</v>
      </c>
      <c r="EO8" s="72">
        <v>69904770</v>
      </c>
      <c r="EP8" s="72">
        <v>70027900</v>
      </c>
      <c r="EQ8" s="72">
        <v>71311450</v>
      </c>
      <c r="ER8" s="72">
        <v>70995570</v>
      </c>
      <c r="ES8" s="72">
        <v>35730958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175</v>
      </c>
      <c r="C10" s="77" t="s">
        <v>176</v>
      </c>
      <c r="D10" s="77" t="s">
        <v>177</v>
      </c>
      <c r="E10" s="77" t="s">
        <v>178</v>
      </c>
      <c r="F10" s="77" t="s">
        <v>179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2021-01-22T05:05:39Z</cp:lastPrinted>
  <dcterms:created xsi:type="dcterms:W3CDTF">2020-12-15T03:52:02Z</dcterms:created>
  <dcterms:modified xsi:type="dcterms:W3CDTF">2021-01-22T06:17:00Z</dcterms:modified>
  <cp:category/>
</cp:coreProperties>
</file>