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060営業企画課\令和02年度\電気・工水班\F経営\b経営分析全国比較表\公営企業に係る経営比較分析表（令和元年度決算）の分析等について\20210121財政課提出\"/>
    </mc:Choice>
  </mc:AlternateContent>
  <workbookProtection workbookAlgorithmName="SHA-512" workbookHashValue="MASIV0lAT1eJ6Sba5PGlAkY6G3ku75YEAMleLIkJwcnPI18vZz4gO5/F/BH6u/avQDao0n9M6gNqt8/sA40Xtg==" workbookSaltValue="1Dps0q0oExPQ6ttsJB4jN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BB10" i="5"/>
  <c r="BF10" i="5"/>
  <c r="CT10" i="5"/>
  <c r="CX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<sst xmlns="http://schemas.openxmlformats.org/spreadsheetml/2006/main" count="262" uniqueCount="109">
  <si>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</si>
  <si>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</si>
  <si>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</si>
  <si>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</si>
  <si>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</si>
  <si>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</si>
  <si>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</si>
  <si>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</si>
  <si>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</si>
  <si>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</si>
  <si>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</si>
  <si>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</si>
  <si>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</si>
  <si>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</si>
  <si>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</si>
  <si>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</si>
  <si>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</si>
  <si>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</si>
  <si>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</si>
  <si>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</si>
  <si>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</si>
  <si>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</si>
  <si>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</si>
  <si>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</si>
  <si>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</si>
  <si>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</si>
  <si>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</si>
  <si>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</si>
  <si>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</si>
  <si>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</si>
  <si>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</si>
  <si>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</si>
  <si>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</si>
  <si>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</si>
  <si>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</si>
  <si>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</si>
  <si>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</si>
  <si>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</si>
  <si>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</si>
  <si>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</si>
  <si>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</si>
  <si>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</si>
  <si>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</si>
  <si>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</si>
  <si>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</si>
  <si>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</si>
  <si>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</si>
  <si>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</si>
  <si>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</si>
  <si>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</si>
  <si>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</si>
  <si>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</si>
  <si>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</si>
  <si>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</si>
  <si>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</si>
  <si>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</si>
  <si>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</si>
  <si>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</si>
  <si>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</si>
  <si>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</si>
  <si>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</si>
  <si>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</si>
  <si>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</si>
  <si>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</si>
  <si>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</si>
  <si>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</si>
  <si>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</si>
  <si>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</si>
  <si>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</si>
  <si>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</si>
  <si>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</si>
  <si>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</si>
  <si>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</si>
  <si>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</si>
  <si>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</si>
  <si>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</si>
  <si>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</si>
  <si>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</si>
  <si>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</si>
  <si>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</si>
  <si>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</si>
  <si>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</si>
  <si>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</si>
  <si>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</si>
  <si>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</si>
  <si>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</si>
  <si>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</si>
  <si>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</si>
  <si>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</si>
  <si>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</si>
  <si>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150002</t>
  </si>
  <si>
    <t>46</t>
  </si>
  <si>
    <t>02</t>
  </si>
  <si>
    <t>0</t>
  </si>
  <si>
    <t>000</t>
  </si>
  <si>
    <t>新潟県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</si>
  <si>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</si>
  <si>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</si>
  <si>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</si>
  <si>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</si>
  <si>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</si>
  <si>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</si>
  <si>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</si>
  <si>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</si>
  <si>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</si>
  <si>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</si>
  <si>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及び｢管路経年化率｣は、全国及び類似団体平均を下回っているものの、増加傾向にある。現在も一部管路について、更新工事を実施しているところではあるが、今後も更新時期を迎える管路の増加が見込まれている。
　そのため、定期的に試掘調査などを行い、劣化状況に基づく計画的な管路網等の更新、工法等の検証及び見直しにより、投資費用の平準化等を図り、計画的かつ効率的な更新を行う必要がある。</t>
    <rPh sb="2" eb="4">
      <t>ユウケイ</t>
    </rPh>
    <rPh sb="4" eb="6">
      <t>コテイ</t>
    </rPh>
    <rPh sb="6" eb="8">
      <t>シサン</t>
    </rPh>
    <rPh sb="8" eb="10">
      <t>ゲンカ</t>
    </rPh>
    <rPh sb="10" eb="12">
      <t>ショウキャク</t>
    </rPh>
    <rPh sb="12" eb="13">
      <t>リツ</t>
    </rPh>
    <rPh sb="14" eb="15">
      <t>オヨ</t>
    </rPh>
    <rPh sb="17" eb="19">
      <t>カンロ</t>
    </rPh>
    <rPh sb="19" eb="21">
      <t>ケイネン</t>
    </rPh>
    <rPh sb="21" eb="22">
      <t>カ</t>
    </rPh>
    <rPh sb="22" eb="23">
      <t>リツ</t>
    </rPh>
    <rPh sb="26" eb="28">
      <t>ゼンコク</t>
    </rPh>
    <rPh sb="28" eb="29">
      <t>オヨ</t>
    </rPh>
    <rPh sb="30" eb="32">
      <t>ルイジ</t>
    </rPh>
    <rPh sb="32" eb="34">
      <t>ダンタイ</t>
    </rPh>
    <rPh sb="34" eb="36">
      <t>ヘイキン</t>
    </rPh>
    <rPh sb="37" eb="39">
      <t>シタマワ</t>
    </rPh>
    <rPh sb="47" eb="49">
      <t>ゾウカ</t>
    </rPh>
    <rPh sb="49" eb="51">
      <t>ケイコウ</t>
    </rPh>
    <rPh sb="55" eb="57">
      <t>ゲンザイ</t>
    </rPh>
    <rPh sb="58" eb="60">
      <t>イチブ</t>
    </rPh>
    <rPh sb="60" eb="62">
      <t>カンロ</t>
    </rPh>
    <rPh sb="67" eb="69">
      <t>コウシン</t>
    </rPh>
    <rPh sb="69" eb="71">
      <t>コウジ</t>
    </rPh>
    <rPh sb="72" eb="74">
      <t>ジッシ</t>
    </rPh>
    <rPh sb="87" eb="89">
      <t>コンゴ</t>
    </rPh>
    <rPh sb="90" eb="92">
      <t>コウシン</t>
    </rPh>
    <rPh sb="92" eb="94">
      <t>ジキ</t>
    </rPh>
    <rPh sb="95" eb="96">
      <t>ムカ</t>
    </rPh>
    <rPh sb="98" eb="100">
      <t>カンロ</t>
    </rPh>
    <rPh sb="101" eb="103">
      <t>ゾウカ</t>
    </rPh>
    <rPh sb="104" eb="106">
      <t>ミコ</t>
    </rPh>
    <rPh sb="119" eb="121">
      <t>テイキ</t>
    </rPh>
    <rPh sb="121" eb="122">
      <t>テキ</t>
    </rPh>
    <rPh sb="123" eb="125">
      <t>シクツ</t>
    </rPh>
    <rPh sb="125" eb="127">
      <t>チョウサ</t>
    </rPh>
    <rPh sb="130" eb="131">
      <t>オコナ</t>
    </rPh>
    <rPh sb="133" eb="135">
      <t>レッカ</t>
    </rPh>
    <rPh sb="135" eb="137">
      <t>ジョウキョウ</t>
    </rPh>
    <rPh sb="138" eb="139">
      <t>モト</t>
    </rPh>
    <rPh sb="141" eb="143">
      <t>ケイカク</t>
    </rPh>
    <rPh sb="143" eb="144">
      <t>テキ</t>
    </rPh>
    <rPh sb="145" eb="147">
      <t>カンロ</t>
    </rPh>
    <rPh sb="147" eb="148">
      <t>モウ</t>
    </rPh>
    <rPh sb="148" eb="149">
      <t>トウ</t>
    </rPh>
    <rPh sb="150" eb="152">
      <t>コウシン</t>
    </rPh>
    <rPh sb="153" eb="155">
      <t>コウホウ</t>
    </rPh>
    <rPh sb="155" eb="156">
      <t>トウ</t>
    </rPh>
    <rPh sb="157" eb="159">
      <t>ケンショウ</t>
    </rPh>
    <rPh sb="159" eb="160">
      <t>オヨ</t>
    </rPh>
    <rPh sb="161" eb="163">
      <t>ミナオ</t>
    </rPh>
    <rPh sb="168" eb="170">
      <t>トウシ</t>
    </rPh>
    <rPh sb="170" eb="172">
      <t>ヒヨウ</t>
    </rPh>
    <rPh sb="173" eb="175">
      <t>ヘイジュン</t>
    </rPh>
    <rPh sb="175" eb="176">
      <t>カ</t>
    </rPh>
    <rPh sb="176" eb="177">
      <t>トウ</t>
    </rPh>
    <rPh sb="178" eb="179">
      <t>ハカ</t>
    </rPh>
    <rPh sb="181" eb="184">
      <t>ケイカクテキ</t>
    </rPh>
    <rPh sb="186" eb="188">
      <t>コウリツ</t>
    </rPh>
    <rPh sb="188" eb="189">
      <t>テキ</t>
    </rPh>
    <rPh sb="190" eb="192">
      <t>コウシン</t>
    </rPh>
    <rPh sb="193" eb="194">
      <t>オコナ</t>
    </rPh>
    <rPh sb="195" eb="197">
      <t>ヒツヨウ</t>
    </rPh>
    <phoneticPr fontId="5"/>
  </si>
  <si>
    <t>　｢経常収支比率｣は、全国及び類似団体平均を下回っているものの、給水収益が増加したことに伴い、前年度を上回る結果となった。
　なお、経常費用には、福島第一原子力発電所の事故に起因する放射性物質を含んだ汚泥処理に係る費用が含まれており、その費用については、東京電力ホールディングス㈱に対して損害賠償請求を行っている。
　｢流動比率｣は、100％を超えており短期支払い能力は十分に備えているが、｢企業債残高対給水収益比率｣が増加傾向にあることから、引き続き今後の推移に留意が必要である。
　｢給水原価｣は、改善傾向にあるが、全国及び類似団体平均を上回っており、今後も更なる費用の削減に努めていく。
　｢施設利用率｣及び｢契約率｣は、新規及び増量があり前年度より良くなったものの、今後、大口企業の廃止など給水量の減少が見込まれることから、新たな需要の掘り起こしに努めていく。</t>
    <rPh sb="22" eb="24">
      <t>シタマワ</t>
    </rPh>
    <rPh sb="32" eb="34">
      <t>キュウスイ</t>
    </rPh>
    <rPh sb="34" eb="36">
      <t>シュウエキ</t>
    </rPh>
    <rPh sb="37" eb="39">
      <t>ゾウカ</t>
    </rPh>
    <rPh sb="44" eb="45">
      <t>トモナ</t>
    </rPh>
    <rPh sb="47" eb="50">
      <t>ゼンネンド</t>
    </rPh>
    <rPh sb="51" eb="53">
      <t>ウワマワ</t>
    </rPh>
    <rPh sb="54" eb="56">
      <t>ケッカ</t>
    </rPh>
    <rPh sb="102" eb="104">
      <t>ショリ</t>
    </rPh>
    <rPh sb="141" eb="142">
      <t>タイ</t>
    </rPh>
    <rPh sb="144" eb="146">
      <t>ソンガイ</t>
    </rPh>
    <rPh sb="146" eb="148">
      <t>バイショウ</t>
    </rPh>
    <rPh sb="148" eb="150">
      <t>セイキュウ</t>
    </rPh>
    <rPh sb="151" eb="152">
      <t>オコナ</t>
    </rPh>
    <rPh sb="161" eb="163">
      <t>リュウドウ</t>
    </rPh>
    <rPh sb="163" eb="165">
      <t>ヒリツ</t>
    </rPh>
    <rPh sb="173" eb="174">
      <t>コ</t>
    </rPh>
    <rPh sb="178" eb="180">
      <t>タンキ</t>
    </rPh>
    <rPh sb="180" eb="182">
      <t>シハラ</t>
    </rPh>
    <rPh sb="183" eb="185">
      <t>ノウリョク</t>
    </rPh>
    <rPh sb="186" eb="188">
      <t>ジュウブン</t>
    </rPh>
    <rPh sb="189" eb="190">
      <t>ソナ</t>
    </rPh>
    <rPh sb="211" eb="213">
      <t>ゾウカ</t>
    </rPh>
    <rPh sb="213" eb="215">
      <t>ケイコウ</t>
    </rPh>
    <rPh sb="223" eb="224">
      <t>ヒ</t>
    </rPh>
    <rPh sb="225" eb="226">
      <t>ツヅ</t>
    </rPh>
    <rPh sb="227" eb="229">
      <t>コンゴ</t>
    </rPh>
    <rPh sb="230" eb="232">
      <t>スイイ</t>
    </rPh>
    <rPh sb="246" eb="248">
      <t>キュウスイ</t>
    </rPh>
    <rPh sb="248" eb="250">
      <t>ゲンカ</t>
    </rPh>
    <rPh sb="253" eb="255">
      <t>カイゼン</t>
    </rPh>
    <rPh sb="255" eb="257">
      <t>ケイコウ</t>
    </rPh>
    <rPh sb="262" eb="264">
      <t>ゼンコク</t>
    </rPh>
    <rPh sb="264" eb="265">
      <t>オヨ</t>
    </rPh>
    <rPh sb="266" eb="268">
      <t>ルイジ</t>
    </rPh>
    <rPh sb="268" eb="270">
      <t>ダンタイ</t>
    </rPh>
    <rPh sb="270" eb="272">
      <t>ヘイキン</t>
    </rPh>
    <rPh sb="273" eb="275">
      <t>ウワマワ</t>
    </rPh>
    <rPh sb="280" eb="282">
      <t>コンゴ</t>
    </rPh>
    <rPh sb="283" eb="284">
      <t>サラ</t>
    </rPh>
    <rPh sb="286" eb="288">
      <t>ヒヨウ</t>
    </rPh>
    <rPh sb="289" eb="291">
      <t>サクゲン</t>
    </rPh>
    <rPh sb="292" eb="293">
      <t>ツト</t>
    </rPh>
    <rPh sb="302" eb="304">
      <t>シセツ</t>
    </rPh>
    <rPh sb="304" eb="306">
      <t>リヨウ</t>
    </rPh>
    <rPh sb="306" eb="307">
      <t>リツ</t>
    </rPh>
    <rPh sb="308" eb="309">
      <t>オヨ</t>
    </rPh>
    <rPh sb="311" eb="313">
      <t>ケイヤク</t>
    </rPh>
    <rPh sb="313" eb="314">
      <t>リツ</t>
    </rPh>
    <rPh sb="317" eb="319">
      <t>シンキ</t>
    </rPh>
    <rPh sb="319" eb="320">
      <t>オヨ</t>
    </rPh>
    <rPh sb="321" eb="323">
      <t>ゾウリョウ</t>
    </rPh>
    <rPh sb="326" eb="329">
      <t>ゼンネンド</t>
    </rPh>
    <rPh sb="331" eb="332">
      <t>ヨ</t>
    </rPh>
    <rPh sb="340" eb="342">
      <t>コンゴ</t>
    </rPh>
    <rPh sb="356" eb="358">
      <t>ゲンショウ</t>
    </rPh>
    <rPh sb="359" eb="361">
      <t>ミコ</t>
    </rPh>
    <rPh sb="369" eb="370">
      <t>アラ</t>
    </rPh>
    <rPh sb="372" eb="374">
      <t>ジュヨウ</t>
    </rPh>
    <rPh sb="375" eb="376">
      <t>ホ</t>
    </rPh>
    <rPh sb="377" eb="378">
      <t>オ</t>
    </rPh>
    <rPh sb="381" eb="382">
      <t>ツト</t>
    </rPh>
    <phoneticPr fontId="5"/>
  </si>
  <si>
    <t>　経営の健全性・効率性は、全国平均及び類似団体平均をやや下回るものの、前年度を上回る結果となり、安定的に推移している。
　しかし、今後、大口企業の廃止などに伴う収益の減少や、高濁度対応の継続、老朽化施設の更新及び耐震化対策など、経費の増大により厳しい経営となることが予想される。
　このことから、安定的な経営を継続するため、工業用水道事業の中長期的な基本計画である｢経営戦略｣を令和２年度中に策定する予定である。
　今後も計画的に老朽化施設の更新を図るとともに、維持管理経費等のコストの見直しや新たな給水先の確保等の取組及び料金適正化の検討などにより、経営基盤を強化し、引き続き工業用水道の安定供給に努め、地域産業に貢献していく。</t>
    <rPh sb="4" eb="7">
      <t>ケンゼンセイ</t>
    </rPh>
    <rPh sb="8" eb="10">
      <t>コウリツ</t>
    </rPh>
    <rPh sb="10" eb="11">
      <t>セイ</t>
    </rPh>
    <rPh sb="13" eb="15">
      <t>ゼンコク</t>
    </rPh>
    <rPh sb="17" eb="18">
      <t>オヨ</t>
    </rPh>
    <rPh sb="19" eb="21">
      <t>ルイジ</t>
    </rPh>
    <rPh sb="21" eb="23">
      <t>ダンタイ</t>
    </rPh>
    <rPh sb="23" eb="25">
      <t>ヘイキン</t>
    </rPh>
    <rPh sb="28" eb="30">
      <t>シタマワ</t>
    </rPh>
    <rPh sb="35" eb="38">
      <t>ゼンネンド</t>
    </rPh>
    <rPh sb="39" eb="41">
      <t>ウワマワ</t>
    </rPh>
    <rPh sb="42" eb="44">
      <t>ケッカ</t>
    </rPh>
    <rPh sb="48" eb="50">
      <t>アンテイ</t>
    </rPh>
    <rPh sb="50" eb="51">
      <t>テキ</t>
    </rPh>
    <rPh sb="52" eb="54">
      <t>スイイ</t>
    </rPh>
    <rPh sb="65" eb="67">
      <t>コンゴ</t>
    </rPh>
    <rPh sb="68" eb="70">
      <t>オオグチ</t>
    </rPh>
    <rPh sb="70" eb="72">
      <t>キギョウ</t>
    </rPh>
    <rPh sb="73" eb="75">
      <t>ハイシ</t>
    </rPh>
    <rPh sb="78" eb="79">
      <t>トモナ</t>
    </rPh>
    <rPh sb="80" eb="82">
      <t>シュウエキ</t>
    </rPh>
    <rPh sb="83" eb="85">
      <t>ゲンショウ</t>
    </rPh>
    <rPh sb="87" eb="88">
      <t>コウ</t>
    </rPh>
    <rPh sb="88" eb="90">
      <t>ダクド</t>
    </rPh>
    <rPh sb="90" eb="92">
      <t>タイオウ</t>
    </rPh>
    <rPh sb="93" eb="95">
      <t>ケイゾク</t>
    </rPh>
    <rPh sb="96" eb="99">
      <t>ロウキュウカ</t>
    </rPh>
    <rPh sb="99" eb="101">
      <t>シセツ</t>
    </rPh>
    <rPh sb="102" eb="104">
      <t>コウシン</t>
    </rPh>
    <rPh sb="106" eb="109">
      <t>タイシンカ</t>
    </rPh>
    <rPh sb="109" eb="111">
      <t>タイサク</t>
    </rPh>
    <rPh sb="114" eb="116">
      <t>ケイヒ</t>
    </rPh>
    <rPh sb="117" eb="119">
      <t>ゾウダイ</t>
    </rPh>
    <rPh sb="122" eb="123">
      <t>キビ</t>
    </rPh>
    <rPh sb="125" eb="127">
      <t>ケイエイ</t>
    </rPh>
    <rPh sb="133" eb="135">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</si>
</sst>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49.21</c:v>
                </c:pt>
                <c:pt idx="1">
                  <c:v>51.02</c:v>
                </c:pt>
                <c:pt idx="2">
                  <c:v>52.9</c:v>
                </c:pt>
                <c:pt idx="3">
                  <c:v>54.56</c:v>
                </c:pt>
                <c:pt idx="4">
                  <c:v>56.4</c:v>
                </c:pt>
              </c:numCache>
            </c:numRef>
          </c:val>
          <c:extLst>
            <c:ext xmlns:c16="http://schemas.microsoft.com/office/drawing/2014/chart" uri="{C3380CC4-5D6E-409C-BE32-E72D297353CC}">
              <c16:uniqueId val="{00000000-199C-4AE7-B47C-1F335EA933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199C-4AE7-B47C-1F335EA933C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B8-4C7D-B803-E4387B52E0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D0B8-4C7D-B803-E4387B52E0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95.32</c:v>
                </c:pt>
                <c:pt idx="1">
                  <c:v>96.85</c:v>
                </c:pt>
                <c:pt idx="2">
                  <c:v>91.15</c:v>
                </c:pt>
                <c:pt idx="3">
                  <c:v>103.99</c:v>
                </c:pt>
                <c:pt idx="4">
                  <c:v>108.06</c:v>
                </c:pt>
              </c:numCache>
            </c:numRef>
          </c:val>
          <c:extLst>
            <c:ext xmlns:c16="http://schemas.microsoft.com/office/drawing/2014/chart" uri="{C3380CC4-5D6E-409C-BE32-E72D297353CC}">
              <c16:uniqueId val="{00000000-E647-4B8F-91E4-F789DA30AF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E647-4B8F-91E4-F789DA30AF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21.8</c:v>
                </c:pt>
                <c:pt idx="1">
                  <c:v>21.81</c:v>
                </c:pt>
                <c:pt idx="2">
                  <c:v>21.81</c:v>
                </c:pt>
                <c:pt idx="3">
                  <c:v>32.659999999999997</c:v>
                </c:pt>
                <c:pt idx="4">
                  <c:v>36.200000000000003</c:v>
                </c:pt>
              </c:numCache>
            </c:numRef>
          </c:val>
          <c:extLst>
            <c:ext xmlns:c16="http://schemas.microsoft.com/office/drawing/2014/chart" uri="{C3380CC4-5D6E-409C-BE32-E72D297353CC}">
              <c16:uniqueId val="{00000000-D049-493B-8473-7266E1D680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D049-493B-8473-7266E1D680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C2-4AC9-B370-3CB62E0686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C0C2-4AC9-B370-3CB62E0686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1037.44</c:v>
                </c:pt>
                <c:pt idx="1">
                  <c:v>1016.38</c:v>
                </c:pt>
                <c:pt idx="2">
                  <c:v>1018.91</c:v>
                </c:pt>
                <c:pt idx="3">
                  <c:v>1048</c:v>
                </c:pt>
                <c:pt idx="4">
                  <c:v>891.79</c:v>
                </c:pt>
              </c:numCache>
            </c:numRef>
          </c:val>
          <c:extLst>
            <c:ext xmlns:c16="http://schemas.microsoft.com/office/drawing/2014/chart" uri="{C3380CC4-5D6E-409C-BE32-E72D297353CC}">
              <c16:uniqueId val="{00000000-A3BF-4090-8B15-AB3FB30D3D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A3BF-4090-8B15-AB3FB30D3D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167.82</c:v>
                </c:pt>
                <c:pt idx="1">
                  <c:v>182.62</c:v>
                </c:pt>
                <c:pt idx="2">
                  <c:v>199.55</c:v>
                </c:pt>
                <c:pt idx="3">
                  <c:v>198.06</c:v>
                </c:pt>
                <c:pt idx="4">
                  <c:v>201.51</c:v>
                </c:pt>
              </c:numCache>
            </c:numRef>
          </c:val>
          <c:extLst>
            <c:ext xmlns:c16="http://schemas.microsoft.com/office/drawing/2014/chart" uri="{C3380CC4-5D6E-409C-BE32-E72D297353CC}">
              <c16:uniqueId val="{00000000-80D3-4F57-BE1C-8517FA52B7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80D3-4F57-BE1C-8517FA52B7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86.56</c:v>
                </c:pt>
                <c:pt idx="1">
                  <c:v>93.61</c:v>
                </c:pt>
                <c:pt idx="2">
                  <c:v>84.16</c:v>
                </c:pt>
                <c:pt idx="3">
                  <c:v>103.08</c:v>
                </c:pt>
                <c:pt idx="4">
                  <c:v>104.59</c:v>
                </c:pt>
              </c:numCache>
            </c:numRef>
          </c:val>
          <c:extLst>
            <c:ext xmlns:c16="http://schemas.microsoft.com/office/drawing/2014/chart" uri="{C3380CC4-5D6E-409C-BE32-E72D297353CC}">
              <c16:uniqueId val="{00000000-BC26-41B0-9E8A-17DD301C72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BC26-41B0-9E8A-17DD301C72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25.73</c:v>
                </c:pt>
                <c:pt idx="1">
                  <c:v>23.72</c:v>
                </c:pt>
                <c:pt idx="2">
                  <c:v>26.48</c:v>
                </c:pt>
                <c:pt idx="3">
                  <c:v>21.62</c:v>
                </c:pt>
                <c:pt idx="4">
                  <c:v>21.43</c:v>
                </c:pt>
              </c:numCache>
            </c:numRef>
          </c:val>
          <c:extLst>
            <c:ext xmlns:c16="http://schemas.microsoft.com/office/drawing/2014/chart" uri="{C3380CC4-5D6E-409C-BE32-E72D297353CC}">
              <c16:uniqueId val="{00000000-E2FA-4D56-8132-F5066012A8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E2FA-4D56-8132-F5066012A8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50.5</c:v>
                </c:pt>
                <c:pt idx="1">
                  <c:v>50.02</c:v>
                </c:pt>
                <c:pt idx="2">
                  <c:v>49.81</c:v>
                </c:pt>
                <c:pt idx="3">
                  <c:v>49.46</c:v>
                </c:pt>
                <c:pt idx="4">
                  <c:v>51.04</c:v>
                </c:pt>
              </c:numCache>
            </c:numRef>
          </c:val>
          <c:extLst>
            <c:ext xmlns:c16="http://schemas.microsoft.com/office/drawing/2014/chart" uri="{C3380CC4-5D6E-409C-BE32-E72D297353CC}">
              <c16:uniqueId val="{00000000-9F61-4691-901D-870FAB1309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9F61-4691-901D-870FAB1309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61.41</c:v>
                </c:pt>
                <c:pt idx="1">
                  <c:v>61.53</c:v>
                </c:pt>
                <c:pt idx="2">
                  <c:v>60.54</c:v>
                </c:pt>
                <c:pt idx="3">
                  <c:v>60.39</c:v>
                </c:pt>
                <c:pt idx="4">
                  <c:v>60.78</c:v>
                </c:pt>
              </c:numCache>
            </c:numRef>
          </c:val>
          <c:extLst>
            <c:ext xmlns:c16="http://schemas.microsoft.com/office/drawing/2014/chart" uri="{C3380CC4-5D6E-409C-BE32-E72D297353CC}">
              <c16:uniqueId val="{00000000-67E4-48C4-9F55-8F5E7307FB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67E4-48C4-9F55-8F5E7307FB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S64" zoomScale="70" zoomScaleNormal="70" workbookViewId="0">
      <selection activeCell="RI64" sqref="RI6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新潟県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272300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3</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138974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83.3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94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165503</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107</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95.32</v>
      </c>
      <c r="Y32" s="107"/>
      <c r="Z32" s="107"/>
      <c r="AA32" s="107"/>
      <c r="AB32" s="107"/>
      <c r="AC32" s="107"/>
      <c r="AD32" s="107"/>
      <c r="AE32" s="107"/>
      <c r="AF32" s="107"/>
      <c r="AG32" s="107"/>
      <c r="AH32" s="107"/>
      <c r="AI32" s="107"/>
      <c r="AJ32" s="107"/>
      <c r="AK32" s="107"/>
      <c r="AL32" s="107"/>
      <c r="AM32" s="107"/>
      <c r="AN32" s="107"/>
      <c r="AO32" s="107"/>
      <c r="AP32" s="107"/>
      <c r="AQ32" s="108"/>
      <c r="AR32" s="106">
        <f>データ!U6</f>
        <v>96.85</v>
      </c>
      <c r="AS32" s="107"/>
      <c r="AT32" s="107"/>
      <c r="AU32" s="107"/>
      <c r="AV32" s="107"/>
      <c r="AW32" s="107"/>
      <c r="AX32" s="107"/>
      <c r="AY32" s="107"/>
      <c r="AZ32" s="107"/>
      <c r="BA32" s="107"/>
      <c r="BB32" s="107"/>
      <c r="BC32" s="107"/>
      <c r="BD32" s="107"/>
      <c r="BE32" s="107"/>
      <c r="BF32" s="107"/>
      <c r="BG32" s="107"/>
      <c r="BH32" s="107"/>
      <c r="BI32" s="107"/>
      <c r="BJ32" s="107"/>
      <c r="BK32" s="108"/>
      <c r="BL32" s="106">
        <f>データ!V6</f>
        <v>91.15</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103.99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108.06</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1037.44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1016.38</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1018.91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1048</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891.79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167.82</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182.62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199.55</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198.06</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201.51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86.56</v>
      </c>
      <c r="Y55" s="107"/>
      <c r="Z55" s="107"/>
      <c r="AA55" s="107"/>
      <c r="AB55" s="107"/>
      <c r="AC55" s="107"/>
      <c r="AD55" s="107"/>
      <c r="AE55" s="107"/>
      <c r="AF55" s="107"/>
      <c r="AG55" s="107"/>
      <c r="AH55" s="107"/>
      <c r="AI55" s="107"/>
      <c r="AJ55" s="107"/>
      <c r="AK55" s="107"/>
      <c r="AL55" s="107"/>
      <c r="AM55" s="107"/>
      <c r="AN55" s="107"/>
      <c r="AO55" s="107"/>
      <c r="AP55" s="107"/>
      <c r="AQ55" s="108"/>
      <c r="AR55" s="106">
        <f>データ!BM6</f>
        <v>93.61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84.16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103.08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104.59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25.73</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23.72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26.48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21.62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21.43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50.5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50.02</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49.81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49.46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51.04</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61.41</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61.53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60.54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60.39</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60.78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108</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49.21</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51.02</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52.9</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54.56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56.4</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21.8</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21.81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21.81</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32.659999999999997</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36.200000000000003</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57.35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57.93</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58.88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59.48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60.09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37.619999999999997</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41.79</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43.44</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48.09</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50.93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0.32</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0.21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38</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X62UxSBduCrtMe97Qbk1fNtm69b4uFUAArPILMcpvUsmBrKN6RtyBVUQMa0pHIy0hx7S001FrPCuQQSczkEeg==" saltValue="6yHG9rZJV5oVBvmDWGFae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95.32</v>
      </c>
      <c r="U6" s="52">
        <f>U7</f>
        <v>96.85</v>
      </c>
      <c r="V6" s="52">
        <f>V7</f>
        <v>91.15</v>
      </c>
      <c r="W6" s="52">
        <f>W7</f>
        <v>103.99</v>
      </c>
      <c r="X6" s="52">
        <f t="shared" si="3"/>
        <v>108.06</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1037.44</v>
      </c>
      <c r="AQ6" s="52">
        <f>AQ7</f>
        <v>1016.38</v>
      </c>
      <c r="AR6" s="52">
        <f>AR7</f>
        <v>1018.91</v>
      </c>
      <c r="AS6" s="52">
        <f>AS7</f>
        <v>1048</v>
      </c>
      <c r="AT6" s="52">
        <f t="shared" si="3"/>
        <v>891.79</v>
      </c>
      <c r="AU6" s="52">
        <f t="shared" si="3"/>
        <v>312.67</v>
      </c>
      <c r="AV6" s="52">
        <f t="shared" si="3"/>
        <v>345.05</v>
      </c>
      <c r="AW6" s="52">
        <f t="shared" si="3"/>
        <v>379.14</v>
      </c>
      <c r="AX6" s="52">
        <f t="shared" si="3"/>
        <v>394.58</v>
      </c>
      <c r="AY6" s="52">
        <f t="shared" si="3"/>
        <v>368.36</v>
      </c>
      <c r="AZ6" s="50" t="str">
        <f>IF(AZ7="-","【-】","【"&amp;SUBSTITUTE(TEXT(AZ7,"#,##0.00"),"-","△")&amp;"】")</f>
        <v>【420.52】</v>
      </c>
      <c r="BA6" s="52">
        <f t="shared" si="3"/>
        <v>167.82</v>
      </c>
      <c r="BB6" s="52">
        <f>BB7</f>
        <v>182.62</v>
      </c>
      <c r="BC6" s="52">
        <f>BC7</f>
        <v>199.55</v>
      </c>
      <c r="BD6" s="52">
        <f>BD7</f>
        <v>198.06</v>
      </c>
      <c r="BE6" s="52">
        <f t="shared" si="3"/>
        <v>201.51</v>
      </c>
      <c r="BF6" s="52">
        <f t="shared" si="3"/>
        <v>272.8</v>
      </c>
      <c r="BG6" s="52">
        <f t="shared" si="3"/>
        <v>255.89</v>
      </c>
      <c r="BH6" s="52">
        <f t="shared" si="3"/>
        <v>242.57</v>
      </c>
      <c r="BI6" s="52">
        <f t="shared" si="3"/>
        <v>235.79</v>
      </c>
      <c r="BJ6" s="52">
        <f t="shared" si="3"/>
        <v>227.51</v>
      </c>
      <c r="BK6" s="50" t="str">
        <f>IF(BK7="-","【-】","【"&amp;SUBSTITUTE(TEXT(BK7,"#,##0.00"),"-","△")&amp;"】")</f>
        <v>【238.81】</v>
      </c>
      <c r="BL6" s="52">
        <f t="shared" si="3"/>
        <v>86.56</v>
      </c>
      <c r="BM6" s="52">
        <f>BM7</f>
        <v>93.61</v>
      </c>
      <c r="BN6" s="52">
        <f>BN7</f>
        <v>84.16</v>
      </c>
      <c r="BO6" s="52">
        <f>BO7</f>
        <v>103.08</v>
      </c>
      <c r="BP6" s="52">
        <f t="shared" si="3"/>
        <v>104.59</v>
      </c>
      <c r="BQ6" s="52">
        <f t="shared" si="3"/>
        <v>119.5</v>
      </c>
      <c r="BR6" s="52">
        <f t="shared" si="3"/>
        <v>118.99</v>
      </c>
      <c r="BS6" s="52">
        <f t="shared" si="3"/>
        <v>119.17</v>
      </c>
      <c r="BT6" s="52">
        <f t="shared" si="3"/>
        <v>117.72</v>
      </c>
      <c r="BU6" s="52">
        <f t="shared" si="3"/>
        <v>117.69</v>
      </c>
      <c r="BV6" s="50" t="str">
        <f>IF(BV7="-","【-】","【"&amp;SUBSTITUTE(TEXT(BV7,"#,##0.00"),"-","△")&amp;"】")</f>
        <v>【115.00】</v>
      </c>
      <c r="BW6" s="52">
        <f t="shared" si="3"/>
        <v>25.73</v>
      </c>
      <c r="BX6" s="52">
        <f>BX7</f>
        <v>23.72</v>
      </c>
      <c r="BY6" s="52">
        <f>BY7</f>
        <v>26.48</v>
      </c>
      <c r="BZ6" s="52">
        <f>BZ7</f>
        <v>21.62</v>
      </c>
      <c r="CA6" s="52">
        <f t="shared" si="3"/>
        <v>21.43</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50.5</v>
      </c>
      <c r="CI6" s="52">
        <f>CI7</f>
        <v>50.02</v>
      </c>
      <c r="CJ6" s="52">
        <f>CJ7</f>
        <v>49.81</v>
      </c>
      <c r="CK6" s="52">
        <f>CK7</f>
        <v>49.46</v>
      </c>
      <c r="CL6" s="52">
        <f t="shared" si="5"/>
        <v>51.04</v>
      </c>
      <c r="CM6" s="52">
        <f t="shared" si="5"/>
        <v>57.52</v>
      </c>
      <c r="CN6" s="52">
        <f t="shared" si="5"/>
        <v>57.55</v>
      </c>
      <c r="CO6" s="52">
        <f t="shared" si="5"/>
        <v>57.69</v>
      </c>
      <c r="CP6" s="52">
        <f t="shared" si="5"/>
        <v>58.56</v>
      </c>
      <c r="CQ6" s="52">
        <f t="shared" si="5"/>
        <v>57.96</v>
      </c>
      <c r="CR6" s="50" t="str">
        <f>IF(CR7="-","【-】","【"&amp;SUBSTITUTE(TEXT(CR7,"#,##0.00"),"-","△")&amp;"】")</f>
        <v>【55.21】</v>
      </c>
      <c r="CS6" s="52">
        <f t="shared" ref="CS6:DB6" si="6">CS7</f>
        <v>61.41</v>
      </c>
      <c r="CT6" s="52">
        <f>CT7</f>
        <v>61.53</v>
      </c>
      <c r="CU6" s="52">
        <f>CU7</f>
        <v>60.54</v>
      </c>
      <c r="CV6" s="52">
        <f>CV7</f>
        <v>60.39</v>
      </c>
      <c r="CW6" s="52">
        <f t="shared" si="6"/>
        <v>60.78</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49.21</v>
      </c>
      <c r="DE6" s="52">
        <f>DE7</f>
        <v>51.02</v>
      </c>
      <c r="DF6" s="52">
        <f>DF7</f>
        <v>52.9</v>
      </c>
      <c r="DG6" s="52">
        <f>DG7</f>
        <v>54.56</v>
      </c>
      <c r="DH6" s="52">
        <f t="shared" si="7"/>
        <v>56.4</v>
      </c>
      <c r="DI6" s="52">
        <f t="shared" si="7"/>
        <v>57.35</v>
      </c>
      <c r="DJ6" s="52">
        <f t="shared" si="7"/>
        <v>57.93</v>
      </c>
      <c r="DK6" s="52">
        <f t="shared" si="7"/>
        <v>58.88</v>
      </c>
      <c r="DL6" s="52">
        <f t="shared" si="7"/>
        <v>59.48</v>
      </c>
      <c r="DM6" s="52">
        <f t="shared" si="7"/>
        <v>60.09</v>
      </c>
      <c r="DN6" s="50" t="str">
        <f>IF(DN7="-","【-】","【"&amp;SUBSTITUTE(TEXT(DN7,"#,##0.00"),"-","△")&amp;"】")</f>
        <v>【59.23】</v>
      </c>
      <c r="DO6" s="52">
        <f t="shared" ref="DO6:DX6" si="8">DO7</f>
        <v>21.8</v>
      </c>
      <c r="DP6" s="52">
        <f>DP7</f>
        <v>21.81</v>
      </c>
      <c r="DQ6" s="52">
        <f>DQ7</f>
        <v>21.81</v>
      </c>
      <c r="DR6" s="52">
        <f>DR7</f>
        <v>32.659999999999997</v>
      </c>
      <c r="DS6" s="52">
        <f t="shared" si="8"/>
        <v>36.200000000000003</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89</v>
      </c>
      <c r="C7" s="54" t="s">
        <v>90</v>
      </c>
      <c r="D7" s="54" t="s">
        <v>91</v>
      </c>
      <c r="E7" s="54" t="s">
        <v>92</v>
      </c>
      <c r="F7" s="54" t="s">
        <v>93</v>
      </c>
      <c r="G7" s="54" t="s">
        <v>94</v>
      </c>
      <c r="H7" s="54" t="s">
        <v>95</v>
      </c>
      <c r="I7" s="54" t="s">
        <v>96</v>
      </c>
      <c r="J7" s="54" t="s">
        <v>97</v>
      </c>
      <c r="K7" s="55">
        <v>272300</v>
      </c>
      <c r="L7" s="54" t="s">
        <v>98</v>
      </c>
      <c r="M7" s="55">
        <v>3</v>
      </c>
      <c r="N7" s="55">
        <v>138974</v>
      </c>
      <c r="O7" s="56" t="s">
        <v>99</v>
      </c>
      <c r="P7" s="56">
        <v>83.3</v>
      </c>
      <c r="Q7" s="55">
        <v>94</v>
      </c>
      <c r="R7" s="55">
        <v>165503</v>
      </c>
      <c r="S7" s="54" t="s">
        <v>100</v>
      </c>
      <c r="T7" s="57">
        <v>95.32</v>
      </c>
      <c r="U7" s="57">
        <v>96.85</v>
      </c>
      <c r="V7" s="57">
        <v>91.15</v>
      </c>
      <c r="W7" s="57">
        <v>103.99</v>
      </c>
      <c r="X7" s="57">
        <v>108.06</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1037.44</v>
      </c>
      <c r="AQ7" s="57">
        <v>1016.38</v>
      </c>
      <c r="AR7" s="57">
        <v>1018.91</v>
      </c>
      <c r="AS7" s="57">
        <v>1048</v>
      </c>
      <c r="AT7" s="57">
        <v>891.79</v>
      </c>
      <c r="AU7" s="57">
        <v>312.67</v>
      </c>
      <c r="AV7" s="57">
        <v>345.05</v>
      </c>
      <c r="AW7" s="57">
        <v>379.14</v>
      </c>
      <c r="AX7" s="57">
        <v>394.58</v>
      </c>
      <c r="AY7" s="57">
        <v>368.36</v>
      </c>
      <c r="AZ7" s="57">
        <v>420.52</v>
      </c>
      <c r="BA7" s="57">
        <v>167.82</v>
      </c>
      <c r="BB7" s="57">
        <v>182.62</v>
      </c>
      <c r="BC7" s="57">
        <v>199.55</v>
      </c>
      <c r="BD7" s="57">
        <v>198.06</v>
      </c>
      <c r="BE7" s="57">
        <v>201.51</v>
      </c>
      <c r="BF7" s="57">
        <v>272.8</v>
      </c>
      <c r="BG7" s="57">
        <v>255.89</v>
      </c>
      <c r="BH7" s="57">
        <v>242.57</v>
      </c>
      <c r="BI7" s="57">
        <v>235.79</v>
      </c>
      <c r="BJ7" s="57">
        <v>227.51</v>
      </c>
      <c r="BK7" s="57">
        <v>238.81</v>
      </c>
      <c r="BL7" s="57">
        <v>86.56</v>
      </c>
      <c r="BM7" s="57">
        <v>93.61</v>
      </c>
      <c r="BN7" s="57">
        <v>84.16</v>
      </c>
      <c r="BO7" s="57">
        <v>103.08</v>
      </c>
      <c r="BP7" s="57">
        <v>104.59</v>
      </c>
      <c r="BQ7" s="57">
        <v>119.5</v>
      </c>
      <c r="BR7" s="57">
        <v>118.99</v>
      </c>
      <c r="BS7" s="57">
        <v>119.17</v>
      </c>
      <c r="BT7" s="57">
        <v>117.72</v>
      </c>
      <c r="BU7" s="57">
        <v>117.69</v>
      </c>
      <c r="BV7" s="57">
        <v>115</v>
      </c>
      <c r="BW7" s="57">
        <v>25.73</v>
      </c>
      <c r="BX7" s="57">
        <v>23.72</v>
      </c>
      <c r="BY7" s="57">
        <v>26.48</v>
      </c>
      <c r="BZ7" s="57">
        <v>21.62</v>
      </c>
      <c r="CA7" s="57">
        <v>21.43</v>
      </c>
      <c r="CB7" s="57">
        <v>16.91</v>
      </c>
      <c r="CC7" s="57">
        <v>16.850000000000001</v>
      </c>
      <c r="CD7" s="57">
        <v>16.8</v>
      </c>
      <c r="CE7" s="57">
        <v>17.03</v>
      </c>
      <c r="CF7" s="57">
        <v>17.07</v>
      </c>
      <c r="CG7" s="57">
        <v>18.600000000000001</v>
      </c>
      <c r="CH7" s="57">
        <v>50.5</v>
      </c>
      <c r="CI7" s="57">
        <v>50.02</v>
      </c>
      <c r="CJ7" s="57">
        <v>49.81</v>
      </c>
      <c r="CK7" s="57">
        <v>49.46</v>
      </c>
      <c r="CL7" s="57">
        <v>51.04</v>
      </c>
      <c r="CM7" s="57">
        <v>57.52</v>
      </c>
      <c r="CN7" s="57">
        <v>57.55</v>
      </c>
      <c r="CO7" s="57">
        <v>57.69</v>
      </c>
      <c r="CP7" s="57">
        <v>58.56</v>
      </c>
      <c r="CQ7" s="57">
        <v>57.96</v>
      </c>
      <c r="CR7" s="57">
        <v>55.21</v>
      </c>
      <c r="CS7" s="57">
        <v>61.41</v>
      </c>
      <c r="CT7" s="57">
        <v>61.53</v>
      </c>
      <c r="CU7" s="57">
        <v>60.54</v>
      </c>
      <c r="CV7" s="57">
        <v>60.39</v>
      </c>
      <c r="CW7" s="57">
        <v>60.78</v>
      </c>
      <c r="CX7" s="57">
        <v>79.7</v>
      </c>
      <c r="CY7" s="57">
        <v>79.42</v>
      </c>
      <c r="CZ7" s="57">
        <v>79.2</v>
      </c>
      <c r="DA7" s="57">
        <v>80.5</v>
      </c>
      <c r="DB7" s="57">
        <v>80.540000000000006</v>
      </c>
      <c r="DC7" s="57">
        <v>77.39</v>
      </c>
      <c r="DD7" s="57">
        <v>49.21</v>
      </c>
      <c r="DE7" s="57">
        <v>51.02</v>
      </c>
      <c r="DF7" s="57">
        <v>52.9</v>
      </c>
      <c r="DG7" s="57">
        <v>54.56</v>
      </c>
      <c r="DH7" s="57">
        <v>56.4</v>
      </c>
      <c r="DI7" s="57">
        <v>57.35</v>
      </c>
      <c r="DJ7" s="57">
        <v>57.93</v>
      </c>
      <c r="DK7" s="57">
        <v>58.88</v>
      </c>
      <c r="DL7" s="57">
        <v>59.48</v>
      </c>
      <c r="DM7" s="57">
        <v>60.09</v>
      </c>
      <c r="DN7" s="57">
        <v>59.23</v>
      </c>
      <c r="DO7" s="57">
        <v>21.8</v>
      </c>
      <c r="DP7" s="57">
        <v>21.81</v>
      </c>
      <c r="DQ7" s="57">
        <v>21.81</v>
      </c>
      <c r="DR7" s="57">
        <v>32.659999999999997</v>
      </c>
      <c r="DS7" s="57">
        <v>36.200000000000003</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95.32</v>
      </c>
      <c r="V11" s="65">
        <f>IF(U6="-",NA(),U6)</f>
        <v>96.85</v>
      </c>
      <c r="W11" s="65">
        <f>IF(V6="-",NA(),V6)</f>
        <v>91.15</v>
      </c>
      <c r="X11" s="65">
        <f>IF(W6="-",NA(),W6)</f>
        <v>103.99</v>
      </c>
      <c r="Y11" s="65">
        <f>IF(X6="-",NA(),X6)</f>
        <v>108.06</v>
      </c>
      <c r="AE11" s="64" t="s">
        <v>23</v>
      </c>
      <c r="AF11" s="65">
        <f>IF(AE6="-",NA(),AE6)</f>
        <v>0</v>
      </c>
      <c r="AG11" s="65">
        <f>IF(AF6="-",NA(),AF6)</f>
        <v>0</v>
      </c>
      <c r="AH11" s="65">
        <f>IF(AG6="-",NA(),AG6)</f>
        <v>0</v>
      </c>
      <c r="AI11" s="65">
        <f>IF(AH6="-",NA(),AH6)</f>
        <v>0</v>
      </c>
      <c r="AJ11" s="65">
        <f>IF(AI6="-",NA(),AI6)</f>
        <v>0</v>
      </c>
      <c r="AP11" s="64" t="s">
        <v>23</v>
      </c>
      <c r="AQ11" s="65">
        <f>IF(AP6="-",NA(),AP6)</f>
        <v>1037.44</v>
      </c>
      <c r="AR11" s="65">
        <f>IF(AQ6="-",NA(),AQ6)</f>
        <v>1016.38</v>
      </c>
      <c r="AS11" s="65">
        <f>IF(AR6="-",NA(),AR6)</f>
        <v>1018.91</v>
      </c>
      <c r="AT11" s="65">
        <f>IF(AS6="-",NA(),AS6)</f>
        <v>1048</v>
      </c>
      <c r="AU11" s="65">
        <f>IF(AT6="-",NA(),AT6)</f>
        <v>891.79</v>
      </c>
      <c r="BA11" s="64" t="s">
        <v>23</v>
      </c>
      <c r="BB11" s="65">
        <f>IF(BA6="-",NA(),BA6)</f>
        <v>167.82</v>
      </c>
      <c r="BC11" s="65">
        <f>IF(BB6="-",NA(),BB6)</f>
        <v>182.62</v>
      </c>
      <c r="BD11" s="65">
        <f>IF(BC6="-",NA(),BC6)</f>
        <v>199.55</v>
      </c>
      <c r="BE11" s="65">
        <f>IF(BD6="-",NA(),BD6)</f>
        <v>198.06</v>
      </c>
      <c r="BF11" s="65">
        <f>IF(BE6="-",NA(),BE6)</f>
        <v>201.51</v>
      </c>
      <c r="BL11" s="64" t="s">
        <v>23</v>
      </c>
      <c r="BM11" s="65">
        <f>IF(BL6="-",NA(),BL6)</f>
        <v>86.56</v>
      </c>
      <c r="BN11" s="65">
        <f>IF(BM6="-",NA(),BM6)</f>
        <v>93.61</v>
      </c>
      <c r="BO11" s="65">
        <f>IF(BN6="-",NA(),BN6)</f>
        <v>84.16</v>
      </c>
      <c r="BP11" s="65">
        <f>IF(BO6="-",NA(),BO6)</f>
        <v>103.08</v>
      </c>
      <c r="BQ11" s="65">
        <f>IF(BP6="-",NA(),BP6)</f>
        <v>104.59</v>
      </c>
      <c r="BW11" s="64" t="s">
        <v>23</v>
      </c>
      <c r="BX11" s="65">
        <f>IF(BW6="-",NA(),BW6)</f>
        <v>25.73</v>
      </c>
      <c r="BY11" s="65">
        <f>IF(BX6="-",NA(),BX6)</f>
        <v>23.72</v>
      </c>
      <c r="BZ11" s="65">
        <f>IF(BY6="-",NA(),BY6)</f>
        <v>26.48</v>
      </c>
      <c r="CA11" s="65">
        <f>IF(BZ6="-",NA(),BZ6)</f>
        <v>21.62</v>
      </c>
      <c r="CB11" s="65">
        <f>IF(CA6="-",NA(),CA6)</f>
        <v>21.43</v>
      </c>
      <c r="CH11" s="64" t="s">
        <v>23</v>
      </c>
      <c r="CI11" s="65">
        <f>IF(CH6="-",NA(),CH6)</f>
        <v>50.5</v>
      </c>
      <c r="CJ11" s="65">
        <f>IF(CI6="-",NA(),CI6)</f>
        <v>50.02</v>
      </c>
      <c r="CK11" s="65">
        <f>IF(CJ6="-",NA(),CJ6)</f>
        <v>49.81</v>
      </c>
      <c r="CL11" s="65">
        <f>IF(CK6="-",NA(),CK6)</f>
        <v>49.46</v>
      </c>
      <c r="CM11" s="65">
        <f>IF(CL6="-",NA(),CL6)</f>
        <v>51.04</v>
      </c>
      <c r="CS11" s="64" t="s">
        <v>23</v>
      </c>
      <c r="CT11" s="65">
        <f>IF(CS6="-",NA(),CS6)</f>
        <v>61.41</v>
      </c>
      <c r="CU11" s="65">
        <f>IF(CT6="-",NA(),CT6)</f>
        <v>61.53</v>
      </c>
      <c r="CV11" s="65">
        <f>IF(CU6="-",NA(),CU6)</f>
        <v>60.54</v>
      </c>
      <c r="CW11" s="65">
        <f>IF(CV6="-",NA(),CV6)</f>
        <v>60.39</v>
      </c>
      <c r="CX11" s="65">
        <f>IF(CW6="-",NA(),CW6)</f>
        <v>60.78</v>
      </c>
      <c r="DD11" s="64" t="s">
        <v>23</v>
      </c>
      <c r="DE11" s="65">
        <f>IF(DD6="-",NA(),DD6)</f>
        <v>49.21</v>
      </c>
      <c r="DF11" s="65">
        <f>IF(DE6="-",NA(),DE6)</f>
        <v>51.02</v>
      </c>
      <c r="DG11" s="65">
        <f>IF(DF6="-",NA(),DF6)</f>
        <v>52.9</v>
      </c>
      <c r="DH11" s="65">
        <f>IF(DG6="-",NA(),DG6)</f>
        <v>54.56</v>
      </c>
      <c r="DI11" s="65">
        <f>IF(DH6="-",NA(),DH6)</f>
        <v>56.4</v>
      </c>
      <c r="DO11" s="64" t="s">
        <v>23</v>
      </c>
      <c r="DP11" s="65">
        <f>IF(DO6="-",NA(),DO6)</f>
        <v>21.8</v>
      </c>
      <c r="DQ11" s="65">
        <f>IF(DP6="-",NA(),DP6)</f>
        <v>21.81</v>
      </c>
      <c r="DR11" s="65">
        <f>IF(DQ6="-",NA(),DQ6)</f>
        <v>21.81</v>
      </c>
      <c r="DS11" s="65">
        <f>IF(DR6="-",NA(),DR6)</f>
        <v>32.659999999999997</v>
      </c>
      <c r="DT11" s="65">
        <f>IF(DS6="-",NA(),DS6)</f>
        <v>36.200000000000003</v>
      </c>
      <c r="DZ11" s="64" t="s">
        <v>23</v>
      </c>
      <c r="EA11" s="65">
        <f>IF(DZ6="-",NA(),DZ6)</f>
        <v>0</v>
      </c>
      <c r="EB11" s="65">
        <f>IF(EA6="-",NA(),EA6)</f>
        <v>0</v>
      </c>
      <c r="EC11" s="65">
        <f>IF(EB6="-",NA(),EB6)</f>
        <v>0</v>
      </c>
      <c r="ED11" s="65">
        <f>IF(EC6="-",NA(),EC6)</f>
        <v>0</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2021-01-20T04:52:49Z</cp:lastPrinted>
  <dcterms:created xsi:type="dcterms:W3CDTF">2020-12-04T03:42:00Z</dcterms:created>
  <dcterms:modified xsi:type="dcterms:W3CDTF">2021-01-21T02:05:24Z</dcterms:modified>
  <cp:category/>
</cp:coreProperties>
</file>