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91\財務担当共有\801_調査・照会関係\R2年度回答\87_公営企業に係る経営比較分析表（R元年度決算）の分析等について（依頼）\提出\"/>
    </mc:Choice>
  </mc:AlternateContent>
  <workbookProtection workbookAlgorithmName="SHA-512" workbookHashValue="FIYC88zDJxQkbf7qCAAU0NfvzXkD6IvE5+AOq9GmrqbKZyRkq9+VlOxUs1Uk89UkmfC3HiFFxWUx6vX1WsAw+A==" workbookSaltValue="ZBm7uFG+83Agq7ZSvqn8wQ==" workbookSpinCount="100000" lockStructure="1"/>
  <bookViews>
    <workbookView xWindow="0" yWindow="0" windowWidth="28800" windowHeight="1401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U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GZ18" i="5"/>
  <c r="HC18" i="5"/>
  <c r="GY18" i="5"/>
  <c r="HB18" i="5"/>
  <c r="HA18" i="5"/>
  <c r="HV18" i="5"/>
  <c r="HU18" i="5"/>
  <c r="HW12" i="5"/>
  <c r="HS12" i="5"/>
  <c r="HT18" i="5"/>
  <c r="HW18" i="5"/>
  <c r="HS18"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HV12" i="5"/>
  <c r="EZ8" i="5"/>
  <c r="FT8" i="5"/>
  <c r="JK18" i="5"/>
  <c r="JI12" i="5"/>
  <c r="JJ18" i="5"/>
  <c r="JL12" i="5"/>
  <c r="JH12" i="5"/>
  <c r="JI18" i="5"/>
  <c r="JK12" i="5"/>
  <c r="JL18" i="5"/>
  <c r="JH18" i="5"/>
  <c r="JJ12" i="5"/>
  <c r="KC18" i="5"/>
  <c r="KE12" i="5"/>
  <c r="KF18" i="5"/>
  <c r="KB18" i="5"/>
  <c r="KD12" i="5"/>
  <c r="KE18" i="5"/>
  <c r="KC12" i="5"/>
  <c r="KD18" i="5"/>
  <c r="KF12" i="5"/>
  <c r="KB12" i="5"/>
  <c r="C10" i="5"/>
  <c r="GZ12" i="5"/>
  <c r="HI12" i="5"/>
  <c r="HM18" i="5"/>
  <c r="HI18" i="5"/>
  <c r="HL18" i="5"/>
  <c r="HK18" i="5"/>
  <c r="HJ18" i="5"/>
  <c r="IE18" i="5"/>
  <c r="IG12"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HT12" i="5"/>
  <c r="ID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H11" i="4"/>
  <c r="LH10" i="5"/>
  <c r="JS10" i="5"/>
  <c r="ID10" i="5"/>
  <c r="GO10" i="5"/>
  <c r="FA10" i="5"/>
  <c r="DL10" i="5"/>
  <c r="BV10" i="5"/>
  <c r="ML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T10" i="5"/>
  <c r="KE10" i="5"/>
  <c r="IP10" i="5"/>
  <c r="HB10" i="5"/>
  <c r="FM10" i="5"/>
  <c r="DX10" i="5"/>
  <c r="CI10" i="5"/>
  <c r="L11" i="4"/>
  <c r="FK18" i="5"/>
  <c r="FN18" i="5"/>
  <c r="FJ18" i="5"/>
  <c r="FM18" i="5"/>
  <c r="FL18" i="5"/>
  <c r="FL12" i="5"/>
  <c r="FK12" i="5"/>
  <c r="FN12" i="5"/>
  <c r="FJ12" i="5"/>
  <c r="FM12" i="5"/>
  <c r="FX18" i="5"/>
  <c r="FT18" i="5"/>
  <c r="FW18" i="5"/>
  <c r="FV18" i="5"/>
  <c r="FU18" i="5"/>
  <c r="FU12" i="5"/>
  <c r="FX12" i="5"/>
  <c r="FT12" i="5"/>
  <c r="FW12" i="5"/>
  <c r="FV12"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GG18" i="5"/>
  <c r="GF18" i="5"/>
  <c r="GE18" i="5"/>
  <c r="GH18" i="5"/>
  <c r="GD18" i="5"/>
  <c r="GH12" i="5"/>
  <c r="GD12" i="5"/>
  <c r="GG12" i="5"/>
  <c r="GF12" i="5"/>
  <c r="GE12" i="5"/>
</calcChain>
</file>

<file path=xl/sharedStrings.xml><?xml version="1.0" encoding="utf-8"?>
<sst xmlns="http://schemas.openxmlformats.org/spreadsheetml/2006/main" count="942" uniqueCount="267">
  <si>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</si>
  <si>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</si>
  <si>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</si>
  <si>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</si>
  <si>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</si>
  <si>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</si>
  <si>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</si>
  <si>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</si>
  <si>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災害や渇水などによる減収に備えるための利益積立金、環境保全に資する事業、子育て支援事業及び教育関係事業等を対象とした一般会計への繰り出しのための地域文化振興等積立金等に積み立てることを基本としている。今後も事業運営に必要な財源を確保しつつ、一般会計への繰り出しを通じて住民の福祉の向上に努める方針としている。
自己資本金への組入れ　493,157千円
建設改良積立金への積立て　207,000千円
利益積立金への積立て 19,000千円
地域文化振興等積立金への積立て　1,074,076千円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</si>
  <si>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</si>
  <si>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</si>
  <si>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</si>
  <si>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</si>
  <si>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</si>
  <si>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</si>
  <si>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</si>
  <si>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</si>
  <si>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</si>
  <si>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</si>
  <si>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</si>
  <si>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</si>
  <si>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</si>
  <si>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</si>
  <si>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</si>
  <si>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</si>
  <si>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</si>
  <si>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</si>
  <si>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</si>
  <si>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</si>
  <si>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</si>
  <si>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</si>
  <si>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</si>
  <si>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</si>
  <si>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</si>
  <si>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</si>
  <si>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</si>
  <si>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</si>
  <si>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</si>
  <si>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</si>
  <si>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</si>
  <si>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</si>
  <si>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</si>
  <si>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</si>
  <si>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</si>
  <si>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</si>
  <si>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</si>
  <si>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</si>
  <si>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</si>
  <si>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</si>
  <si>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</si>
  <si>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</si>
  <si>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</si>
  <si>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</si>
  <si>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</si>
  <si>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</si>
  <si>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</si>
  <si>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</si>
  <si>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</si>
  <si>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</si>
  <si>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</si>
  <si>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</si>
  <si>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</si>
  <si>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</si>
  <si>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</si>
  <si>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</si>
  <si>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</si>
  <si>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</si>
  <si>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</si>
  <si>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</si>
  <si>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</si>
  <si>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</si>
  <si>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</si>
  <si>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</si>
  <si>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</si>
  <si>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</si>
  <si>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</si>
  <si>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</si>
  <si>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</si>
  <si>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</si>
  <si>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</si>
  <si>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</si>
  <si>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</si>
  <si>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</si>
  <si>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</si>
  <si>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</si>
  <si>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</si>
  <si>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</si>
  <si>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</si>
  <si>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</si>
  <si>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</si>
  <si>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</si>
  <si>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</si>
  <si>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</si>
  <si>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</si>
  <si>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</si>
  <si>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</si>
  <si>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</si>
  <si>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</si>
  <si>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</si>
  <si>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</si>
  <si>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</si>
  <si>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</si>
  <si>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</si>
  <si>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</si>
  <si>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</si>
  <si>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</si>
  <si>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</si>
  <si>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</si>
  <si>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</si>
  <si>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</si>
  <si>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</si>
  <si>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</si>
  <si>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</si>
  <si>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</si>
  <si>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</si>
  <si>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</si>
  <si>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</si>
  <si>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</si>
  <si>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</si>
  <si>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</si>
  <si>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190004</t>
  </si>
  <si>
    <t>46</t>
  </si>
  <si>
    <t>04</t>
  </si>
  <si>
    <t>0</t>
  </si>
  <si>
    <t>000</t>
  </si>
  <si>
    <t>山梨県</t>
  </si>
  <si>
    <t>法適用</t>
  </si>
  <si>
    <t>電気事業</t>
  </si>
  <si>
    <t>自治体職員</t>
  </si>
  <si>
    <t>-</t>
  </si>
  <si>
    <t>令和 6年 3月31日　西山外１７発電所</t>
  </si>
  <si>
    <t>令和12年 3月31日　塩川第二発電所ほか</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</si>
  <si>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</si>
  <si>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</si>
  <si>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</si>
  <si>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</si>
  <si>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</si>
  <si>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</si>
  <si>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</si>
  <si>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</si>
  <si>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</si>
  <si>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</si>
  <si>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</si>
  <si>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</si>
  <si>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</si>
  <si>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</si>
  <si>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</si>
  <si>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</si>
  <si>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</si>
  <si>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</si>
  <si>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</si>
  <si>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</si>
  <si>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</si>
  <si>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</si>
  <si>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</si>
  <si>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</si>
  <si>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</si>
  <si>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</si>
  <si>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</si>
  <si>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</si>
  <si>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</si>
  <si>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</si>
  <si>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</si>
  <si>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</si>
  <si>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</si>
  <si>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</si>
  <si>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</si>
  <si>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</si>
  <si>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</si>
  <si>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</si>
  <si>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</si>
  <si>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</si>
  <si>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</si>
  <si>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</si>
  <si>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</si>
  <si>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</si>
  <si>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</si>
  <si>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</si>
  <si>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</si>
  <si>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</si>
  <si>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</si>
  <si>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</si>
  <si>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</si>
  <si>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</si>
  <si>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</si>
  <si>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</si>
  <si>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</si>
  <si>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</si>
  <si>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</si>
  <si>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</si>
  <si>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</si>
  <si>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</si>
  <si>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</si>
  <si>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</si>
  <si>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</si>
  <si>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</si>
  <si>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</si>
  <si>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</si>
  <si>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</si>
  <si>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</si>
  <si>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</si>
  <si>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</si>
  <si>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</si>
  <si>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</si>
  <si>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</si>
  <si>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</si>
  <si>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</si>
  <si>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</si>
  <si>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</si>
  <si>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</si>
  <si>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</si>
  <si>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</si>
  <si>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</si>
  <si>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</si>
  <si>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</si>
  <si>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</si>
  <si>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</si>
  <si>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</si>
  <si>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</si>
  <si>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</si>
  <si>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</si>
  <si>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</si>
  <si>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</si>
  <si>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</si>
  <si>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</si>
  <si>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</si>
  <si>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</si>
  <si>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</si>
  <si>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</si>
  <si>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</si>
  <si>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</si>
  <si>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</si>
  <si>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</si>
  <si>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</si>
  <si>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</si>
  <si>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</si>
  <si>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</si>
  <si>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</si>
  <si>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</si>
  <si>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</si>
  <si>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</si>
  <si>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</si>
  <si>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</si>
  <si>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</si>
  <si>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</si>
  <si>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</si>
  <si>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</si>
  <si>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</si>
  <si>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</si>
  <si>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</si>
  <si>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</si>
  <si>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</si>
  <si>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</si>
  <si>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</si>
  <si>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</si>
  <si>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</si>
  <si>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</si>
  <si>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</si>
  <si>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</si>
  <si>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</si>
  <si>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</si>
  <si>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</si>
  <si>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</si>
  <si>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rPr>
        <sz val="14"/>
        <rFont val="ＭＳ ゴシック"/>
        <family val="3"/>
        <charset val="128"/>
      </rPr>
      <t>・昭和32年4月に早川水系西山発電所の運転を開始して以来、堅実な経営を続け、令和元年度末現在では早川水系6発電所、笛吹川水系11発電所、塩川発電所及び小水力8発電所の合計26発電所（最大出力121,548kW）を運営している。</t>
    </r>
    <r>
      <rPr>
        <sz val="14"/>
        <color rgb="FFFF0000"/>
        <rFont val="ＭＳ ゴシック"/>
        <family val="3"/>
        <charset val="128"/>
      </rPr>
      <t xml:space="preserve">
</t>
    </r>
    <r>
      <rPr>
        <sz val="14"/>
        <rFont val="ＭＳ ゴシック"/>
        <family val="3"/>
        <charset val="128"/>
      </rPr>
      <t>・平成28年4月の電力システム改革の第2段階の施行による電力の小売全面自由化が開始され電気事業を取り巻く環境が大きく変化した。さらには、令和2年の電力システム改革の仕上げとなる第3段階の発送電分離に向けて、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令和2年3月に改定した経営戦略に基づき、経営の健全化に努める。</t>
    </r>
    <rPh sb="38" eb="40">
      <t>レイワ</t>
    </rPh>
    <rPh sb="40" eb="41">
      <t>ガン</t>
    </rPh>
    <rPh sb="334" eb="336">
      <t>レイワ</t>
    </rPh>
    <rPh sb="337" eb="338">
      <t>ネン</t>
    </rPh>
    <rPh sb="339" eb="340">
      <t>ガツ</t>
    </rPh>
    <rPh sb="341" eb="343">
      <t>カイテイ</t>
    </rPh>
    <phoneticPr fontId="5"/>
  </si>
  <si>
    <r>
      <rPr>
        <sz val="14"/>
        <rFont val="ＭＳ ゴシック"/>
        <family val="3"/>
        <charset val="128"/>
      </rPr>
      <t xml:space="preserve">・経常収支比率は、主にP2Gシステム技術開発に係る受託収入の増等により収益が増加したことで、前年度と比較して増加した。また、比率は100%を超えて推移しており、健全な経営状況である。
</t>
    </r>
    <r>
      <rPr>
        <sz val="14"/>
        <color rgb="FFFF0000"/>
        <rFont val="ＭＳ ゴシック"/>
        <family val="3"/>
        <charset val="128"/>
      </rPr>
      <t xml:space="preserve">
</t>
    </r>
    <r>
      <rPr>
        <sz val="14"/>
        <rFont val="ＭＳ ゴシック"/>
        <family val="3"/>
        <charset val="128"/>
      </rPr>
      <t>・営業収支比率は、主に修繕費の減等により費用が減少したことで、前年度と比較して増加した。また、比率は100%を超えて推移しており、健全な経営状況である。
・流動比率については、前年度と比較して減少しているが、これは主に、令和元年度末の未払金が、P2Gシステム技術開発に係る業務委託費用の支払いに伴い、前年度と比較して増えたことにより流動負債が増加したためである。しかし、P2Gシステム技術開発に係る業務委託費用の見合いの金額は、受託収入として納入されているため、短期的な債務の支払い能力に影響はない。また、比率は100%を上回っており、他団体と比較しても高い水準であることから経営の安全性と信用性は確保されている。
・供給原価については、降水量が増えたため発電電力量は増加したが、P2Gシステム技術開発に係る研究費が増加したため、前年度と比較して増額となった。しかし、他団体の平均を下回った数値となっており、発電所の改良や修繕を計画的に行い、維持管理費を削減するなど効率的な経営運営ができている状況である。</t>
    </r>
    <r>
      <rPr>
        <sz val="14"/>
        <color rgb="FFFF0000"/>
        <rFont val="ＭＳ ゴシック"/>
        <family val="3"/>
        <charset val="128"/>
      </rPr>
      <t xml:space="preserve">
</t>
    </r>
    <r>
      <rPr>
        <sz val="14"/>
        <rFont val="ＭＳ ゴシック"/>
        <family val="3"/>
        <charset val="128"/>
      </rPr>
      <t xml:space="preserve">
・ＥＢＩＴＤＡ（減価償却前営業利益）は、P2Gシステム技術開発に係る受託収入の増や修繕費の減等により、純利益が増加したため、前年度と比較して増加しており、他団体の平均も上回る水準であることから、健全な経営状態である。</t>
    </r>
    <rPh sb="9" eb="10">
      <t>オモ</t>
    </rPh>
    <rPh sb="18" eb="22">
      <t>ギジュツカイハツ</t>
    </rPh>
    <rPh sb="23" eb="24">
      <t>カカ</t>
    </rPh>
    <rPh sb="25" eb="29">
      <t>ジュタクシュウニュウ</t>
    </rPh>
    <rPh sb="30" eb="31">
      <t>ゾウ</t>
    </rPh>
    <rPh sb="31" eb="32">
      <t>トウ</t>
    </rPh>
    <rPh sb="35" eb="37">
      <t>シュウエキ</t>
    </rPh>
    <rPh sb="38" eb="40">
      <t>ゾウカ</t>
    </rPh>
    <rPh sb="62" eb="64">
      <t>ヒリツ</t>
    </rPh>
    <rPh sb="140" eb="142">
      <t>ヒリツ</t>
    </rPh>
    <rPh sb="201" eb="202">
      <t>オモ</t>
    </rPh>
    <rPh sb="204" eb="206">
      <t>レイワ</t>
    </rPh>
    <rPh sb="206" eb="209">
      <t>ガンネンド</t>
    </rPh>
    <rPh sb="209" eb="210">
      <t>マツ</t>
    </rPh>
    <rPh sb="237" eb="239">
      <t>シハラ</t>
    </rPh>
    <rPh sb="241" eb="242">
      <t>トモナ</t>
    </rPh>
    <rPh sb="244" eb="246">
      <t>ゼンネン</t>
    </rPh>
    <rPh sb="252" eb="253">
      <t>フ</t>
    </rPh>
    <rPh sb="260" eb="262">
      <t>リュウドウ</t>
    </rPh>
    <rPh sb="262" eb="264">
      <t>フサイ</t>
    </rPh>
    <rPh sb="265" eb="267">
      <t>ゾウカ</t>
    </rPh>
    <rPh sb="300" eb="302">
      <t>ミア</t>
    </rPh>
    <rPh sb="304" eb="306">
      <t>キンガク</t>
    </rPh>
    <rPh sb="308" eb="312">
      <t>ジュタクシュウニュウ</t>
    </rPh>
    <rPh sb="315" eb="317">
      <t>ノウニュウ</t>
    </rPh>
    <rPh sb="325" eb="328">
      <t>タンキテキ</t>
    </rPh>
    <rPh sb="329" eb="331">
      <t>サイム</t>
    </rPh>
    <rPh sb="332" eb="334">
      <t>シハラ</t>
    </rPh>
    <rPh sb="335" eb="337">
      <t>ノウリョク</t>
    </rPh>
    <rPh sb="338" eb="340">
      <t>エイキョウ</t>
    </rPh>
    <rPh sb="347" eb="348">
      <t>ヒ</t>
    </rPh>
    <rPh sb="449" eb="452">
      <t>ケンキュウヒ</t>
    </rPh>
    <rPh sb="453" eb="455">
      <t>ゾウカ</t>
    </rPh>
    <rPh sb="469" eb="470">
      <t>ガク</t>
    </rPh>
    <rPh sb="591" eb="593">
      <t>シュウゼン</t>
    </rPh>
    <rPh sb="593" eb="594">
      <t>ヒ</t>
    </rPh>
    <rPh sb="595" eb="596">
      <t>ゲン</t>
    </rPh>
    <phoneticPr fontId="5"/>
  </si>
  <si>
    <t>・設備利用率については、前年度と比較して増加しているが、これは降水量が増え、年間発電電力量が増加したこと等が要因であると考られる。他団体と比較しても平均を上回る水準であることから、効率的な運用を図ることができている状況である。
・修繕費が減少したことに伴い、修繕費比率は前年度と比較して減少しており、他団体の平均を下回っている。
一方で、有形固定資産減価償却率は前年度と比較して増加しており、他団体の平均を上回っている。これは企業局における主要な発電施設が昭和30年代に設置され、法定耐用年数に近づいているためであるが、引き続き、定期点検及び健全な状態に保つための改修工事に努め、必要な更新を適切な時期に実施するなど、計画的な施設の改修等を行う必要がある。
・企業債残高対料金収入比率は前年度と比較して減少しており、他団体の平均に比べ低い水準である。また、企業債残高と同額の減債積立金が確保されているため問題は無い。
・ＦＩＴ収入割合は、前年度と比較し増加しているが、現状、料金収入における割合は低く、他団体の平均と比較しても低い水準であるため、ＦＩＴ調達期間終了後の料金収入減少のリスクは少ない。</t>
    <rPh sb="127" eb="128">
      <t>トモナ</t>
    </rPh>
    <rPh sb="144" eb="146">
      <t>ゲンショウ</t>
    </rPh>
    <rPh sb="158" eb="159">
      <t>シタ</t>
    </rPh>
    <rPh sb="166" eb="168">
      <t>イッポウ</t>
    </rPh>
    <rPh sb="426" eb="428">
      <t>ヒカク</t>
    </rPh>
    <rPh sb="429" eb="431">
      <t>ゾウカ</t>
    </rPh>
    <rPh sb="461" eb="463">
      <t>ヒカク</t>
    </rPh>
    <phoneticPr fontId="5"/>
  </si>
  <si>
    <t>東京電力エナジーパートナー株式会社、
東京電力パワーグリッド株式会社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</si>
</sst>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5">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2"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2"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5" fillId="0" borderId="18" xfId="2" applyFont="1" applyBorder="1" applyAlignment="1" applyProtection="1">
      <alignment horizontal="center" vertical="center" wrapText="1"/>
      <protection locked="0"/>
    </xf>
    <xf numFmtId="0" fontId="35" fillId="0" borderId="19" xfId="2" applyFont="1" applyBorder="1" applyAlignment="1" applyProtection="1">
      <alignment horizontal="center" vertical="center"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118.9</c:v>
                </c:pt>
                <c:pt idx="1">
                  <c:v>125.8</c:v>
                </c:pt>
                <c:pt idx="2">
                  <c:v>117.1</c:v>
                </c:pt>
                <c:pt idx="3">
                  <c:v>128.5</c:v>
                </c:pt>
                <c:pt idx="4">
                  <c:v>131.5</c:v>
                </c:pt>
              </c:numCache>
            </c:numRef>
          </c:val>
          <c:extLst>
            <c:ext xmlns:c16="http://schemas.microsoft.com/office/drawing/2014/chart" uri="{C3380CC4-5D6E-409C-BE32-E72D297353CC}">
              <c16:uniqueId val="{00000000-090C-4E62-B975-FAA54A68395C}"/>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090C-4E62-B975-FAA54A68395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90C-4E62-B975-FAA54A68395C}"/>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2.4</c:v>
                </c:pt>
                <c:pt idx="1">
                  <c:v>2</c:v>
                </c:pt>
                <c:pt idx="2">
                  <c:v>2.1</c:v>
                </c:pt>
                <c:pt idx="3">
                  <c:v>2.1</c:v>
                </c:pt>
                <c:pt idx="4">
                  <c:v>3</c:v>
                </c:pt>
              </c:numCache>
            </c:numRef>
          </c:val>
          <c:extLst>
            <c:ext xmlns:c16="http://schemas.microsoft.com/office/drawing/2014/chart" uri="{C3380CC4-5D6E-409C-BE32-E72D297353CC}">
              <c16:uniqueId val="{00000000-EC0F-4038-BE9F-07A2A8BEF2AE}"/>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EC0F-4038-BE9F-07A2A8BEF2AE}"/>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49.5</c:v>
                </c:pt>
                <c:pt idx="1">
                  <c:v>44.8</c:v>
                </c:pt>
                <c:pt idx="2">
                  <c:v>39.1</c:v>
                </c:pt>
                <c:pt idx="3">
                  <c:v>44.3</c:v>
                </c:pt>
                <c:pt idx="4">
                  <c:v>47.3</c:v>
                </c:pt>
              </c:numCache>
            </c:numRef>
          </c:val>
          <c:extLst>
            <c:ext xmlns:c16="http://schemas.microsoft.com/office/drawing/2014/chart" uri="{C3380CC4-5D6E-409C-BE32-E72D297353CC}">
              <c16:uniqueId val="{00000000-8DC7-4742-9186-A79D46E1ACD3}"/>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8DC7-4742-9186-A79D46E1ACD3}"/>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28</c:v>
                </c:pt>
                <c:pt idx="1">
                  <c:v>21</c:v>
                </c:pt>
                <c:pt idx="2">
                  <c:v>29.8</c:v>
                </c:pt>
                <c:pt idx="3">
                  <c:v>26</c:v>
                </c:pt>
                <c:pt idx="4">
                  <c:v>16.399999999999999</c:v>
                </c:pt>
              </c:numCache>
            </c:numRef>
          </c:val>
          <c:extLst>
            <c:ext xmlns:c16="http://schemas.microsoft.com/office/drawing/2014/chart" uri="{C3380CC4-5D6E-409C-BE32-E72D297353CC}">
              <c16:uniqueId val="{00000000-CC10-485A-B3F2-62AE89793E5C}"/>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CC10-485A-B3F2-62AE89793E5C}"/>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29.6</c:v>
                </c:pt>
                <c:pt idx="1">
                  <c:v>24.9</c:v>
                </c:pt>
                <c:pt idx="2">
                  <c:v>17.399999999999999</c:v>
                </c:pt>
                <c:pt idx="3">
                  <c:v>13.3</c:v>
                </c:pt>
                <c:pt idx="4">
                  <c:v>9.9</c:v>
                </c:pt>
              </c:numCache>
            </c:numRef>
          </c:val>
          <c:extLst>
            <c:ext xmlns:c16="http://schemas.microsoft.com/office/drawing/2014/chart" uri="{C3380CC4-5D6E-409C-BE32-E72D297353CC}">
              <c16:uniqueId val="{00000000-CEEE-4FA4-A6A8-84276B77BA74}"/>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CEEE-4FA4-A6A8-84276B77BA74}"/>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65.8</c:v>
                </c:pt>
                <c:pt idx="1">
                  <c:v>66.8</c:v>
                </c:pt>
                <c:pt idx="2">
                  <c:v>66.099999999999994</c:v>
                </c:pt>
                <c:pt idx="3">
                  <c:v>66.3</c:v>
                </c:pt>
                <c:pt idx="4">
                  <c:v>67.3</c:v>
                </c:pt>
              </c:numCache>
            </c:numRef>
          </c:val>
          <c:extLst>
            <c:ext xmlns:c16="http://schemas.microsoft.com/office/drawing/2014/chart" uri="{C3380CC4-5D6E-409C-BE32-E72D297353CC}">
              <c16:uniqueId val="{00000000-FE1E-4EEA-BA16-669F2AC7CF14}"/>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FE1E-4EEA-BA16-669F2AC7CF14}"/>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2.4</c:v>
                </c:pt>
                <c:pt idx="1">
                  <c:v>2</c:v>
                </c:pt>
                <c:pt idx="2">
                  <c:v>2.1</c:v>
                </c:pt>
                <c:pt idx="3">
                  <c:v>2.1</c:v>
                </c:pt>
                <c:pt idx="4">
                  <c:v>3</c:v>
                </c:pt>
              </c:numCache>
            </c:numRef>
          </c:val>
          <c:extLst>
            <c:ext xmlns:c16="http://schemas.microsoft.com/office/drawing/2014/chart" uri="{C3380CC4-5D6E-409C-BE32-E72D297353CC}">
              <c16:uniqueId val="{00000000-0E5B-4A4D-A603-A2920FBAA1EB}"/>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0E5B-4A4D-A603-A2920FBAA1EB}"/>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2-4BEF-8F0D-348C84808131}"/>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2-4BEF-8F0D-348C84808131}"/>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7-435E-A8A5-D4316351F9E2}"/>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7-435E-A8A5-D4316351F9E2}"/>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7-4BC4-B99E-F2ADA0B22B4D}"/>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7-4BC4-B99E-F2ADA0B22B4D}"/>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8F-4E9A-88FD-8E6875E90B52}"/>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F-4E9A-88FD-8E6875E90B52}"/>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116.2</c:v>
                </c:pt>
                <c:pt idx="1">
                  <c:v>126.6</c:v>
                </c:pt>
                <c:pt idx="2">
                  <c:v>118.6</c:v>
                </c:pt>
                <c:pt idx="3">
                  <c:v>129.80000000000001</c:v>
                </c:pt>
                <c:pt idx="4">
                  <c:v>138.9</c:v>
                </c:pt>
              </c:numCache>
            </c:numRef>
          </c:val>
          <c:extLst>
            <c:ext xmlns:c16="http://schemas.microsoft.com/office/drawing/2014/chart" uri="{C3380CC4-5D6E-409C-BE32-E72D297353CC}">
              <c16:uniqueId val="{00000000-59CA-474D-9AC1-CB205EE21A7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59CA-474D-9AC1-CB205EE21A7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9CA-474D-9AC1-CB205EE21A7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6-4A61-B637-CDC46B1A2671}"/>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6-4A61-B637-CDC46B1A2671}"/>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2-41B2-8EAB-5E730EA32A47}"/>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2-41B2-8EAB-5E730EA32A47}"/>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51-4DCD-A525-4676FD4D9D6E}"/>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51-4DCD-A525-4676FD4D9D6E}"/>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9F-44E1-B64A-0A57B6CEA7F5}"/>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9F-44E1-B64A-0A57B6CEA7F5}"/>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2-4AF0-A1E6-CDD95DA5783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2-4AF0-A1E6-CDD95DA5783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3F-455D-A319-43C82BDF64DF}"/>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3F-455D-A319-43C82BDF64DF}"/>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9-4687-92FD-3C3A49A4C23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9-4687-92FD-3C3A49A4C23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A-4F7D-AC01-DACE8D81F4B2}"/>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A-4F7D-AC01-DACE8D81F4B2}"/>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ED-4A3B-B40B-A591E5AEAA79}"/>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D-4A3B-B40B-A591E5AEAA79}"/>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A-4331-A6E3-3F7650E91F73}"/>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A-4331-A6E3-3F7650E91F73}"/>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1356.8</c:v>
                </c:pt>
                <c:pt idx="1">
                  <c:v>1048.7</c:v>
                </c:pt>
                <c:pt idx="2">
                  <c:v>1283.5</c:v>
                </c:pt>
                <c:pt idx="3">
                  <c:v>1046.8</c:v>
                </c:pt>
                <c:pt idx="4">
                  <c:v>918.5</c:v>
                </c:pt>
              </c:numCache>
            </c:numRef>
          </c:val>
          <c:extLst>
            <c:ext xmlns:c16="http://schemas.microsoft.com/office/drawing/2014/chart" uri="{C3380CC4-5D6E-409C-BE32-E72D297353CC}">
              <c16:uniqueId val="{00000000-47ED-49D5-AF36-6598C06A844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47ED-49D5-AF36-6598C06A844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7ED-49D5-AF36-6598C06A844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4-411A-89AB-418BA47DC4B8}"/>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4-411A-89AB-418BA47DC4B8}"/>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6140.9</c:v>
                </c:pt>
                <c:pt idx="1">
                  <c:v>6256.3</c:v>
                </c:pt>
                <c:pt idx="2">
                  <c:v>9091.2999999999993</c:v>
                </c:pt>
                <c:pt idx="3">
                  <c:v>7783.1</c:v>
                </c:pt>
                <c:pt idx="4">
                  <c:v>8113</c:v>
                </c:pt>
              </c:numCache>
            </c:numRef>
          </c:val>
          <c:extLst>
            <c:ext xmlns:c16="http://schemas.microsoft.com/office/drawing/2014/chart" uri="{C3380CC4-5D6E-409C-BE32-E72D297353CC}">
              <c16:uniqueId val="{00000000-80F9-4649-B1A1-CAEB639F8E8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80F9-4649-B1A1-CAEB639F8E8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1450770</c:v>
                </c:pt>
                <c:pt idx="1">
                  <c:v>1608886</c:v>
                </c:pt>
                <c:pt idx="2">
                  <c:v>1429918</c:v>
                </c:pt>
                <c:pt idx="3">
                  <c:v>1814556</c:v>
                </c:pt>
                <c:pt idx="4">
                  <c:v>2060380</c:v>
                </c:pt>
              </c:numCache>
            </c:numRef>
          </c:val>
          <c:extLst>
            <c:ext xmlns:c16="http://schemas.microsoft.com/office/drawing/2014/chart" uri="{C3380CC4-5D6E-409C-BE32-E72D297353CC}">
              <c16:uniqueId val="{00000000-9E0C-4160-A2C5-E83214DD10D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9E0C-4160-A2C5-E83214DD10D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49.5</c:v>
                </c:pt>
                <c:pt idx="1">
                  <c:v>44.8</c:v>
                </c:pt>
                <c:pt idx="2">
                  <c:v>39.1</c:v>
                </c:pt>
                <c:pt idx="3">
                  <c:v>44.3</c:v>
                </c:pt>
                <c:pt idx="4">
                  <c:v>47.3</c:v>
                </c:pt>
              </c:numCache>
            </c:numRef>
          </c:val>
          <c:extLst>
            <c:ext xmlns:c16="http://schemas.microsoft.com/office/drawing/2014/chart" uri="{C3380CC4-5D6E-409C-BE32-E72D297353CC}">
              <c16:uniqueId val="{00000000-1767-428A-8BC2-27D80DE539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1767-428A-8BC2-27D80DE539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28</c:v>
                </c:pt>
                <c:pt idx="1">
                  <c:v>21</c:v>
                </c:pt>
                <c:pt idx="2">
                  <c:v>29.8</c:v>
                </c:pt>
                <c:pt idx="3">
                  <c:v>26</c:v>
                </c:pt>
                <c:pt idx="4">
                  <c:v>16.399999999999999</c:v>
                </c:pt>
              </c:numCache>
            </c:numRef>
          </c:val>
          <c:extLst>
            <c:ext xmlns:c16="http://schemas.microsoft.com/office/drawing/2014/chart" uri="{C3380CC4-5D6E-409C-BE32-E72D297353CC}">
              <c16:uniqueId val="{00000000-F967-483B-8EBA-130A590AB16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F967-483B-8EBA-130A590AB16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29.6</c:v>
                </c:pt>
                <c:pt idx="1">
                  <c:v>24.9</c:v>
                </c:pt>
                <c:pt idx="2">
                  <c:v>17.399999999999999</c:v>
                </c:pt>
                <c:pt idx="3">
                  <c:v>13.3</c:v>
                </c:pt>
                <c:pt idx="4">
                  <c:v>9.9</c:v>
                </c:pt>
              </c:numCache>
            </c:numRef>
          </c:val>
          <c:extLst>
            <c:ext xmlns:c16="http://schemas.microsoft.com/office/drawing/2014/chart" uri="{C3380CC4-5D6E-409C-BE32-E72D297353CC}">
              <c16:uniqueId val="{00000000-BDFF-4B22-A53F-38E5CC74EF44}"/>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BDFF-4B22-A53F-38E5CC74EF44}"/>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65.8</c:v>
                </c:pt>
                <c:pt idx="1">
                  <c:v>66.8</c:v>
                </c:pt>
                <c:pt idx="2">
                  <c:v>66.099999999999994</c:v>
                </c:pt>
                <c:pt idx="3">
                  <c:v>66.3</c:v>
                </c:pt>
                <c:pt idx="4">
                  <c:v>67.3</c:v>
                </c:pt>
              </c:numCache>
            </c:numRef>
          </c:val>
          <c:extLst>
            <c:ext xmlns:c16="http://schemas.microsoft.com/office/drawing/2014/chart" uri="{C3380CC4-5D6E-409C-BE32-E72D297353CC}">
              <c16:uniqueId val="{00000000-F9B7-495D-B53F-8B6D7976A0AB}"/>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F9B7-495D-B53F-8B6D7976A0AB}"/>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4872" y="7554244"/>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4801" y="7554244"/>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07926" y="7554244"/>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1937" y="7554244"/>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2276" y="7554244"/>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2373" y="12425795"/>
          <a:ext cx="5686265" cy="285033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2373" y="15426171"/>
          <a:ext cx="5686265" cy="2834097"/>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2373" y="18427628"/>
          <a:ext cx="5686265" cy="2834096"/>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2373" y="21411768"/>
          <a:ext cx="5686265" cy="2834097"/>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2373" y="24366683"/>
          <a:ext cx="5686265" cy="2834097"/>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08462" y="12425795"/>
          <a:ext cx="5191977" cy="285033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08462" y="15426171"/>
          <a:ext cx="5191977" cy="2834097"/>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08462" y="18427628"/>
          <a:ext cx="5191977" cy="2834096"/>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08462" y="21411768"/>
          <a:ext cx="5191977" cy="2834097"/>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08462" y="24366683"/>
          <a:ext cx="5191977" cy="2834097"/>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0664" y="12425795"/>
          <a:ext cx="5191978" cy="285033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0664" y="15426171"/>
          <a:ext cx="5191978" cy="2834097"/>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0664" y="18427628"/>
          <a:ext cx="5191978" cy="2834096"/>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0664" y="21411768"/>
          <a:ext cx="5191978" cy="2834097"/>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0664" y="24366683"/>
          <a:ext cx="5191978" cy="2834097"/>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37196" y="12425795"/>
          <a:ext cx="5191978" cy="285033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37196" y="15426171"/>
          <a:ext cx="5191978" cy="2834097"/>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37196" y="18427628"/>
          <a:ext cx="5191978" cy="2834096"/>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37196" y="21411768"/>
          <a:ext cx="5191978" cy="2834097"/>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37196" y="24366683"/>
          <a:ext cx="5191978" cy="2834097"/>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1353" y="12425795"/>
          <a:ext cx="5191977" cy="285033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1353" y="15426171"/>
          <a:ext cx="5191977" cy="2834097"/>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1353" y="18427628"/>
          <a:ext cx="5191977" cy="2834096"/>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1353" y="21411768"/>
          <a:ext cx="5191977" cy="2834097"/>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1353" y="24366683"/>
          <a:ext cx="5191977" cy="2834097"/>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08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08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08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08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08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08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09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091"/>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092"/>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09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09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09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096"/>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097"/>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09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09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100"/>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101"/>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102"/>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103"/>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104"/>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105"/>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106"/>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107"/>
                </a:ext>
              </a:extLst>
            </xdr:cNvPicPr>
          </xdr:nvPicPr>
          <xdr:blipFill>
            <a:blip xmlns:r="http://schemas.openxmlformats.org/officeDocument/2006/relationships" r:embed="rId48"/>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108"/>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109"/>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110"/>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111"/>
                </a:ext>
              </a:extLst>
            </xdr:cNvPicPr>
          </xdr:nvPicPr>
          <xdr:blipFill>
            <a:blip xmlns:r="http://schemas.openxmlformats.org/officeDocument/2006/relationships" r:embed="rId51"/>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112"/>
                </a:ext>
              </a:extLst>
            </xdr:cNvPicPr>
          </xdr:nvPicPr>
          <xdr:blipFill>
            <a:blip xmlns:r="http://schemas.openxmlformats.org/officeDocument/2006/relationships" r:embed="rId4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113"/>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114"/>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115"/>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116"/>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117"/>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118"/>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119"/>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120"/>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121"/>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122"/>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123"/>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124"/>
                </a:ext>
              </a:extLst>
            </xdr:cNvPicPr>
          </xdr:nvPicPr>
          <xdr:blipFill>
            <a:blip xmlns:r="http://schemas.openxmlformats.org/officeDocument/2006/relationships" r:embed="rId52"/>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125"/>
                </a:ext>
              </a:extLst>
            </xdr:cNvPicPr>
          </xdr:nvPicPr>
          <xdr:blipFill>
            <a:blip xmlns:r="http://schemas.openxmlformats.org/officeDocument/2006/relationships" r:embed="rId52"/>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126"/>
                </a:ext>
              </a:extLst>
            </xdr:cNvPicPr>
          </xdr:nvPicPr>
          <xdr:blipFill>
            <a:blip xmlns:r="http://schemas.openxmlformats.org/officeDocument/2006/relationships" r:embed="rId52"/>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127"/>
                </a:ext>
              </a:extLst>
            </xdr:cNvPicPr>
          </xdr:nvPicPr>
          <xdr:blipFill>
            <a:blip xmlns:r="http://schemas.openxmlformats.org/officeDocument/2006/relationships" r:embed="rId52"/>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128"/>
                </a:ext>
              </a:extLst>
            </xdr:cNvPicPr>
          </xdr:nvPicPr>
          <xdr:blipFill>
            <a:blip xmlns:r="http://schemas.openxmlformats.org/officeDocument/2006/relationships" r:embed="rId52"/>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80" zoomScaleNormal="80" workbookViewId="0">
      <selection activeCell="B9" sqref="B9:E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8" t="str">
        <f>データ!I6</f>
        <v>法適用</v>
      </c>
      <c r="C3" s="129"/>
      <c r="D3" s="129"/>
      <c r="E3" s="129"/>
      <c r="F3" s="129" t="str">
        <f>データ!J6</f>
        <v>電気事業</v>
      </c>
      <c r="G3" s="129"/>
      <c r="H3" s="129"/>
      <c r="I3" s="129"/>
      <c r="J3" s="129" t="str">
        <f>データ!K6</f>
        <v>自治体職員</v>
      </c>
      <c r="K3" s="129"/>
      <c r="L3" s="129"/>
      <c r="M3" s="129"/>
      <c r="N3" s="130">
        <f>データ!L6</f>
        <v>91.7</v>
      </c>
      <c r="O3" s="130"/>
      <c r="P3" s="130"/>
      <c r="Q3" s="131"/>
      <c r="R3" s="1"/>
      <c r="S3" s="132" t="s">
        <v>8</v>
      </c>
      <c r="T3" s="133"/>
      <c r="U3" s="133"/>
      <c r="V3" s="133"/>
      <c r="W3" s="133"/>
      <c r="X3" s="133"/>
      <c r="Y3" s="133"/>
      <c r="Z3" s="133"/>
      <c r="AA3" s="133"/>
      <c r="AB3" s="133"/>
      <c r="AC3" s="133"/>
      <c r="AD3" s="133"/>
      <c r="AE3" s="133"/>
      <c r="AF3" s="133"/>
      <c r="AG3" s="133"/>
      <c r="AH3" s="134"/>
      <c r="AI3" s="1"/>
      <c r="AJ3" s="1"/>
      <c r="AK3" s="118" t="s">
        <v>264</v>
      </c>
      <c r="AL3" s="119"/>
      <c r="AM3" s="119"/>
      <c r="AN3" s="119"/>
      <c r="AO3" s="119"/>
      <c r="AP3" s="119"/>
      <c r="AQ3" s="120"/>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121"/>
      <c r="AL4" s="119"/>
      <c r="AM4" s="119"/>
      <c r="AN4" s="119"/>
      <c r="AO4" s="119"/>
      <c r="AP4" s="119"/>
      <c r="AQ4" s="120"/>
    </row>
    <row r="5" spans="1:43" ht="23.1" customHeight="1" x14ac:dyDescent="0.15">
      <c r="A5" s="1"/>
      <c r="B5" s="141">
        <f>データ!M6</f>
        <v>26</v>
      </c>
      <c r="C5" s="142"/>
      <c r="D5" s="142"/>
      <c r="E5" s="142"/>
      <c r="F5" s="143" t="str">
        <f>データ!N6</f>
        <v>-</v>
      </c>
      <c r="G5" s="143"/>
      <c r="H5" s="143"/>
      <c r="I5" s="143"/>
      <c r="J5" s="143" t="str">
        <f>データ!O6</f>
        <v>-</v>
      </c>
      <c r="K5" s="143"/>
      <c r="L5" s="143"/>
      <c r="M5" s="143"/>
      <c r="N5" s="143" t="str">
        <f>データ!P6</f>
        <v>-</v>
      </c>
      <c r="O5" s="143"/>
      <c r="P5" s="143"/>
      <c r="Q5" s="144"/>
      <c r="R5" s="1"/>
      <c r="S5" s="135"/>
      <c r="T5" s="136"/>
      <c r="U5" s="136"/>
      <c r="V5" s="136"/>
      <c r="W5" s="136"/>
      <c r="X5" s="136"/>
      <c r="Y5" s="136"/>
      <c r="Z5" s="136"/>
      <c r="AA5" s="136"/>
      <c r="AB5" s="136"/>
      <c r="AC5" s="136"/>
      <c r="AD5" s="136"/>
      <c r="AE5" s="136"/>
      <c r="AF5" s="136"/>
      <c r="AG5" s="136"/>
      <c r="AH5" s="137"/>
      <c r="AI5" s="1"/>
      <c r="AJ5" s="1"/>
      <c r="AK5" s="121"/>
      <c r="AL5" s="119"/>
      <c r="AM5" s="119"/>
      <c r="AN5" s="119"/>
      <c r="AO5" s="119"/>
      <c r="AP5" s="119"/>
      <c r="AQ5" s="120"/>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121"/>
      <c r="AL6" s="119"/>
      <c r="AM6" s="119"/>
      <c r="AN6" s="119"/>
      <c r="AO6" s="119"/>
      <c r="AP6" s="119"/>
      <c r="AQ6" s="120"/>
    </row>
    <row r="7" spans="1:43" ht="22.5" customHeight="1" x14ac:dyDescent="0.15">
      <c r="A7" s="1"/>
      <c r="B7" s="145" t="str">
        <f>データ!Q6</f>
        <v>-</v>
      </c>
      <c r="C7" s="143"/>
      <c r="D7" s="143"/>
      <c r="E7" s="143"/>
      <c r="F7" s="146" t="s">
        <v>130</v>
      </c>
      <c r="G7" s="147"/>
      <c r="H7" s="147"/>
      <c r="I7" s="147"/>
      <c r="J7" s="148" t="s">
        <v>131</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121"/>
      <c r="AL7" s="119"/>
      <c r="AM7" s="119"/>
      <c r="AN7" s="119"/>
      <c r="AO7" s="119"/>
      <c r="AP7" s="119"/>
      <c r="AQ7" s="120"/>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121"/>
      <c r="AL8" s="119"/>
      <c r="AM8" s="119"/>
      <c r="AN8" s="119"/>
      <c r="AO8" s="119"/>
      <c r="AP8" s="119"/>
      <c r="AQ8" s="120"/>
    </row>
    <row r="9" spans="1:43" ht="39.950000000000003" customHeight="1" thickBot="1" x14ac:dyDescent="0.2">
      <c r="A9" s="1"/>
      <c r="B9" s="213" t="s">
        <v>266</v>
      </c>
      <c r="C9" s="214"/>
      <c r="D9" s="214"/>
      <c r="E9" s="214"/>
      <c r="F9" s="153" t="str">
        <f>データ!V6</f>
        <v>-</v>
      </c>
      <c r="G9" s="153"/>
      <c r="H9" s="153"/>
      <c r="I9" s="153"/>
      <c r="J9" s="154"/>
      <c r="K9" s="154"/>
      <c r="L9" s="154"/>
      <c r="M9" s="154"/>
      <c r="N9" s="155"/>
      <c r="O9" s="155"/>
      <c r="P9" s="155"/>
      <c r="Q9" s="156"/>
      <c r="R9" s="1"/>
      <c r="S9" s="135"/>
      <c r="T9" s="136"/>
      <c r="U9" s="136"/>
      <c r="V9" s="136"/>
      <c r="W9" s="136"/>
      <c r="X9" s="136"/>
      <c r="Y9" s="136"/>
      <c r="Z9" s="136"/>
      <c r="AA9" s="136"/>
      <c r="AB9" s="136"/>
      <c r="AC9" s="136"/>
      <c r="AD9" s="136"/>
      <c r="AE9" s="136"/>
      <c r="AF9" s="136"/>
      <c r="AG9" s="136"/>
      <c r="AH9" s="137"/>
      <c r="AI9" s="1"/>
      <c r="AJ9" s="1"/>
      <c r="AK9" s="121"/>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121"/>
      <c r="AL10" s="119"/>
      <c r="AM10" s="119"/>
      <c r="AN10" s="119"/>
      <c r="AO10" s="119"/>
      <c r="AP10" s="119"/>
      <c r="AQ10" s="120"/>
    </row>
    <row r="11" spans="1:43" ht="23.1" customHeight="1" x14ac:dyDescent="0.15">
      <c r="A11" s="1"/>
      <c r="B11" s="112" t="s">
        <v>20</v>
      </c>
      <c r="C11" s="113"/>
      <c r="D11" s="113"/>
      <c r="E11" s="113"/>
      <c r="F11" s="157" t="str">
        <f>データ!B10</f>
        <v>H27</v>
      </c>
      <c r="G11" s="158"/>
      <c r="H11" s="157" t="str">
        <f>データ!C10</f>
        <v>H28</v>
      </c>
      <c r="I11" s="158"/>
      <c r="J11" s="157" t="str">
        <f>データ!D10</f>
        <v>H29</v>
      </c>
      <c r="K11" s="158"/>
      <c r="L11" s="157" t="str">
        <f>データ!E10</f>
        <v>H30</v>
      </c>
      <c r="M11" s="158"/>
      <c r="N11" s="157" t="str">
        <f>データ!F10</f>
        <v>R01</v>
      </c>
      <c r="O11" s="159"/>
      <c r="P11" s="8"/>
      <c r="Q11" s="8"/>
      <c r="R11" s="1"/>
      <c r="S11" s="135"/>
      <c r="T11" s="136"/>
      <c r="U11" s="136"/>
      <c r="V11" s="136"/>
      <c r="W11" s="136"/>
      <c r="X11" s="136"/>
      <c r="Y11" s="136"/>
      <c r="Z11" s="136"/>
      <c r="AA11" s="136"/>
      <c r="AB11" s="136"/>
      <c r="AC11" s="136"/>
      <c r="AD11" s="136"/>
      <c r="AE11" s="136"/>
      <c r="AF11" s="136"/>
      <c r="AG11" s="136"/>
      <c r="AH11" s="137"/>
      <c r="AI11" s="1"/>
      <c r="AJ11" s="1"/>
      <c r="AK11" s="121"/>
      <c r="AL11" s="119"/>
      <c r="AM11" s="119"/>
      <c r="AN11" s="119"/>
      <c r="AO11" s="119"/>
      <c r="AP11" s="119"/>
      <c r="AQ11" s="120"/>
    </row>
    <row r="12" spans="1:43" ht="23.1" customHeight="1" x14ac:dyDescent="0.15">
      <c r="A12" s="1"/>
      <c r="B12" s="125" t="s">
        <v>21</v>
      </c>
      <c r="C12" s="126"/>
      <c r="D12" s="126"/>
      <c r="E12" s="126"/>
      <c r="F12" s="160">
        <f>データ!W6</f>
        <v>525942</v>
      </c>
      <c r="G12" s="161"/>
      <c r="H12" s="160">
        <f>データ!X6</f>
        <v>475047</v>
      </c>
      <c r="I12" s="161"/>
      <c r="J12" s="160">
        <f>データ!Y6</f>
        <v>414460</v>
      </c>
      <c r="K12" s="161"/>
      <c r="L12" s="160">
        <f>データ!Z6</f>
        <v>471645</v>
      </c>
      <c r="M12" s="161"/>
      <c r="N12" s="151">
        <f>データ!AA6</f>
        <v>505249</v>
      </c>
      <c r="O12" s="152"/>
      <c r="P12" s="8"/>
      <c r="Q12" s="8"/>
      <c r="R12" s="1"/>
      <c r="S12" s="135"/>
      <c r="T12" s="136"/>
      <c r="U12" s="136"/>
      <c r="V12" s="136"/>
      <c r="W12" s="136"/>
      <c r="X12" s="136"/>
      <c r="Y12" s="136"/>
      <c r="Z12" s="136"/>
      <c r="AA12" s="136"/>
      <c r="AB12" s="136"/>
      <c r="AC12" s="136"/>
      <c r="AD12" s="136"/>
      <c r="AE12" s="136"/>
      <c r="AF12" s="136"/>
      <c r="AG12" s="136"/>
      <c r="AH12" s="137"/>
      <c r="AI12" s="1"/>
      <c r="AJ12" s="1"/>
      <c r="AK12" s="121"/>
      <c r="AL12" s="119"/>
      <c r="AM12" s="119"/>
      <c r="AN12" s="119"/>
      <c r="AO12" s="119"/>
      <c r="AP12" s="119"/>
      <c r="AQ12" s="120"/>
    </row>
    <row r="13" spans="1:43" ht="23.1" customHeight="1" x14ac:dyDescent="0.15">
      <c r="A13" s="1"/>
      <c r="B13" s="162" t="s">
        <v>22</v>
      </c>
      <c r="C13" s="163"/>
      <c r="D13" s="163"/>
      <c r="E13" s="164"/>
      <c r="F13" s="160" t="str">
        <f>データ!AB6</f>
        <v>-</v>
      </c>
      <c r="G13" s="161"/>
      <c r="H13" s="160" t="str">
        <f>データ!AC6</f>
        <v>-</v>
      </c>
      <c r="I13" s="161"/>
      <c r="J13" s="160" t="str">
        <f>データ!AD6</f>
        <v>-</v>
      </c>
      <c r="K13" s="161"/>
      <c r="L13" s="160" t="str">
        <f>データ!AE6</f>
        <v>-</v>
      </c>
      <c r="M13" s="161"/>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121"/>
      <c r="AL13" s="119"/>
      <c r="AM13" s="119"/>
      <c r="AN13" s="119"/>
      <c r="AO13" s="119"/>
      <c r="AP13" s="119"/>
      <c r="AQ13" s="120"/>
    </row>
    <row r="14" spans="1:43" ht="23.1" customHeight="1" x14ac:dyDescent="0.15">
      <c r="A14" s="1"/>
      <c r="B14" s="162" t="s">
        <v>23</v>
      </c>
      <c r="C14" s="163"/>
      <c r="D14" s="163"/>
      <c r="E14" s="164"/>
      <c r="F14" s="160" t="str">
        <f>データ!AG6</f>
        <v>-</v>
      </c>
      <c r="G14" s="161"/>
      <c r="H14" s="160" t="str">
        <f>データ!AH6</f>
        <v>-</v>
      </c>
      <c r="I14" s="161"/>
      <c r="J14" s="160" t="str">
        <f>データ!AI6</f>
        <v>-</v>
      </c>
      <c r="K14" s="161"/>
      <c r="L14" s="160" t="str">
        <f>データ!AJ6</f>
        <v>-</v>
      </c>
      <c r="M14" s="161"/>
      <c r="N14" s="151" t="str">
        <f>データ!AK6</f>
        <v>-</v>
      </c>
      <c r="O14" s="152"/>
      <c r="P14" s="8"/>
      <c r="Q14" s="8"/>
      <c r="R14" s="1"/>
      <c r="S14" s="135"/>
      <c r="T14" s="136"/>
      <c r="U14" s="136"/>
      <c r="V14" s="136"/>
      <c r="W14" s="136"/>
      <c r="X14" s="136"/>
      <c r="Y14" s="136"/>
      <c r="Z14" s="136"/>
      <c r="AA14" s="136"/>
      <c r="AB14" s="136"/>
      <c r="AC14" s="136"/>
      <c r="AD14" s="136"/>
      <c r="AE14" s="136"/>
      <c r="AF14" s="136"/>
      <c r="AG14" s="136"/>
      <c r="AH14" s="137"/>
      <c r="AI14" s="1"/>
      <c r="AJ14" s="1"/>
      <c r="AK14" s="121"/>
      <c r="AL14" s="119"/>
      <c r="AM14" s="119"/>
      <c r="AN14" s="119"/>
      <c r="AO14" s="119"/>
      <c r="AP14" s="119"/>
      <c r="AQ14" s="120"/>
    </row>
    <row r="15" spans="1:43" ht="23.1" customHeight="1" x14ac:dyDescent="0.15">
      <c r="A15" s="1"/>
      <c r="B15" s="167" t="s">
        <v>24</v>
      </c>
      <c r="C15" s="168"/>
      <c r="D15" s="168"/>
      <c r="E15" s="169"/>
      <c r="F15" s="170" t="str">
        <f>データ!AL6</f>
        <v>-</v>
      </c>
      <c r="G15" s="170"/>
      <c r="H15" s="170" t="str">
        <f>データ!AM6</f>
        <v>-</v>
      </c>
      <c r="I15" s="170"/>
      <c r="J15" s="170" t="str">
        <f>データ!AN6</f>
        <v>-</v>
      </c>
      <c r="K15" s="170"/>
      <c r="L15" s="170" t="str">
        <f>データ!AO6</f>
        <v>-</v>
      </c>
      <c r="M15" s="170"/>
      <c r="N15" s="171" t="str">
        <f>データ!AP6</f>
        <v>-</v>
      </c>
      <c r="O15" s="172"/>
      <c r="P15" s="8"/>
      <c r="Q15" s="8"/>
      <c r="R15" s="1"/>
      <c r="S15" s="135"/>
      <c r="T15" s="136"/>
      <c r="U15" s="136"/>
      <c r="V15" s="136"/>
      <c r="W15" s="136"/>
      <c r="X15" s="136"/>
      <c r="Y15" s="136"/>
      <c r="Z15" s="136"/>
      <c r="AA15" s="136"/>
      <c r="AB15" s="136"/>
      <c r="AC15" s="136"/>
      <c r="AD15" s="136"/>
      <c r="AE15" s="136"/>
      <c r="AF15" s="136"/>
      <c r="AG15" s="136"/>
      <c r="AH15" s="137"/>
      <c r="AI15" s="1"/>
      <c r="AJ15" s="1"/>
      <c r="AK15" s="121"/>
      <c r="AL15" s="119"/>
      <c r="AM15" s="119"/>
      <c r="AN15" s="119"/>
      <c r="AO15" s="119"/>
      <c r="AP15" s="119"/>
      <c r="AQ15" s="120"/>
    </row>
    <row r="16" spans="1:43" ht="23.1" customHeight="1" thickBot="1" x14ac:dyDescent="0.2">
      <c r="A16" s="1"/>
      <c r="B16" s="173" t="s">
        <v>25</v>
      </c>
      <c r="C16" s="174"/>
      <c r="D16" s="174"/>
      <c r="E16" s="175"/>
      <c r="F16" s="176">
        <f>データ!AQ6</f>
        <v>525942</v>
      </c>
      <c r="G16" s="176"/>
      <c r="H16" s="176">
        <f>データ!AR6</f>
        <v>475047</v>
      </c>
      <c r="I16" s="176"/>
      <c r="J16" s="176">
        <f>データ!AS6</f>
        <v>414460</v>
      </c>
      <c r="K16" s="176"/>
      <c r="L16" s="176">
        <f>データ!AT6</f>
        <v>471645</v>
      </c>
      <c r="M16" s="176"/>
      <c r="N16" s="165">
        <f>データ!AU6</f>
        <v>505249</v>
      </c>
      <c r="O16" s="166"/>
      <c r="P16" s="8"/>
      <c r="Q16" s="8"/>
      <c r="R16" s="1"/>
      <c r="S16" s="135"/>
      <c r="T16" s="136"/>
      <c r="U16" s="136"/>
      <c r="V16" s="136"/>
      <c r="W16" s="136"/>
      <c r="X16" s="136"/>
      <c r="Y16" s="136"/>
      <c r="Z16" s="136"/>
      <c r="AA16" s="136"/>
      <c r="AB16" s="136"/>
      <c r="AC16" s="136"/>
      <c r="AD16" s="136"/>
      <c r="AE16" s="136"/>
      <c r="AF16" s="136"/>
      <c r="AG16" s="136"/>
      <c r="AH16" s="137"/>
      <c r="AI16" s="1"/>
      <c r="AJ16" s="1"/>
      <c r="AK16" s="121"/>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121"/>
      <c r="AL17" s="119"/>
      <c r="AM17" s="119"/>
      <c r="AN17" s="119"/>
      <c r="AO17" s="119"/>
      <c r="AP17" s="119"/>
      <c r="AQ17" s="120"/>
    </row>
    <row r="18" spans="1:43" ht="23.1" customHeight="1" x14ac:dyDescent="0.15">
      <c r="A18" s="1"/>
      <c r="B18" s="177"/>
      <c r="C18" s="178"/>
      <c r="D18" s="178"/>
      <c r="E18" s="178"/>
      <c r="F18" s="113" t="s">
        <v>26</v>
      </c>
      <c r="G18" s="113"/>
      <c r="H18" s="113"/>
      <c r="I18" s="113" t="s">
        <v>27</v>
      </c>
      <c r="J18" s="113"/>
      <c r="K18" s="113"/>
      <c r="L18" s="113" t="s">
        <v>25</v>
      </c>
      <c r="M18" s="113"/>
      <c r="N18" s="113"/>
      <c r="O18" s="114"/>
      <c r="P18" s="1"/>
      <c r="Q18" s="1"/>
      <c r="R18" s="1"/>
      <c r="S18" s="135"/>
      <c r="T18" s="136"/>
      <c r="U18" s="136"/>
      <c r="V18" s="136"/>
      <c r="W18" s="136"/>
      <c r="X18" s="136"/>
      <c r="Y18" s="136"/>
      <c r="Z18" s="136"/>
      <c r="AA18" s="136"/>
      <c r="AB18" s="136"/>
      <c r="AC18" s="136"/>
      <c r="AD18" s="136"/>
      <c r="AE18" s="136"/>
      <c r="AF18" s="136"/>
      <c r="AG18" s="136"/>
      <c r="AH18" s="137"/>
      <c r="AI18" s="1"/>
      <c r="AJ18" s="1"/>
      <c r="AK18" s="121"/>
      <c r="AL18" s="119"/>
      <c r="AM18" s="119"/>
      <c r="AN18" s="119"/>
      <c r="AO18" s="119"/>
      <c r="AP18" s="119"/>
      <c r="AQ18" s="120"/>
    </row>
    <row r="19" spans="1:43" ht="23.1" customHeight="1" thickBot="1" x14ac:dyDescent="0.2">
      <c r="A19" s="1"/>
      <c r="B19" s="173" t="s">
        <v>28</v>
      </c>
      <c r="C19" s="174"/>
      <c r="D19" s="174"/>
      <c r="E19" s="175"/>
      <c r="F19" s="179">
        <f>データ!AV6</f>
        <v>3818042</v>
      </c>
      <c r="G19" s="179"/>
      <c r="H19" s="179"/>
      <c r="I19" s="179">
        <f>データ!AW6</f>
        <v>118093</v>
      </c>
      <c r="J19" s="179"/>
      <c r="K19" s="179"/>
      <c r="L19" s="179">
        <f>データ!AX6</f>
        <v>3936135</v>
      </c>
      <c r="M19" s="179"/>
      <c r="N19" s="179"/>
      <c r="O19" s="180"/>
      <c r="P19" s="1"/>
      <c r="Q19" s="1"/>
      <c r="R19" s="1"/>
      <c r="S19" s="138"/>
      <c r="T19" s="139"/>
      <c r="U19" s="139"/>
      <c r="V19" s="139"/>
      <c r="W19" s="139"/>
      <c r="X19" s="139"/>
      <c r="Y19" s="139"/>
      <c r="Z19" s="139"/>
      <c r="AA19" s="139"/>
      <c r="AB19" s="139"/>
      <c r="AC19" s="139"/>
      <c r="AD19" s="139"/>
      <c r="AE19" s="139"/>
      <c r="AF19" s="139"/>
      <c r="AG19" s="139"/>
      <c r="AH19" s="140"/>
      <c r="AI19" s="1"/>
      <c r="AJ19" s="1"/>
      <c r="AK19" s="121"/>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1"/>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21"/>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21"/>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21"/>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21"/>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21"/>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21"/>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21"/>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21"/>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21"/>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21"/>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21"/>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21"/>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21"/>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21"/>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21"/>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21"/>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21"/>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1" t="s">
        <v>31</v>
      </c>
      <c r="AL39" s="182"/>
      <c r="AM39" s="182"/>
      <c r="AN39" s="182"/>
      <c r="AO39" s="182"/>
      <c r="AP39" s="182"/>
      <c r="AQ39" s="183"/>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4" t="s">
        <v>265</v>
      </c>
      <c r="AL40" s="185"/>
      <c r="AM40" s="185"/>
      <c r="AN40" s="185"/>
      <c r="AO40" s="185"/>
      <c r="AP40" s="185"/>
      <c r="AQ40" s="186"/>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4"/>
      <c r="AL41" s="185"/>
      <c r="AM41" s="185"/>
      <c r="AN41" s="185"/>
      <c r="AO41" s="185"/>
      <c r="AP41" s="185"/>
      <c r="AQ41" s="186"/>
    </row>
    <row r="42" spans="1:43" ht="43.35" customHeight="1" x14ac:dyDescent="0.15">
      <c r="A42" s="1"/>
      <c r="B42" s="190"/>
      <c r="C42" s="191"/>
      <c r="D42" s="191"/>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4"/>
      <c r="AL42" s="185"/>
      <c r="AM42" s="185"/>
      <c r="AN42" s="185"/>
      <c r="AO42" s="185"/>
      <c r="AP42" s="185"/>
      <c r="AQ42" s="186"/>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4"/>
      <c r="AL43" s="185"/>
      <c r="AM43" s="185"/>
      <c r="AN43" s="185"/>
      <c r="AO43" s="185"/>
      <c r="AP43" s="185"/>
      <c r="AQ43" s="186"/>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4"/>
      <c r="AL44" s="185"/>
      <c r="AM44" s="185"/>
      <c r="AN44" s="185"/>
      <c r="AO44" s="185"/>
      <c r="AP44" s="185"/>
      <c r="AQ44" s="186"/>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4"/>
      <c r="AL45" s="185"/>
      <c r="AM45" s="185"/>
      <c r="AN45" s="185"/>
      <c r="AO45" s="185"/>
      <c r="AP45" s="185"/>
      <c r="AQ45" s="186"/>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4"/>
      <c r="AL46" s="185"/>
      <c r="AM46" s="185"/>
      <c r="AN46" s="185"/>
      <c r="AO46" s="185"/>
      <c r="AP46" s="185"/>
      <c r="AQ46" s="186"/>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4"/>
      <c r="AL47" s="185"/>
      <c r="AM47" s="185"/>
      <c r="AN47" s="185"/>
      <c r="AO47" s="185"/>
      <c r="AP47" s="185"/>
      <c r="AQ47" s="186"/>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4"/>
      <c r="AL48" s="185"/>
      <c r="AM48" s="185"/>
      <c r="AN48" s="185"/>
      <c r="AO48" s="185"/>
      <c r="AP48" s="185"/>
      <c r="AQ48" s="186"/>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4"/>
      <c r="AL49" s="185"/>
      <c r="AM49" s="185"/>
      <c r="AN49" s="185"/>
      <c r="AO49" s="185"/>
      <c r="AP49" s="185"/>
      <c r="AQ49" s="186"/>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4"/>
      <c r="AL50" s="185"/>
      <c r="AM50" s="185"/>
      <c r="AN50" s="185"/>
      <c r="AO50" s="185"/>
      <c r="AP50" s="185"/>
      <c r="AQ50" s="186"/>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4"/>
      <c r="AL51" s="185"/>
      <c r="AM51" s="185"/>
      <c r="AN51" s="185"/>
      <c r="AO51" s="185"/>
      <c r="AP51" s="185"/>
      <c r="AQ51" s="186"/>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4"/>
      <c r="AL52" s="185"/>
      <c r="AM52" s="185"/>
      <c r="AN52" s="185"/>
      <c r="AO52" s="185"/>
      <c r="AP52" s="185"/>
      <c r="AQ52" s="186"/>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4"/>
      <c r="AL53" s="185"/>
      <c r="AM53" s="185"/>
      <c r="AN53" s="185"/>
      <c r="AO53" s="185"/>
      <c r="AP53" s="185"/>
      <c r="AQ53" s="186"/>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4"/>
      <c r="AL54" s="185"/>
      <c r="AM54" s="185"/>
      <c r="AN54" s="185"/>
      <c r="AO54" s="185"/>
      <c r="AP54" s="185"/>
      <c r="AQ54" s="186"/>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4"/>
      <c r="AL55" s="185"/>
      <c r="AM55" s="185"/>
      <c r="AN55" s="185"/>
      <c r="AO55" s="185"/>
      <c r="AP55" s="185"/>
      <c r="AQ55" s="186"/>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4"/>
      <c r="AL56" s="185"/>
      <c r="AM56" s="185"/>
      <c r="AN56" s="185"/>
      <c r="AO56" s="185"/>
      <c r="AP56" s="185"/>
      <c r="AQ56" s="186"/>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4"/>
      <c r="AL57" s="185"/>
      <c r="AM57" s="185"/>
      <c r="AN57" s="185"/>
      <c r="AO57" s="185"/>
      <c r="AP57" s="185"/>
      <c r="AQ57" s="186"/>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4"/>
      <c r="AL58" s="185"/>
      <c r="AM58" s="185"/>
      <c r="AN58" s="185"/>
      <c r="AO58" s="185"/>
      <c r="AP58" s="185"/>
      <c r="AQ58" s="186"/>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4"/>
      <c r="AL59" s="185"/>
      <c r="AM59" s="185"/>
      <c r="AN59" s="185"/>
      <c r="AO59" s="185"/>
      <c r="AP59" s="185"/>
      <c r="AQ59" s="186"/>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4"/>
      <c r="AL60" s="185"/>
      <c r="AM60" s="185"/>
      <c r="AN60" s="185"/>
      <c r="AO60" s="185"/>
      <c r="AP60" s="185"/>
      <c r="AQ60" s="186"/>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4"/>
      <c r="AL61" s="185"/>
      <c r="AM61" s="185"/>
      <c r="AN61" s="185"/>
      <c r="AO61" s="185"/>
      <c r="AP61" s="185"/>
      <c r="AQ61" s="186"/>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4"/>
      <c r="AL62" s="185"/>
      <c r="AM62" s="185"/>
      <c r="AN62" s="185"/>
      <c r="AO62" s="185"/>
      <c r="AP62" s="185"/>
      <c r="AQ62" s="186"/>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4"/>
      <c r="AL63" s="185"/>
      <c r="AM63" s="185"/>
      <c r="AN63" s="185"/>
      <c r="AO63" s="185"/>
      <c r="AP63" s="185"/>
      <c r="AQ63" s="186"/>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4"/>
      <c r="AL64" s="185"/>
      <c r="AM64" s="185"/>
      <c r="AN64" s="185"/>
      <c r="AO64" s="185"/>
      <c r="AP64" s="185"/>
      <c r="AQ64" s="186"/>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4"/>
      <c r="AL65" s="185"/>
      <c r="AM65" s="185"/>
      <c r="AN65" s="185"/>
      <c r="AO65" s="185"/>
      <c r="AP65" s="185"/>
      <c r="AQ65" s="186"/>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4"/>
      <c r="AL66" s="185"/>
      <c r="AM66" s="185"/>
      <c r="AN66" s="185"/>
      <c r="AO66" s="185"/>
      <c r="AP66" s="185"/>
      <c r="AQ66" s="186"/>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4"/>
      <c r="AL67" s="185"/>
      <c r="AM67" s="185"/>
      <c r="AN67" s="185"/>
      <c r="AO67" s="185"/>
      <c r="AP67" s="185"/>
      <c r="AQ67" s="186"/>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4"/>
      <c r="AL68" s="185"/>
      <c r="AM68" s="185"/>
      <c r="AN68" s="185"/>
      <c r="AO68" s="185"/>
      <c r="AP68" s="185"/>
      <c r="AQ68" s="186"/>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4"/>
      <c r="AL69" s="185"/>
      <c r="AM69" s="185"/>
      <c r="AN69" s="185"/>
      <c r="AO69" s="185"/>
      <c r="AP69" s="185"/>
      <c r="AQ69" s="186"/>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4"/>
      <c r="AL70" s="185"/>
      <c r="AM70" s="185"/>
      <c r="AN70" s="185"/>
      <c r="AO70" s="185"/>
      <c r="AP70" s="185"/>
      <c r="AQ70" s="186"/>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4"/>
      <c r="AL71" s="185"/>
      <c r="AM71" s="185"/>
      <c r="AN71" s="185"/>
      <c r="AO71" s="185"/>
      <c r="AP71" s="185"/>
      <c r="AQ71" s="186"/>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4"/>
      <c r="AL72" s="185"/>
      <c r="AM72" s="185"/>
      <c r="AN72" s="185"/>
      <c r="AO72" s="185"/>
      <c r="AP72" s="185"/>
      <c r="AQ72" s="186"/>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4"/>
      <c r="AL73" s="185"/>
      <c r="AM73" s="185"/>
      <c r="AN73" s="185"/>
      <c r="AO73" s="185"/>
      <c r="AP73" s="185"/>
      <c r="AQ73" s="186"/>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4"/>
      <c r="AL74" s="185"/>
      <c r="AM74" s="185"/>
      <c r="AN74" s="185"/>
      <c r="AO74" s="185"/>
      <c r="AP74" s="185"/>
      <c r="AQ74" s="186"/>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4"/>
      <c r="AL75" s="185"/>
      <c r="AM75" s="185"/>
      <c r="AN75" s="185"/>
      <c r="AO75" s="185"/>
      <c r="AP75" s="185"/>
      <c r="AQ75" s="186"/>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4"/>
      <c r="AL76" s="185"/>
      <c r="AM76" s="185"/>
      <c r="AN76" s="185"/>
      <c r="AO76" s="185"/>
      <c r="AP76" s="185"/>
      <c r="AQ76" s="186"/>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4"/>
      <c r="AL77" s="185"/>
      <c r="AM77" s="185"/>
      <c r="AN77" s="185"/>
      <c r="AO77" s="185"/>
      <c r="AP77" s="185"/>
      <c r="AQ77" s="186"/>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4"/>
      <c r="AL78" s="185"/>
      <c r="AM78" s="185"/>
      <c r="AN78" s="185"/>
      <c r="AO78" s="185"/>
      <c r="AP78" s="185"/>
      <c r="AQ78" s="186"/>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4"/>
      <c r="AL79" s="185"/>
      <c r="AM79" s="185"/>
      <c r="AN79" s="185"/>
      <c r="AO79" s="185"/>
      <c r="AP79" s="185"/>
      <c r="AQ79" s="186"/>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4"/>
      <c r="AL80" s="185"/>
      <c r="AM80" s="185"/>
      <c r="AN80" s="185"/>
      <c r="AO80" s="185"/>
      <c r="AP80" s="185"/>
      <c r="AQ80" s="186"/>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4"/>
      <c r="AL81" s="185"/>
      <c r="AM81" s="185"/>
      <c r="AN81" s="185"/>
      <c r="AO81" s="185"/>
      <c r="AP81" s="185"/>
      <c r="AQ81" s="186"/>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4"/>
      <c r="AL82" s="185"/>
      <c r="AM82" s="185"/>
      <c r="AN82" s="185"/>
      <c r="AO82" s="185"/>
      <c r="AP82" s="185"/>
      <c r="AQ82" s="186"/>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4"/>
      <c r="AL83" s="185"/>
      <c r="AM83" s="185"/>
      <c r="AN83" s="185"/>
      <c r="AO83" s="185"/>
      <c r="AP83" s="185"/>
      <c r="AQ83" s="186"/>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4"/>
      <c r="AL84" s="185"/>
      <c r="AM84" s="185"/>
      <c r="AN84" s="185"/>
      <c r="AO84" s="185"/>
      <c r="AP84" s="185"/>
      <c r="AQ84" s="186"/>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4"/>
      <c r="AL85" s="185"/>
      <c r="AM85" s="185"/>
      <c r="AN85" s="185"/>
      <c r="AO85" s="185"/>
      <c r="AP85" s="185"/>
      <c r="AQ85" s="186"/>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4"/>
      <c r="AL86" s="185"/>
      <c r="AM86" s="185"/>
      <c r="AN86" s="185"/>
      <c r="AO86" s="185"/>
      <c r="AP86" s="185"/>
      <c r="AQ86" s="186"/>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4"/>
      <c r="AL87" s="185"/>
      <c r="AM87" s="185"/>
      <c r="AN87" s="185"/>
      <c r="AO87" s="185"/>
      <c r="AP87" s="185"/>
      <c r="AQ87" s="186"/>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4"/>
      <c r="AL88" s="185"/>
      <c r="AM88" s="185"/>
      <c r="AN88" s="185"/>
      <c r="AO88" s="185"/>
      <c r="AP88" s="185"/>
      <c r="AQ88" s="186"/>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4"/>
      <c r="AL89" s="185"/>
      <c r="AM89" s="185"/>
      <c r="AN89" s="185"/>
      <c r="AO89" s="185"/>
      <c r="AP89" s="185"/>
      <c r="AQ89" s="186"/>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4"/>
      <c r="AL90" s="185"/>
      <c r="AM90" s="185"/>
      <c r="AN90" s="185"/>
      <c r="AO90" s="185"/>
      <c r="AP90" s="185"/>
      <c r="AQ90" s="186"/>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4"/>
      <c r="AL91" s="185"/>
      <c r="AM91" s="185"/>
      <c r="AN91" s="185"/>
      <c r="AO91" s="185"/>
      <c r="AP91" s="185"/>
      <c r="AQ91" s="186"/>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4"/>
      <c r="AL92" s="185"/>
      <c r="AM92" s="185"/>
      <c r="AN92" s="185"/>
      <c r="AO92" s="185"/>
      <c r="AP92" s="185"/>
      <c r="AQ92" s="186"/>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4"/>
      <c r="AL93" s="185"/>
      <c r="AM93" s="185"/>
      <c r="AN93" s="185"/>
      <c r="AO93" s="185"/>
      <c r="AP93" s="185"/>
      <c r="AQ93" s="186"/>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4"/>
      <c r="AL94" s="185"/>
      <c r="AM94" s="185"/>
      <c r="AN94" s="185"/>
      <c r="AO94" s="185"/>
      <c r="AP94" s="185"/>
      <c r="AQ94" s="186"/>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4"/>
      <c r="AL95" s="185"/>
      <c r="AM95" s="185"/>
      <c r="AN95" s="185"/>
      <c r="AO95" s="185"/>
      <c r="AP95" s="185"/>
      <c r="AQ95" s="186"/>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7"/>
      <c r="AL96" s="188"/>
      <c r="AM96" s="188"/>
      <c r="AN96" s="188"/>
      <c r="AO96" s="188"/>
      <c r="AP96" s="188"/>
      <c r="AQ96" s="189"/>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1" t="s">
        <v>34</v>
      </c>
      <c r="AL97" s="182"/>
      <c r="AM97" s="182"/>
      <c r="AN97" s="182"/>
      <c r="AO97" s="182"/>
      <c r="AP97" s="182"/>
      <c r="AQ97" s="183"/>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2"/>
      <c r="AL98" s="193"/>
      <c r="AM98" s="193"/>
      <c r="AN98" s="193"/>
      <c r="AO98" s="193"/>
      <c r="AP98" s="193"/>
      <c r="AQ98" s="194"/>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5" t="s">
        <v>263</v>
      </c>
      <c r="AL99" s="196"/>
      <c r="AM99" s="196"/>
      <c r="AN99" s="196"/>
      <c r="AO99" s="196"/>
      <c r="AP99" s="196"/>
      <c r="AQ99" s="197"/>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8"/>
      <c r="AL100" s="196"/>
      <c r="AM100" s="196"/>
      <c r="AN100" s="196"/>
      <c r="AO100" s="196"/>
      <c r="AP100" s="196"/>
      <c r="AQ100" s="197"/>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8"/>
      <c r="AL101" s="196"/>
      <c r="AM101" s="196"/>
      <c r="AN101" s="196"/>
      <c r="AO101" s="196"/>
      <c r="AP101" s="196"/>
      <c r="AQ101" s="197"/>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8"/>
      <c r="AL102" s="196"/>
      <c r="AM102" s="196"/>
      <c r="AN102" s="196"/>
      <c r="AO102" s="196"/>
      <c r="AP102" s="196"/>
      <c r="AQ102" s="197"/>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8"/>
      <c r="AL103" s="196"/>
      <c r="AM103" s="196"/>
      <c r="AN103" s="196"/>
      <c r="AO103" s="196"/>
      <c r="AP103" s="196"/>
      <c r="AQ103" s="197"/>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8"/>
      <c r="AL104" s="196"/>
      <c r="AM104" s="196"/>
      <c r="AN104" s="196"/>
      <c r="AO104" s="196"/>
      <c r="AP104" s="196"/>
      <c r="AQ104" s="197"/>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8"/>
      <c r="AL105" s="196"/>
      <c r="AM105" s="196"/>
      <c r="AN105" s="196"/>
      <c r="AO105" s="196"/>
      <c r="AP105" s="196"/>
      <c r="AQ105" s="197"/>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8"/>
      <c r="AL106" s="196"/>
      <c r="AM106" s="196"/>
      <c r="AN106" s="196"/>
      <c r="AO106" s="196"/>
      <c r="AP106" s="196"/>
      <c r="AQ106" s="197"/>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8"/>
      <c r="AL107" s="196"/>
      <c r="AM107" s="196"/>
      <c r="AN107" s="196"/>
      <c r="AO107" s="196"/>
      <c r="AP107" s="196"/>
      <c r="AQ107" s="197"/>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8"/>
      <c r="AL108" s="196"/>
      <c r="AM108" s="196"/>
      <c r="AN108" s="196"/>
      <c r="AO108" s="196"/>
      <c r="AP108" s="196"/>
      <c r="AQ108" s="197"/>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8"/>
      <c r="AL109" s="196"/>
      <c r="AM109" s="196"/>
      <c r="AN109" s="196"/>
      <c r="AO109" s="196"/>
      <c r="AP109" s="196"/>
      <c r="AQ109" s="197"/>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8"/>
      <c r="AL110" s="196"/>
      <c r="AM110" s="196"/>
      <c r="AN110" s="196"/>
      <c r="AO110" s="196"/>
      <c r="AP110" s="196"/>
      <c r="AQ110" s="197"/>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8"/>
      <c r="AL111" s="196"/>
      <c r="AM111" s="196"/>
      <c r="AN111" s="196"/>
      <c r="AO111" s="196"/>
      <c r="AP111" s="196"/>
      <c r="AQ111" s="197"/>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8"/>
      <c r="AL112" s="196"/>
      <c r="AM112" s="196"/>
      <c r="AN112" s="196"/>
      <c r="AO112" s="196"/>
      <c r="AP112" s="196"/>
      <c r="AQ112" s="197"/>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8"/>
      <c r="AL113" s="196"/>
      <c r="AM113" s="196"/>
      <c r="AN113" s="196"/>
      <c r="AO113" s="196"/>
      <c r="AP113" s="196"/>
      <c r="AQ113" s="197"/>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8"/>
      <c r="AL114" s="196"/>
      <c r="AM114" s="196"/>
      <c r="AN114" s="196"/>
      <c r="AO114" s="196"/>
      <c r="AP114" s="196"/>
      <c r="AQ114" s="197"/>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8"/>
      <c r="AL115" s="196"/>
      <c r="AM115" s="196"/>
      <c r="AN115" s="196"/>
      <c r="AO115" s="196"/>
      <c r="AP115" s="196"/>
      <c r="AQ115" s="197"/>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8"/>
      <c r="AL116" s="196"/>
      <c r="AM116" s="196"/>
      <c r="AN116" s="196"/>
      <c r="AO116" s="196"/>
      <c r="AP116" s="196"/>
      <c r="AQ116" s="197"/>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9"/>
      <c r="AL117" s="200"/>
      <c r="AM117" s="200"/>
      <c r="AN117" s="200"/>
      <c r="AO117" s="200"/>
      <c r="AP117" s="200"/>
      <c r="AQ117" s="201"/>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（最大出力合計121,548kW）</v>
      </c>
      <c r="D123" s="5" t="str">
        <f>データ!EX9</f>
        <v>（最大出力合計121,548kW）</v>
      </c>
      <c r="E123" s="5" t="str">
        <f>データ!GW9</f>
        <v>（最大出力合計-kW）</v>
      </c>
      <c r="F123" s="5" t="str">
        <f>データ!IV9</f>
        <v>（最大出力合計-kW）</v>
      </c>
      <c r="G123" s="5" t="str">
        <f>データ!KU9</f>
        <v>（最大出力合計-kW）</v>
      </c>
    </row>
  </sheetData>
  <sheetProtection algorithmName="SHA-512" hashValue="RvRlSSDs44uspne5t0KeAuD8hnwxiqF/MfKDjgzKHi47E8IH6p8e6o4QjGTUW/8N7BvsPtqsyplLY9CbqhkRgA==" saltValue="MHX/RtwT8Qn96br1yfulZ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94.5" x14ac:dyDescent="0.15">
      <c r="A6" s="49" t="s">
        <v>118</v>
      </c>
      <c r="B6" s="67" t="str">
        <f>B7</f>
        <v>2019</v>
      </c>
      <c r="C6" s="67" t="str">
        <f t="shared" ref="C6:AX6" si="6">C7</f>
        <v>190004</v>
      </c>
      <c r="D6" s="67" t="str">
        <f t="shared" si="6"/>
        <v>46</v>
      </c>
      <c r="E6" s="67" t="str">
        <f t="shared" si="6"/>
        <v>04</v>
      </c>
      <c r="F6" s="67" t="str">
        <f t="shared" si="6"/>
        <v>0</v>
      </c>
      <c r="G6" s="67" t="str">
        <f t="shared" si="6"/>
        <v>000</v>
      </c>
      <c r="H6" s="67" t="str">
        <f t="shared" si="6"/>
        <v>山梨県</v>
      </c>
      <c r="I6" s="67" t="str">
        <f t="shared" si="6"/>
        <v>法適用</v>
      </c>
      <c r="J6" s="67" t="str">
        <f t="shared" si="6"/>
        <v>電気事業</v>
      </c>
      <c r="K6" s="67" t="str">
        <f t="shared" si="6"/>
        <v>自治体職員</v>
      </c>
      <c r="L6" s="68">
        <f t="shared" si="6"/>
        <v>91.7</v>
      </c>
      <c r="M6" s="69">
        <f t="shared" si="6"/>
        <v>26</v>
      </c>
      <c r="N6" s="69" t="str">
        <f t="shared" si="6"/>
        <v>-</v>
      </c>
      <c r="O6" s="69" t="str">
        <f t="shared" si="6"/>
        <v>-</v>
      </c>
      <c r="P6" s="69" t="str">
        <f t="shared" si="6"/>
        <v>-</v>
      </c>
      <c r="Q6" s="69" t="str">
        <f t="shared" si="6"/>
        <v>-</v>
      </c>
      <c r="R6" s="70" t="str">
        <f>R7</f>
        <v>令和 6年 3月31日　西山外１７発電所</v>
      </c>
      <c r="S6" s="71" t="str">
        <f t="shared" si="6"/>
        <v>令和12年 3月31日　塩川第二発電所ほか</v>
      </c>
      <c r="T6" s="67" t="str">
        <f t="shared" si="6"/>
        <v>無</v>
      </c>
      <c r="U6" s="71" t="str">
        <f t="shared" si="6"/>
        <v>東京電力エナジーパートナー株式会社、東京電力パワーグリッド株式会社</v>
      </c>
      <c r="V6" s="68" t="str">
        <f t="shared" si="6"/>
        <v>-</v>
      </c>
      <c r="W6" s="69">
        <f>W7</f>
        <v>525942</v>
      </c>
      <c r="X6" s="69">
        <f t="shared" si="6"/>
        <v>475047</v>
      </c>
      <c r="Y6" s="69">
        <f t="shared" si="6"/>
        <v>414460</v>
      </c>
      <c r="Z6" s="69">
        <f t="shared" si="6"/>
        <v>471645</v>
      </c>
      <c r="AA6" s="69">
        <f t="shared" si="6"/>
        <v>505249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525942</v>
      </c>
      <c r="AR6" s="69">
        <f t="shared" si="6"/>
        <v>475047</v>
      </c>
      <c r="AS6" s="69">
        <f t="shared" si="6"/>
        <v>414460</v>
      </c>
      <c r="AT6" s="69">
        <f t="shared" si="6"/>
        <v>471645</v>
      </c>
      <c r="AU6" s="69">
        <f t="shared" si="6"/>
        <v>505249</v>
      </c>
      <c r="AV6" s="69">
        <f t="shared" si="6"/>
        <v>3818042</v>
      </c>
      <c r="AW6" s="69">
        <f t="shared" si="6"/>
        <v>118093</v>
      </c>
      <c r="AX6" s="69">
        <f t="shared" si="6"/>
        <v>3936135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119</v>
      </c>
      <c r="C7" s="77" t="s">
        <v>120</v>
      </c>
      <c r="D7" s="77" t="s">
        <v>121</v>
      </c>
      <c r="E7" s="77" t="s">
        <v>122</v>
      </c>
      <c r="F7" s="77" t="s">
        <v>123</v>
      </c>
      <c r="G7" s="77" t="s">
        <v>124</v>
      </c>
      <c r="H7" s="77" t="s">
        <v>125</v>
      </c>
      <c r="I7" s="77" t="s">
        <v>126</v>
      </c>
      <c r="J7" s="77" t="s">
        <v>127</v>
      </c>
      <c r="K7" s="77" t="s">
        <v>128</v>
      </c>
      <c r="L7" s="78">
        <v>91.7</v>
      </c>
      <c r="M7" s="79">
        <v>26</v>
      </c>
      <c r="N7" s="79" t="s">
        <v>129</v>
      </c>
      <c r="O7" s="80" t="s">
        <v>129</v>
      </c>
      <c r="P7" s="80" t="s">
        <v>129</v>
      </c>
      <c r="Q7" s="80" t="s">
        <v>129</v>
      </c>
      <c r="R7" s="81" t="s">
        <v>130</v>
      </c>
      <c r="S7" s="81" t="s">
        <v>131</v>
      </c>
      <c r="T7" s="82" t="s">
        <v>132</v>
      </c>
      <c r="U7" s="81" t="s">
        <v>133</v>
      </c>
      <c r="V7" s="78" t="s">
        <v>129</v>
      </c>
      <c r="W7" s="80">
        <v>525942</v>
      </c>
      <c r="X7" s="80">
        <v>475047</v>
      </c>
      <c r="Y7" s="80">
        <v>414460</v>
      </c>
      <c r="Z7" s="80">
        <v>471645</v>
      </c>
      <c r="AA7" s="80">
        <v>505249</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525942</v>
      </c>
      <c r="AR7" s="80">
        <v>475047</v>
      </c>
      <c r="AS7" s="80">
        <v>414460</v>
      </c>
      <c r="AT7" s="80">
        <v>471645</v>
      </c>
      <c r="AU7" s="80">
        <v>505249</v>
      </c>
      <c r="AV7" s="80">
        <v>3818042</v>
      </c>
      <c r="AW7" s="80">
        <v>118093</v>
      </c>
      <c r="AX7" s="80">
        <v>3936135</v>
      </c>
      <c r="AY7" s="83">
        <v>118.9</v>
      </c>
      <c r="AZ7" s="83">
        <v>125.8</v>
      </c>
      <c r="BA7" s="83">
        <v>117.1</v>
      </c>
      <c r="BB7" s="83">
        <v>128.5</v>
      </c>
      <c r="BC7" s="83">
        <v>131.5</v>
      </c>
      <c r="BD7" s="83">
        <v>129.69999999999999</v>
      </c>
      <c r="BE7" s="83">
        <v>135.9</v>
      </c>
      <c r="BF7" s="83">
        <v>130.5</v>
      </c>
      <c r="BG7" s="83">
        <v>129.9</v>
      </c>
      <c r="BH7" s="83">
        <v>130.19999999999999</v>
      </c>
      <c r="BI7" s="83">
        <v>100</v>
      </c>
      <c r="BJ7" s="83">
        <v>116.2</v>
      </c>
      <c r="BK7" s="83">
        <v>126.6</v>
      </c>
      <c r="BL7" s="83">
        <v>118.6</v>
      </c>
      <c r="BM7" s="83">
        <v>129.80000000000001</v>
      </c>
      <c r="BN7" s="83">
        <v>138.9</v>
      </c>
      <c r="BO7" s="83">
        <v>130.4</v>
      </c>
      <c r="BP7" s="83">
        <v>136.30000000000001</v>
      </c>
      <c r="BQ7" s="83">
        <v>130.69999999999999</v>
      </c>
      <c r="BR7" s="83">
        <v>128.9</v>
      </c>
      <c r="BS7" s="83">
        <v>129.30000000000001</v>
      </c>
      <c r="BT7" s="83">
        <v>100</v>
      </c>
      <c r="BU7" s="83">
        <v>1356.8</v>
      </c>
      <c r="BV7" s="83">
        <v>1048.7</v>
      </c>
      <c r="BW7" s="83">
        <v>1283.5</v>
      </c>
      <c r="BX7" s="83">
        <v>1046.8</v>
      </c>
      <c r="BY7" s="83">
        <v>918.5</v>
      </c>
      <c r="BZ7" s="83">
        <v>716.7</v>
      </c>
      <c r="CA7" s="83">
        <v>688</v>
      </c>
      <c r="CB7" s="83">
        <v>707.7</v>
      </c>
      <c r="CC7" s="83">
        <v>749.1</v>
      </c>
      <c r="CD7" s="83">
        <v>763.6</v>
      </c>
      <c r="CE7" s="83">
        <v>100</v>
      </c>
      <c r="CF7" s="83">
        <v>6140.9</v>
      </c>
      <c r="CG7" s="83">
        <v>6256.3</v>
      </c>
      <c r="CH7" s="83">
        <v>9091.2999999999993</v>
      </c>
      <c r="CI7" s="83">
        <v>7783.1</v>
      </c>
      <c r="CJ7" s="83">
        <v>8113</v>
      </c>
      <c r="CK7" s="83">
        <v>8014.2</v>
      </c>
      <c r="CL7" s="83">
        <v>8260</v>
      </c>
      <c r="CM7" s="83">
        <v>8600.1</v>
      </c>
      <c r="CN7" s="83">
        <v>9078.5</v>
      </c>
      <c r="CO7" s="83">
        <v>9106</v>
      </c>
      <c r="CP7" s="80">
        <v>1450770</v>
      </c>
      <c r="CQ7" s="80">
        <v>1608886</v>
      </c>
      <c r="CR7" s="80">
        <v>1429918</v>
      </c>
      <c r="CS7" s="80">
        <v>1814556</v>
      </c>
      <c r="CT7" s="80">
        <v>2060380</v>
      </c>
      <c r="CU7" s="80">
        <v>1494682</v>
      </c>
      <c r="CV7" s="80">
        <v>1543942</v>
      </c>
      <c r="CW7" s="80">
        <v>1467681</v>
      </c>
      <c r="CX7" s="80">
        <v>1533303</v>
      </c>
      <c r="CY7" s="80">
        <v>1359753</v>
      </c>
      <c r="CZ7" s="80">
        <v>121548</v>
      </c>
      <c r="DA7" s="83">
        <v>49.5</v>
      </c>
      <c r="DB7" s="83">
        <v>44.8</v>
      </c>
      <c r="DC7" s="83">
        <v>39.1</v>
      </c>
      <c r="DD7" s="83">
        <v>44.3</v>
      </c>
      <c r="DE7" s="83">
        <v>47.3</v>
      </c>
      <c r="DF7" s="83">
        <v>37.700000000000003</v>
      </c>
      <c r="DG7" s="83">
        <v>36.200000000000003</v>
      </c>
      <c r="DH7" s="83">
        <v>36.5</v>
      </c>
      <c r="DI7" s="83">
        <v>35.299999999999997</v>
      </c>
      <c r="DJ7" s="83">
        <v>35</v>
      </c>
      <c r="DK7" s="83">
        <v>28</v>
      </c>
      <c r="DL7" s="83">
        <v>21</v>
      </c>
      <c r="DM7" s="83">
        <v>29.8</v>
      </c>
      <c r="DN7" s="83">
        <v>26</v>
      </c>
      <c r="DO7" s="83">
        <v>16.399999999999999</v>
      </c>
      <c r="DP7" s="83">
        <v>20</v>
      </c>
      <c r="DQ7" s="83">
        <v>18.2</v>
      </c>
      <c r="DR7" s="83">
        <v>20.9</v>
      </c>
      <c r="DS7" s="83">
        <v>21.1</v>
      </c>
      <c r="DT7" s="83">
        <v>19</v>
      </c>
      <c r="DU7" s="83">
        <v>29.6</v>
      </c>
      <c r="DV7" s="83">
        <v>24.9</v>
      </c>
      <c r="DW7" s="83">
        <v>17.399999999999999</v>
      </c>
      <c r="DX7" s="83">
        <v>13.3</v>
      </c>
      <c r="DY7" s="83">
        <v>9.9</v>
      </c>
      <c r="DZ7" s="83">
        <v>109.9</v>
      </c>
      <c r="EA7" s="83">
        <v>103.6</v>
      </c>
      <c r="EB7" s="83">
        <v>95.7</v>
      </c>
      <c r="EC7" s="83">
        <v>88.5</v>
      </c>
      <c r="ED7" s="83">
        <v>92.4</v>
      </c>
      <c r="EE7" s="83">
        <v>65.8</v>
      </c>
      <c r="EF7" s="83">
        <v>66.8</v>
      </c>
      <c r="EG7" s="83">
        <v>66.099999999999994</v>
      </c>
      <c r="EH7" s="83">
        <v>66.3</v>
      </c>
      <c r="EI7" s="83">
        <v>67.3</v>
      </c>
      <c r="EJ7" s="83">
        <v>59.6</v>
      </c>
      <c r="EK7" s="83">
        <v>60.3</v>
      </c>
      <c r="EL7" s="83">
        <v>60.2</v>
      </c>
      <c r="EM7" s="83">
        <v>61.2</v>
      </c>
      <c r="EN7" s="83">
        <v>61.9</v>
      </c>
      <c r="EO7" s="83">
        <v>2.4</v>
      </c>
      <c r="EP7" s="83">
        <v>2</v>
      </c>
      <c r="EQ7" s="83">
        <v>2.1</v>
      </c>
      <c r="ER7" s="83">
        <v>2.1</v>
      </c>
      <c r="ES7" s="83">
        <v>3</v>
      </c>
      <c r="ET7" s="83">
        <v>18.7</v>
      </c>
      <c r="EU7" s="83">
        <v>20.5</v>
      </c>
      <c r="EV7" s="83">
        <v>21.4</v>
      </c>
      <c r="EW7" s="83">
        <v>22.6</v>
      </c>
      <c r="EX7" s="83">
        <v>22.2</v>
      </c>
      <c r="EY7" s="80">
        <v>121548</v>
      </c>
      <c r="EZ7" s="83">
        <v>49.5</v>
      </c>
      <c r="FA7" s="83">
        <v>44.8</v>
      </c>
      <c r="FB7" s="83">
        <v>39.1</v>
      </c>
      <c r="FC7" s="83">
        <v>44.3</v>
      </c>
      <c r="FD7" s="83">
        <v>47.3</v>
      </c>
      <c r="FE7" s="83">
        <v>39.1</v>
      </c>
      <c r="FF7" s="83">
        <v>37.299999999999997</v>
      </c>
      <c r="FG7" s="83">
        <v>38</v>
      </c>
      <c r="FH7" s="83">
        <v>36.5</v>
      </c>
      <c r="FI7" s="83">
        <v>36.6</v>
      </c>
      <c r="FJ7" s="83">
        <v>28</v>
      </c>
      <c r="FK7" s="83">
        <v>21</v>
      </c>
      <c r="FL7" s="83">
        <v>29.8</v>
      </c>
      <c r="FM7" s="83">
        <v>26</v>
      </c>
      <c r="FN7" s="83">
        <v>16.399999999999999</v>
      </c>
      <c r="FO7" s="83">
        <v>21.4</v>
      </c>
      <c r="FP7" s="83">
        <v>19.3</v>
      </c>
      <c r="FQ7" s="83">
        <v>20.6</v>
      </c>
      <c r="FR7" s="83">
        <v>21.6</v>
      </c>
      <c r="FS7" s="83">
        <v>20</v>
      </c>
      <c r="FT7" s="83">
        <v>29.6</v>
      </c>
      <c r="FU7" s="83">
        <v>24.9</v>
      </c>
      <c r="FV7" s="83">
        <v>17.399999999999999</v>
      </c>
      <c r="FW7" s="83">
        <v>13.3</v>
      </c>
      <c r="FX7" s="83">
        <v>9.9</v>
      </c>
      <c r="FY7" s="83">
        <v>89.4</v>
      </c>
      <c r="FZ7" s="83">
        <v>83.3</v>
      </c>
      <c r="GA7" s="83">
        <v>73.2</v>
      </c>
      <c r="GB7" s="83">
        <v>71.400000000000006</v>
      </c>
      <c r="GC7" s="83">
        <v>82</v>
      </c>
      <c r="GD7" s="83">
        <v>65.8</v>
      </c>
      <c r="GE7" s="83">
        <v>66.8</v>
      </c>
      <c r="GF7" s="83">
        <v>66.099999999999994</v>
      </c>
      <c r="GG7" s="83">
        <v>66.3</v>
      </c>
      <c r="GH7" s="83">
        <v>67.3</v>
      </c>
      <c r="GI7" s="83">
        <v>61.7</v>
      </c>
      <c r="GJ7" s="83">
        <v>62.1</v>
      </c>
      <c r="GK7" s="83">
        <v>62.6</v>
      </c>
      <c r="GL7" s="83">
        <v>63.4</v>
      </c>
      <c r="GM7" s="83">
        <v>63.8</v>
      </c>
      <c r="GN7" s="83">
        <v>2.4</v>
      </c>
      <c r="GO7" s="83">
        <v>2</v>
      </c>
      <c r="GP7" s="83">
        <v>2.1</v>
      </c>
      <c r="GQ7" s="83">
        <v>2.1</v>
      </c>
      <c r="GR7" s="83">
        <v>3</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23</v>
      </c>
      <c r="MV7" s="83">
        <v>23</v>
      </c>
      <c r="MW7" s="83">
        <v>24</v>
      </c>
      <c r="MX7" s="83">
        <v>24</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（最大出力合計121,548kW）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（最大出力合計121,548kW）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118.9</v>
      </c>
      <c r="AZ11" s="95">
        <f>AZ7</f>
        <v>125.8</v>
      </c>
      <c r="BA11" s="95">
        <f>BA7</f>
        <v>117.1</v>
      </c>
      <c r="BB11" s="95">
        <f>BB7</f>
        <v>128.5</v>
      </c>
      <c r="BC11" s="95">
        <f>BC7</f>
        <v>131.5</v>
      </c>
      <c r="BD11" s="84"/>
      <c r="BE11" s="84"/>
      <c r="BF11" s="84"/>
      <c r="BG11" s="84"/>
      <c r="BH11" s="84"/>
      <c r="BI11" s="94" t="s">
        <v>142</v>
      </c>
      <c r="BJ11" s="95">
        <f>BJ7</f>
        <v>116.2</v>
      </c>
      <c r="BK11" s="95">
        <f>BK7</f>
        <v>126.6</v>
      </c>
      <c r="BL11" s="95">
        <f>BL7</f>
        <v>118.6</v>
      </c>
      <c r="BM11" s="95">
        <f>BM7</f>
        <v>129.80000000000001</v>
      </c>
      <c r="BN11" s="95">
        <f>BN7</f>
        <v>138.9</v>
      </c>
      <c r="BO11" s="84"/>
      <c r="BP11" s="84"/>
      <c r="BQ11" s="84"/>
      <c r="BR11" s="84"/>
      <c r="BS11" s="84"/>
      <c r="BT11" s="94" t="s">
        <v>142</v>
      </c>
      <c r="BU11" s="95">
        <f>BU7</f>
        <v>1356.8</v>
      </c>
      <c r="BV11" s="95">
        <f>BV7</f>
        <v>1048.7</v>
      </c>
      <c r="BW11" s="95">
        <f>BW7</f>
        <v>1283.5</v>
      </c>
      <c r="BX11" s="95">
        <f>BX7</f>
        <v>1046.8</v>
      </c>
      <c r="BY11" s="95">
        <f>BY7</f>
        <v>918.5</v>
      </c>
      <c r="BZ11" s="84"/>
      <c r="CA11" s="84"/>
      <c r="CB11" s="84"/>
      <c r="CC11" s="84"/>
      <c r="CD11" s="84"/>
      <c r="CE11" s="94" t="s">
        <v>142</v>
      </c>
      <c r="CF11" s="95">
        <f>CF7</f>
        <v>6140.9</v>
      </c>
      <c r="CG11" s="95">
        <f>CG7</f>
        <v>6256.3</v>
      </c>
      <c r="CH11" s="95">
        <f>CH7</f>
        <v>9091.2999999999993</v>
      </c>
      <c r="CI11" s="95">
        <f>CI7</f>
        <v>7783.1</v>
      </c>
      <c r="CJ11" s="95">
        <f>CJ7</f>
        <v>8113</v>
      </c>
      <c r="CK11" s="84"/>
      <c r="CL11" s="84"/>
      <c r="CM11" s="84"/>
      <c r="CN11" s="84"/>
      <c r="CO11" s="94" t="s">
        <v>142</v>
      </c>
      <c r="CP11" s="96">
        <f>CP7</f>
        <v>1450770</v>
      </c>
      <c r="CQ11" s="96">
        <f>CQ7</f>
        <v>1608886</v>
      </c>
      <c r="CR11" s="96">
        <f>CR7</f>
        <v>1429918</v>
      </c>
      <c r="CS11" s="96">
        <f>CS7</f>
        <v>1814556</v>
      </c>
      <c r="CT11" s="96">
        <f>CT7</f>
        <v>2060380</v>
      </c>
      <c r="CU11" s="84"/>
      <c r="CV11" s="84"/>
      <c r="CW11" s="84"/>
      <c r="CX11" s="84"/>
      <c r="CY11" s="84"/>
      <c r="CZ11" s="94" t="s">
        <v>142</v>
      </c>
      <c r="DA11" s="95">
        <f>DA7</f>
        <v>49.5</v>
      </c>
      <c r="DB11" s="95">
        <f>DB7</f>
        <v>44.8</v>
      </c>
      <c r="DC11" s="95">
        <f>DC7</f>
        <v>39.1</v>
      </c>
      <c r="DD11" s="95">
        <f>DD7</f>
        <v>44.3</v>
      </c>
      <c r="DE11" s="95">
        <f>DE7</f>
        <v>47.3</v>
      </c>
      <c r="DF11" s="84"/>
      <c r="DG11" s="84"/>
      <c r="DH11" s="84"/>
      <c r="DI11" s="84"/>
      <c r="DJ11" s="94" t="s">
        <v>142</v>
      </c>
      <c r="DK11" s="95">
        <f>DK7</f>
        <v>28</v>
      </c>
      <c r="DL11" s="95">
        <f>DL7</f>
        <v>21</v>
      </c>
      <c r="DM11" s="95">
        <f>DM7</f>
        <v>29.8</v>
      </c>
      <c r="DN11" s="95">
        <f>DN7</f>
        <v>26</v>
      </c>
      <c r="DO11" s="95">
        <f>DO7</f>
        <v>16.399999999999999</v>
      </c>
      <c r="DP11" s="84"/>
      <c r="DQ11" s="84"/>
      <c r="DR11" s="84"/>
      <c r="DS11" s="84"/>
      <c r="DT11" s="94" t="s">
        <v>142</v>
      </c>
      <c r="DU11" s="95">
        <f>DU7</f>
        <v>29.6</v>
      </c>
      <c r="DV11" s="95">
        <f>DV7</f>
        <v>24.9</v>
      </c>
      <c r="DW11" s="95">
        <f>DW7</f>
        <v>17.399999999999999</v>
      </c>
      <c r="DX11" s="95">
        <f>DX7</f>
        <v>13.3</v>
      </c>
      <c r="DY11" s="95">
        <f>DY7</f>
        <v>9.9</v>
      </c>
      <c r="DZ11" s="84"/>
      <c r="EA11" s="84"/>
      <c r="EB11" s="84"/>
      <c r="EC11" s="84"/>
      <c r="ED11" s="94" t="s">
        <v>142</v>
      </c>
      <c r="EE11" s="95">
        <f>EE7</f>
        <v>65.8</v>
      </c>
      <c r="EF11" s="95">
        <f>EF7</f>
        <v>66.8</v>
      </c>
      <c r="EG11" s="95">
        <f>EG7</f>
        <v>66.099999999999994</v>
      </c>
      <c r="EH11" s="95">
        <f>EH7</f>
        <v>66.3</v>
      </c>
      <c r="EI11" s="95">
        <f>EI7</f>
        <v>67.3</v>
      </c>
      <c r="EJ11" s="84"/>
      <c r="EK11" s="84"/>
      <c r="EL11" s="84"/>
      <c r="EM11" s="84"/>
      <c r="EN11" s="94" t="s">
        <v>142</v>
      </c>
      <c r="EO11" s="95">
        <f>EO7</f>
        <v>2.4</v>
      </c>
      <c r="EP11" s="95">
        <f>EP7</f>
        <v>2</v>
      </c>
      <c r="EQ11" s="95">
        <f>EQ7</f>
        <v>2.1</v>
      </c>
      <c r="ER11" s="95">
        <f>ER7</f>
        <v>2.1</v>
      </c>
      <c r="ES11" s="95">
        <f>ES7</f>
        <v>3</v>
      </c>
      <c r="ET11" s="84"/>
      <c r="EU11" s="84"/>
      <c r="EV11" s="84"/>
      <c r="EW11" s="84"/>
      <c r="EX11" s="84"/>
      <c r="EY11" s="94" t="s">
        <v>142</v>
      </c>
      <c r="EZ11" s="95">
        <f>EZ7</f>
        <v>49.5</v>
      </c>
      <c r="FA11" s="95">
        <f>FA7</f>
        <v>44.8</v>
      </c>
      <c r="FB11" s="95">
        <f>FB7</f>
        <v>39.1</v>
      </c>
      <c r="FC11" s="95">
        <f>FC7</f>
        <v>44.3</v>
      </c>
      <c r="FD11" s="95">
        <f>FD7</f>
        <v>47.3</v>
      </c>
      <c r="FE11" s="84"/>
      <c r="FF11" s="84"/>
      <c r="FG11" s="84"/>
      <c r="FH11" s="84"/>
      <c r="FI11" s="94" t="s">
        <v>142</v>
      </c>
      <c r="FJ11" s="95">
        <f>FJ7</f>
        <v>28</v>
      </c>
      <c r="FK11" s="95">
        <f>FK7</f>
        <v>21</v>
      </c>
      <c r="FL11" s="95">
        <f>FL7</f>
        <v>29.8</v>
      </c>
      <c r="FM11" s="95">
        <f>FM7</f>
        <v>26</v>
      </c>
      <c r="FN11" s="95">
        <f>FN7</f>
        <v>16.399999999999999</v>
      </c>
      <c r="FO11" s="84"/>
      <c r="FP11" s="84"/>
      <c r="FQ11" s="84"/>
      <c r="FR11" s="84"/>
      <c r="FS11" s="94" t="s">
        <v>142</v>
      </c>
      <c r="FT11" s="95">
        <f>FT7</f>
        <v>29.6</v>
      </c>
      <c r="FU11" s="95">
        <f>FU7</f>
        <v>24.9</v>
      </c>
      <c r="FV11" s="95">
        <f>FV7</f>
        <v>17.399999999999999</v>
      </c>
      <c r="FW11" s="95">
        <f>FW7</f>
        <v>13.3</v>
      </c>
      <c r="FX11" s="95">
        <f>FX7</f>
        <v>9.9</v>
      </c>
      <c r="FY11" s="84"/>
      <c r="FZ11" s="84"/>
      <c r="GA11" s="84"/>
      <c r="GB11" s="84"/>
      <c r="GC11" s="94" t="s">
        <v>142</v>
      </c>
      <c r="GD11" s="95">
        <f>GD7</f>
        <v>65.8</v>
      </c>
      <c r="GE11" s="95">
        <f>GE7</f>
        <v>66.8</v>
      </c>
      <c r="GF11" s="95">
        <f>GF7</f>
        <v>66.099999999999994</v>
      </c>
      <c r="GG11" s="95">
        <f>GG7</f>
        <v>66.3</v>
      </c>
      <c r="GH11" s="95">
        <f>GH7</f>
        <v>67.3</v>
      </c>
      <c r="GI11" s="84"/>
      <c r="GJ11" s="84"/>
      <c r="GK11" s="84"/>
      <c r="GL11" s="84"/>
      <c r="GM11" s="94" t="s">
        <v>142</v>
      </c>
      <c r="GN11" s="95">
        <f>GN7</f>
        <v>2.4</v>
      </c>
      <c r="GO11" s="95">
        <f>GO7</f>
        <v>2</v>
      </c>
      <c r="GP11" s="95">
        <f>GP7</f>
        <v>2.1</v>
      </c>
      <c r="GQ11" s="95">
        <f>GQ7</f>
        <v>2.1</v>
      </c>
      <c r="GR11" s="95">
        <f>GR7</f>
        <v>3</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129.69999999999999</v>
      </c>
      <c r="AZ12" s="95">
        <f>BE7</f>
        <v>135.9</v>
      </c>
      <c r="BA12" s="95">
        <f>BF7</f>
        <v>130.5</v>
      </c>
      <c r="BB12" s="95">
        <f>BG7</f>
        <v>129.9</v>
      </c>
      <c r="BC12" s="95">
        <f>BH7</f>
        <v>130.19999999999999</v>
      </c>
      <c r="BD12" s="84"/>
      <c r="BE12" s="84"/>
      <c r="BF12" s="84"/>
      <c r="BG12" s="84"/>
      <c r="BH12" s="84"/>
      <c r="BI12" s="94" t="s">
        <v>144</v>
      </c>
      <c r="BJ12" s="95">
        <f>BO7</f>
        <v>130.4</v>
      </c>
      <c r="BK12" s="95">
        <f>BP7</f>
        <v>136.30000000000001</v>
      </c>
      <c r="BL12" s="95">
        <f>BQ7</f>
        <v>130.69999999999999</v>
      </c>
      <c r="BM12" s="95">
        <f>BR7</f>
        <v>128.9</v>
      </c>
      <c r="BN12" s="95">
        <f>BS7</f>
        <v>129.30000000000001</v>
      </c>
      <c r="BO12" s="84"/>
      <c r="BP12" s="84"/>
      <c r="BQ12" s="84"/>
      <c r="BR12" s="84"/>
      <c r="BS12" s="84"/>
      <c r="BT12" s="94" t="s">
        <v>144</v>
      </c>
      <c r="BU12" s="95">
        <f>BZ7</f>
        <v>716.7</v>
      </c>
      <c r="BV12" s="95">
        <f>CA7</f>
        <v>688</v>
      </c>
      <c r="BW12" s="95">
        <f>CB7</f>
        <v>707.7</v>
      </c>
      <c r="BX12" s="95">
        <f>CC7</f>
        <v>749.1</v>
      </c>
      <c r="BY12" s="95">
        <f>CD7</f>
        <v>763.6</v>
      </c>
      <c r="BZ12" s="84"/>
      <c r="CA12" s="84"/>
      <c r="CB12" s="84"/>
      <c r="CC12" s="84"/>
      <c r="CD12" s="84"/>
      <c r="CE12" s="94" t="s">
        <v>144</v>
      </c>
      <c r="CF12" s="95">
        <f>CK7</f>
        <v>8014.2</v>
      </c>
      <c r="CG12" s="95">
        <f>CL7</f>
        <v>8260</v>
      </c>
      <c r="CH12" s="95">
        <f>CM7</f>
        <v>8600.1</v>
      </c>
      <c r="CI12" s="95">
        <f>CN7</f>
        <v>9078.5</v>
      </c>
      <c r="CJ12" s="95">
        <f>CO7</f>
        <v>9106</v>
      </c>
      <c r="CK12" s="84"/>
      <c r="CL12" s="84"/>
      <c r="CM12" s="84"/>
      <c r="CN12" s="84"/>
      <c r="CO12" s="94" t="s">
        <v>144</v>
      </c>
      <c r="CP12" s="96">
        <f>CU7</f>
        <v>1494682</v>
      </c>
      <c r="CQ12" s="96">
        <f>CV7</f>
        <v>1543942</v>
      </c>
      <c r="CR12" s="96">
        <f>CW7</f>
        <v>1467681</v>
      </c>
      <c r="CS12" s="96">
        <f>CX7</f>
        <v>1533303</v>
      </c>
      <c r="CT12" s="96">
        <f>CY7</f>
        <v>1359753</v>
      </c>
      <c r="CU12" s="84"/>
      <c r="CV12" s="84"/>
      <c r="CW12" s="84"/>
      <c r="CX12" s="84"/>
      <c r="CY12" s="84"/>
      <c r="CZ12" s="94" t="s">
        <v>144</v>
      </c>
      <c r="DA12" s="95">
        <f>DF7</f>
        <v>37.700000000000003</v>
      </c>
      <c r="DB12" s="95">
        <f>DG7</f>
        <v>36.200000000000003</v>
      </c>
      <c r="DC12" s="95">
        <f>DH7</f>
        <v>36.5</v>
      </c>
      <c r="DD12" s="95">
        <f>DI7</f>
        <v>35.299999999999997</v>
      </c>
      <c r="DE12" s="95">
        <f>DJ7</f>
        <v>35</v>
      </c>
      <c r="DF12" s="84"/>
      <c r="DG12" s="84"/>
      <c r="DH12" s="84"/>
      <c r="DI12" s="84"/>
      <c r="DJ12" s="94" t="s">
        <v>144</v>
      </c>
      <c r="DK12" s="95">
        <f>DP7</f>
        <v>20</v>
      </c>
      <c r="DL12" s="95">
        <f>DQ7</f>
        <v>18.2</v>
      </c>
      <c r="DM12" s="95">
        <f>DR7</f>
        <v>20.9</v>
      </c>
      <c r="DN12" s="95">
        <f>DS7</f>
        <v>21.1</v>
      </c>
      <c r="DO12" s="95">
        <f>DT7</f>
        <v>19</v>
      </c>
      <c r="DP12" s="84"/>
      <c r="DQ12" s="84"/>
      <c r="DR12" s="84"/>
      <c r="DS12" s="84"/>
      <c r="DT12" s="94" t="s">
        <v>144</v>
      </c>
      <c r="DU12" s="95">
        <f>DZ7</f>
        <v>109.9</v>
      </c>
      <c r="DV12" s="95">
        <f>EA7</f>
        <v>103.6</v>
      </c>
      <c r="DW12" s="95">
        <f>EB7</f>
        <v>95.7</v>
      </c>
      <c r="DX12" s="95">
        <f>EC7</f>
        <v>88.5</v>
      </c>
      <c r="DY12" s="95">
        <f>ED7</f>
        <v>92.4</v>
      </c>
      <c r="DZ12" s="84"/>
      <c r="EA12" s="84"/>
      <c r="EB12" s="84"/>
      <c r="EC12" s="84"/>
      <c r="ED12" s="94" t="s">
        <v>144</v>
      </c>
      <c r="EE12" s="95">
        <f>EJ7</f>
        <v>59.6</v>
      </c>
      <c r="EF12" s="95">
        <f>EK7</f>
        <v>60.3</v>
      </c>
      <c r="EG12" s="95">
        <f>EL7</f>
        <v>60.2</v>
      </c>
      <c r="EH12" s="95">
        <f>EM7</f>
        <v>61.2</v>
      </c>
      <c r="EI12" s="95">
        <f>EN7</f>
        <v>61.9</v>
      </c>
      <c r="EJ12" s="84"/>
      <c r="EK12" s="84"/>
      <c r="EL12" s="84"/>
      <c r="EM12" s="84"/>
      <c r="EN12" s="94" t="s">
        <v>144</v>
      </c>
      <c r="EO12" s="95">
        <f>ET7</f>
        <v>18.7</v>
      </c>
      <c r="EP12" s="95">
        <f>EU7</f>
        <v>20.5</v>
      </c>
      <c r="EQ12" s="95">
        <f>EV7</f>
        <v>21.4</v>
      </c>
      <c r="ER12" s="95">
        <f>EW7</f>
        <v>22.6</v>
      </c>
      <c r="ES12" s="95">
        <f>EX7</f>
        <v>22.2</v>
      </c>
      <c r="ET12" s="84"/>
      <c r="EU12" s="84"/>
      <c r="EV12" s="84"/>
      <c r="EW12" s="84"/>
      <c r="EX12" s="84"/>
      <c r="EY12" s="94" t="s">
        <v>144</v>
      </c>
      <c r="EZ12" s="95">
        <f>IF($EZ$8,FE7,"-")</f>
        <v>39.1</v>
      </c>
      <c r="FA12" s="95">
        <f>IF($EZ$8,FF7,"-")</f>
        <v>37.299999999999997</v>
      </c>
      <c r="FB12" s="95">
        <f>IF($EZ$8,FG7,"-")</f>
        <v>38</v>
      </c>
      <c r="FC12" s="95">
        <f>IF($EZ$8,FH7,"-")</f>
        <v>36.5</v>
      </c>
      <c r="FD12" s="95">
        <f>IF($EZ$8,FI7,"-")</f>
        <v>36.6</v>
      </c>
      <c r="FE12" s="84"/>
      <c r="FF12" s="84"/>
      <c r="FG12" s="84"/>
      <c r="FH12" s="84"/>
      <c r="FI12" s="94" t="s">
        <v>144</v>
      </c>
      <c r="FJ12" s="95">
        <f>IF($FJ$8,FO7,"-")</f>
        <v>21.4</v>
      </c>
      <c r="FK12" s="95">
        <f>IF($FJ$8,FP7,"-")</f>
        <v>19.3</v>
      </c>
      <c r="FL12" s="95">
        <f>IF($FJ$8,FQ7,"-")</f>
        <v>20.6</v>
      </c>
      <c r="FM12" s="95">
        <f>IF($FJ$8,FR7,"-")</f>
        <v>21.6</v>
      </c>
      <c r="FN12" s="95">
        <f>IF($FJ$8,FS7,"-")</f>
        <v>20</v>
      </c>
      <c r="FO12" s="84"/>
      <c r="FP12" s="84"/>
      <c r="FQ12" s="84"/>
      <c r="FR12" s="84"/>
      <c r="FS12" s="94" t="s">
        <v>144</v>
      </c>
      <c r="FT12" s="95">
        <f>IF($FT$8,FY7,"-")</f>
        <v>89.4</v>
      </c>
      <c r="FU12" s="95">
        <f>IF($FT$8,FZ7,"-")</f>
        <v>83.3</v>
      </c>
      <c r="FV12" s="95">
        <f>IF($FT$8,GA7,"-")</f>
        <v>73.2</v>
      </c>
      <c r="FW12" s="95">
        <f>IF($FT$8,GB7,"-")</f>
        <v>71.400000000000006</v>
      </c>
      <c r="FX12" s="95">
        <f>IF($FT$8,GC7,"-")</f>
        <v>82</v>
      </c>
      <c r="FY12" s="84"/>
      <c r="FZ12" s="84"/>
      <c r="GA12" s="84"/>
      <c r="GB12" s="84"/>
      <c r="GC12" s="94" t="s">
        <v>144</v>
      </c>
      <c r="GD12" s="95">
        <f>IF($GD$8,GI7,"-")</f>
        <v>61.7</v>
      </c>
      <c r="GE12" s="95">
        <f>IF($GD$8,GJ7,"-")</f>
        <v>62.1</v>
      </c>
      <c r="GF12" s="95">
        <f>IF($GD$8,GK7,"-")</f>
        <v>62.6</v>
      </c>
      <c r="GG12" s="95">
        <f>IF($GD$8,GL7,"-")</f>
        <v>63.4</v>
      </c>
      <c r="GH12" s="95">
        <f>IF($GD$8,GM7,"-")</f>
        <v>63.8</v>
      </c>
      <c r="GI12" s="84"/>
      <c r="GJ12" s="84"/>
      <c r="GK12" s="84"/>
      <c r="GL12" s="84"/>
      <c r="GM12" s="94" t="s">
        <v>145</v>
      </c>
      <c r="GN12" s="95">
        <f>IF($GN$8,GS7,"-")</f>
        <v>13.3</v>
      </c>
      <c r="GO12" s="95">
        <f>IF($GN$8,GT7,"-")</f>
        <v>14.4</v>
      </c>
      <c r="GP12" s="95">
        <f>IF($GN$8,GU7,"-")</f>
        <v>15.3</v>
      </c>
      <c r="GQ12" s="95">
        <f>IF($GN$8,GV7,"-")</f>
        <v>16.100000000000001</v>
      </c>
      <c r="GR12" s="95">
        <f>IF($GN$8,GW7,"-")</f>
        <v>15.2</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3" t="s">
        <v>149</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150</v>
      </c>
      <c r="C15" s="202"/>
      <c r="D15" s="100"/>
      <c r="E15" s="97">
        <v>1</v>
      </c>
      <c r="F15" s="202" t="s">
        <v>151</v>
      </c>
      <c r="G15" s="202"/>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154</v>
      </c>
      <c r="C16" s="202"/>
      <c r="D16" s="100"/>
      <c r="E16" s="97">
        <f>E15+1</f>
        <v>2</v>
      </c>
      <c r="F16" s="202" t="s">
        <v>155</v>
      </c>
      <c r="G16" s="202"/>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157</v>
      </c>
      <c r="C17" s="202"/>
      <c r="D17" s="100"/>
      <c r="E17" s="97">
        <f t="shared" ref="E17" si="8">E16+1</f>
        <v>3</v>
      </c>
      <c r="F17" s="202" t="s">
        <v>158</v>
      </c>
      <c r="G17" s="202"/>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118.9</v>
      </c>
      <c r="AZ17" s="106">
        <f t="shared" ref="AZ17:BC17" si="9">IF(AZ7="-",NA(),AZ7)</f>
        <v>125.8</v>
      </c>
      <c r="BA17" s="106">
        <f t="shared" si="9"/>
        <v>117.1</v>
      </c>
      <c r="BB17" s="106">
        <f t="shared" si="9"/>
        <v>128.5</v>
      </c>
      <c r="BC17" s="106">
        <f t="shared" si="9"/>
        <v>131.5</v>
      </c>
      <c r="BD17" s="100"/>
      <c r="BE17" s="100"/>
      <c r="BF17" s="100"/>
      <c r="BG17" s="100"/>
      <c r="BH17" s="100"/>
      <c r="BI17" s="105" t="s">
        <v>161</v>
      </c>
      <c r="BJ17" s="106">
        <f>IF(BJ7="-",NA(),BJ7)</f>
        <v>116.2</v>
      </c>
      <c r="BK17" s="106">
        <f t="shared" ref="BK17:BN17" si="10">IF(BK7="-",NA(),BK7)</f>
        <v>126.6</v>
      </c>
      <c r="BL17" s="106">
        <f t="shared" si="10"/>
        <v>118.6</v>
      </c>
      <c r="BM17" s="106">
        <f t="shared" si="10"/>
        <v>129.80000000000001</v>
      </c>
      <c r="BN17" s="106">
        <f t="shared" si="10"/>
        <v>138.9</v>
      </c>
      <c r="BO17" s="100"/>
      <c r="BP17" s="100"/>
      <c r="BQ17" s="100"/>
      <c r="BR17" s="100"/>
      <c r="BS17" s="100"/>
      <c r="BT17" s="105" t="s">
        <v>160</v>
      </c>
      <c r="BU17" s="106">
        <f>IF(BU7="-",NA(),BU7)</f>
        <v>1356.8</v>
      </c>
      <c r="BV17" s="106">
        <f t="shared" ref="BV17:BY17" si="11">IF(BV7="-",NA(),BV7)</f>
        <v>1048.7</v>
      </c>
      <c r="BW17" s="106">
        <f t="shared" si="11"/>
        <v>1283.5</v>
      </c>
      <c r="BX17" s="106">
        <f t="shared" si="11"/>
        <v>1046.8</v>
      </c>
      <c r="BY17" s="106">
        <f t="shared" si="11"/>
        <v>918.5</v>
      </c>
      <c r="BZ17" s="100"/>
      <c r="CA17" s="100"/>
      <c r="CB17" s="100"/>
      <c r="CC17" s="100"/>
      <c r="CD17" s="100"/>
      <c r="CE17" s="105" t="s">
        <v>160</v>
      </c>
      <c r="CF17" s="106">
        <f>IF(CF7="-",NA(),CF7)</f>
        <v>6140.9</v>
      </c>
      <c r="CG17" s="106">
        <f t="shared" ref="CG17:CJ17" si="12">IF(CG7="-",NA(),CG7)</f>
        <v>6256.3</v>
      </c>
      <c r="CH17" s="106">
        <f t="shared" si="12"/>
        <v>9091.2999999999993</v>
      </c>
      <c r="CI17" s="106">
        <f t="shared" si="12"/>
        <v>7783.1</v>
      </c>
      <c r="CJ17" s="106">
        <f t="shared" si="12"/>
        <v>8113</v>
      </c>
      <c r="CK17" s="100"/>
      <c r="CL17" s="100"/>
      <c r="CM17" s="100"/>
      <c r="CN17" s="100"/>
      <c r="CO17" s="105" t="s">
        <v>160</v>
      </c>
      <c r="CP17" s="107">
        <f>IF(CP7="-",NA(),CP7)</f>
        <v>1450770</v>
      </c>
      <c r="CQ17" s="107">
        <f t="shared" ref="CQ17:CT17" si="13">IF(CQ7="-",NA(),CQ7)</f>
        <v>1608886</v>
      </c>
      <c r="CR17" s="107">
        <f t="shared" si="13"/>
        <v>1429918</v>
      </c>
      <c r="CS17" s="107">
        <f t="shared" si="13"/>
        <v>1814556</v>
      </c>
      <c r="CT17" s="107">
        <f t="shared" si="13"/>
        <v>2060380</v>
      </c>
      <c r="CU17" s="100"/>
      <c r="CV17" s="100"/>
      <c r="CW17" s="100"/>
      <c r="CX17" s="100"/>
      <c r="CY17" s="100"/>
      <c r="CZ17" s="105" t="s">
        <v>160</v>
      </c>
      <c r="DA17" s="106">
        <f>IF(DA7="-",NA(),DA7)</f>
        <v>49.5</v>
      </c>
      <c r="DB17" s="106">
        <f t="shared" ref="DB17:DE17" si="14">IF(DB7="-",NA(),DB7)</f>
        <v>44.8</v>
      </c>
      <c r="DC17" s="106">
        <f t="shared" si="14"/>
        <v>39.1</v>
      </c>
      <c r="DD17" s="106">
        <f t="shared" si="14"/>
        <v>44.3</v>
      </c>
      <c r="DE17" s="106">
        <f t="shared" si="14"/>
        <v>47.3</v>
      </c>
      <c r="DF17" s="100"/>
      <c r="DG17" s="100"/>
      <c r="DH17" s="100"/>
      <c r="DI17" s="100"/>
      <c r="DJ17" s="105" t="s">
        <v>161</v>
      </c>
      <c r="DK17" s="106">
        <f>IF(DK7="-",NA(),DK7)</f>
        <v>28</v>
      </c>
      <c r="DL17" s="106">
        <f t="shared" ref="DL17:DO17" si="15">IF(DL7="-",NA(),DL7)</f>
        <v>21</v>
      </c>
      <c r="DM17" s="106">
        <f t="shared" si="15"/>
        <v>29.8</v>
      </c>
      <c r="DN17" s="106">
        <f t="shared" si="15"/>
        <v>26</v>
      </c>
      <c r="DO17" s="106">
        <f t="shared" si="15"/>
        <v>16.399999999999999</v>
      </c>
      <c r="DP17" s="100"/>
      <c r="DQ17" s="100"/>
      <c r="DR17" s="100"/>
      <c r="DS17" s="100"/>
      <c r="DT17" s="105" t="s">
        <v>161</v>
      </c>
      <c r="DU17" s="106">
        <f>IF(DU7="-",NA(),DU7)</f>
        <v>29.6</v>
      </c>
      <c r="DV17" s="106">
        <f t="shared" ref="DV17:DY17" si="16">IF(DV7="-",NA(),DV7)</f>
        <v>24.9</v>
      </c>
      <c r="DW17" s="106">
        <f t="shared" si="16"/>
        <v>17.399999999999999</v>
      </c>
      <c r="DX17" s="106">
        <f t="shared" si="16"/>
        <v>13.3</v>
      </c>
      <c r="DY17" s="106">
        <f t="shared" si="16"/>
        <v>9.9</v>
      </c>
      <c r="DZ17" s="100"/>
      <c r="EA17" s="100"/>
      <c r="EB17" s="100"/>
      <c r="EC17" s="100"/>
      <c r="ED17" s="105" t="s">
        <v>160</v>
      </c>
      <c r="EE17" s="106">
        <f>IF(EE7="-",NA(),EE7)</f>
        <v>65.8</v>
      </c>
      <c r="EF17" s="106">
        <f t="shared" ref="EF17:EI17" si="17">IF(EF7="-",NA(),EF7)</f>
        <v>66.8</v>
      </c>
      <c r="EG17" s="106">
        <f t="shared" si="17"/>
        <v>66.099999999999994</v>
      </c>
      <c r="EH17" s="106">
        <f t="shared" si="17"/>
        <v>66.3</v>
      </c>
      <c r="EI17" s="106">
        <f t="shared" si="17"/>
        <v>67.3</v>
      </c>
      <c r="EJ17" s="100"/>
      <c r="EK17" s="100"/>
      <c r="EL17" s="100"/>
      <c r="EM17" s="100"/>
      <c r="EN17" s="105" t="s">
        <v>160</v>
      </c>
      <c r="EO17" s="106">
        <f>IF(EO7="-",NA(),EO7)</f>
        <v>2.4</v>
      </c>
      <c r="EP17" s="106">
        <f t="shared" ref="EP17:ES17" si="18">IF(EP7="-",NA(),EP7)</f>
        <v>2</v>
      </c>
      <c r="EQ17" s="106">
        <f t="shared" si="18"/>
        <v>2.1</v>
      </c>
      <c r="ER17" s="106">
        <f t="shared" si="18"/>
        <v>2.1</v>
      </c>
      <c r="ES17" s="106">
        <f t="shared" si="18"/>
        <v>3</v>
      </c>
      <c r="ET17" s="100"/>
      <c r="EU17" s="100"/>
      <c r="EV17" s="100"/>
      <c r="EW17" s="100"/>
      <c r="EX17" s="100"/>
      <c r="EY17" s="105" t="s">
        <v>160</v>
      </c>
      <c r="EZ17" s="106">
        <f>IF(EZ7="-",NA(),EZ7)</f>
        <v>49.5</v>
      </c>
      <c r="FA17" s="106">
        <f t="shared" ref="FA17:FD17" si="19">IF(FA7="-",NA(),FA7)</f>
        <v>44.8</v>
      </c>
      <c r="FB17" s="106">
        <f t="shared" si="19"/>
        <v>39.1</v>
      </c>
      <c r="FC17" s="106">
        <f t="shared" si="19"/>
        <v>44.3</v>
      </c>
      <c r="FD17" s="106">
        <f t="shared" si="19"/>
        <v>47.3</v>
      </c>
      <c r="FE17" s="100"/>
      <c r="FF17" s="100"/>
      <c r="FG17" s="100"/>
      <c r="FH17" s="100"/>
      <c r="FI17" s="105" t="s">
        <v>160</v>
      </c>
      <c r="FJ17" s="106">
        <f>IF(FJ7="-",NA(),FJ7)</f>
        <v>28</v>
      </c>
      <c r="FK17" s="106">
        <f t="shared" ref="FK17:FN17" si="20">IF(FK7="-",NA(),FK7)</f>
        <v>21</v>
      </c>
      <c r="FL17" s="106">
        <f t="shared" si="20"/>
        <v>29.8</v>
      </c>
      <c r="FM17" s="106">
        <f t="shared" si="20"/>
        <v>26</v>
      </c>
      <c r="FN17" s="106">
        <f t="shared" si="20"/>
        <v>16.399999999999999</v>
      </c>
      <c r="FO17" s="100"/>
      <c r="FP17" s="100"/>
      <c r="FQ17" s="100"/>
      <c r="FR17" s="100"/>
      <c r="FS17" s="105" t="s">
        <v>160</v>
      </c>
      <c r="FT17" s="106">
        <f>IF(FT7="-",NA(),FT7)</f>
        <v>29.6</v>
      </c>
      <c r="FU17" s="106">
        <f t="shared" ref="FU17:FX17" si="21">IF(FU7="-",NA(),FU7)</f>
        <v>24.9</v>
      </c>
      <c r="FV17" s="106">
        <f t="shared" si="21"/>
        <v>17.399999999999999</v>
      </c>
      <c r="FW17" s="106">
        <f t="shared" si="21"/>
        <v>13.3</v>
      </c>
      <c r="FX17" s="106">
        <f t="shared" si="21"/>
        <v>9.9</v>
      </c>
      <c r="FY17" s="100"/>
      <c r="FZ17" s="100"/>
      <c r="GA17" s="100"/>
      <c r="GB17" s="100"/>
      <c r="GC17" s="105" t="s">
        <v>160</v>
      </c>
      <c r="GD17" s="106">
        <f>IF(GD7="-",NA(),GD7)</f>
        <v>65.8</v>
      </c>
      <c r="GE17" s="106">
        <f t="shared" ref="GE17:GH17" si="22">IF(GE7="-",NA(),GE7)</f>
        <v>66.8</v>
      </c>
      <c r="GF17" s="106">
        <f t="shared" si="22"/>
        <v>66.099999999999994</v>
      </c>
      <c r="GG17" s="106">
        <f t="shared" si="22"/>
        <v>66.3</v>
      </c>
      <c r="GH17" s="106">
        <f t="shared" si="22"/>
        <v>67.3</v>
      </c>
      <c r="GI17" s="100"/>
      <c r="GJ17" s="100"/>
      <c r="GK17" s="100"/>
      <c r="GL17" s="100"/>
      <c r="GM17" s="105" t="s">
        <v>160</v>
      </c>
      <c r="GN17" s="106">
        <f>IF(GN7="-",NA(),GN7)</f>
        <v>2.4</v>
      </c>
      <c r="GO17" s="106">
        <f t="shared" ref="GO17:GR17" si="23">IF(GO7="-",NA(),GO7)</f>
        <v>2</v>
      </c>
      <c r="GP17" s="106">
        <f t="shared" si="23"/>
        <v>2.1</v>
      </c>
      <c r="GQ17" s="106">
        <f t="shared" si="23"/>
        <v>2.1</v>
      </c>
      <c r="GR17" s="106">
        <f t="shared" si="23"/>
        <v>3</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162</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163</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163</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163</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163</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163</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163</v>
      </c>
      <c r="DK18" s="106">
        <f>IF(DP7="-",NA(),DP7)</f>
        <v>20</v>
      </c>
      <c r="DL18" s="106">
        <f t="shared" ref="DL18:DO18" si="45">IF(DQ7="-",NA(),DQ7)</f>
        <v>18.2</v>
      </c>
      <c r="DM18" s="106">
        <f t="shared" si="45"/>
        <v>20.9</v>
      </c>
      <c r="DN18" s="106">
        <f t="shared" si="45"/>
        <v>21.1</v>
      </c>
      <c r="DO18" s="106">
        <f t="shared" si="45"/>
        <v>19</v>
      </c>
      <c r="DP18" s="100"/>
      <c r="DQ18" s="100"/>
      <c r="DR18" s="100"/>
      <c r="DS18" s="100"/>
      <c r="DT18" s="105" t="s">
        <v>163</v>
      </c>
      <c r="DU18" s="106">
        <f>IF(DZ7="-",NA(),DZ7)</f>
        <v>109.9</v>
      </c>
      <c r="DV18" s="106">
        <f t="shared" ref="DV18:DY18" si="46">IF(EA7="-",NA(),EA7)</f>
        <v>103.6</v>
      </c>
      <c r="DW18" s="106">
        <f t="shared" si="46"/>
        <v>95.7</v>
      </c>
      <c r="DX18" s="106">
        <f t="shared" si="46"/>
        <v>88.5</v>
      </c>
      <c r="DY18" s="106">
        <f t="shared" si="46"/>
        <v>92.4</v>
      </c>
      <c r="DZ18" s="100"/>
      <c r="EA18" s="100"/>
      <c r="EB18" s="100"/>
      <c r="EC18" s="100"/>
      <c r="ED18" s="105" t="s">
        <v>163</v>
      </c>
      <c r="EE18" s="106">
        <f>IF(EJ7="-",NA(),EJ7)</f>
        <v>59.6</v>
      </c>
      <c r="EF18" s="106">
        <f t="shared" ref="EF18:EI18" si="47">IF(EK7="-",NA(),EK7)</f>
        <v>60.3</v>
      </c>
      <c r="EG18" s="106">
        <f t="shared" si="47"/>
        <v>60.2</v>
      </c>
      <c r="EH18" s="106">
        <f t="shared" si="47"/>
        <v>61.2</v>
      </c>
      <c r="EI18" s="106">
        <f t="shared" si="47"/>
        <v>61.9</v>
      </c>
      <c r="EJ18" s="100"/>
      <c r="EK18" s="100"/>
      <c r="EL18" s="100"/>
      <c r="EM18" s="100"/>
      <c r="EN18" s="105" t="s">
        <v>164</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163</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164</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163</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163</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164</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165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166</v>
      </c>
      <c r="C20" s="202"/>
      <c r="D20" s="100"/>
    </row>
    <row r="21" spans="1:374" x14ac:dyDescent="0.15">
      <c r="A21" s="97">
        <f t="shared" si="7"/>
        <v>7</v>
      </c>
      <c r="B21" s="202" t="s">
        <v>167</v>
      </c>
      <c r="C21" s="202"/>
      <c r="D21" s="100"/>
    </row>
    <row r="22" spans="1:374" x14ac:dyDescent="0.15">
      <c r="A22" s="97">
        <f t="shared" si="7"/>
        <v>8</v>
      </c>
      <c r="B22" s="202" t="s">
        <v>168</v>
      </c>
      <c r="C22" s="202"/>
      <c r="D22" s="100"/>
      <c r="E22" s="204" t="s">
        <v>169</v>
      </c>
      <c r="F22" s="205"/>
      <c r="G22" s="205"/>
      <c r="H22" s="205"/>
      <c r="I22" s="206"/>
    </row>
    <row r="23" spans="1:374" x14ac:dyDescent="0.15">
      <c r="A23" s="97">
        <f t="shared" si="7"/>
        <v>9</v>
      </c>
      <c r="B23" s="202" t="s">
        <v>170</v>
      </c>
      <c r="C23" s="202"/>
      <c r="D23" s="100"/>
      <c r="E23" s="207"/>
      <c r="F23" s="208"/>
      <c r="G23" s="208"/>
      <c r="H23" s="208"/>
      <c r="I23" s="209"/>
    </row>
    <row r="24" spans="1:374" x14ac:dyDescent="0.15">
      <c r="A24" s="97">
        <f t="shared" si="7"/>
        <v>10</v>
      </c>
      <c r="B24" s="202" t="s">
        <v>171</v>
      </c>
      <c r="C24" s="202"/>
      <c r="D24" s="100"/>
      <c r="E24" s="207"/>
      <c r="F24" s="208"/>
      <c r="G24" s="208"/>
      <c r="H24" s="208"/>
      <c r="I24" s="209"/>
    </row>
    <row r="25" spans="1:374" x14ac:dyDescent="0.15">
      <c r="A25" s="97">
        <f t="shared" si="7"/>
        <v>11</v>
      </c>
      <c r="B25" s="202" t="s">
        <v>172</v>
      </c>
      <c r="C25" s="202"/>
      <c r="D25" s="100"/>
      <c r="E25" s="207"/>
      <c r="F25" s="208"/>
      <c r="G25" s="208"/>
      <c r="H25" s="208"/>
      <c r="I25" s="209"/>
    </row>
    <row r="26" spans="1:374" x14ac:dyDescent="0.15">
      <c r="A26" s="97">
        <f t="shared" si="7"/>
        <v>12</v>
      </c>
      <c r="B26" s="202" t="s">
        <v>173</v>
      </c>
      <c r="C26" s="202"/>
      <c r="D26" s="100"/>
      <c r="E26" s="207"/>
      <c r="F26" s="208"/>
      <c r="G26" s="208"/>
      <c r="H26" s="208"/>
      <c r="I26" s="209"/>
    </row>
    <row r="27" spans="1:374" x14ac:dyDescent="0.15">
      <c r="A27" s="97">
        <f t="shared" si="7"/>
        <v>13</v>
      </c>
      <c r="B27" s="202" t="s">
        <v>174</v>
      </c>
      <c r="C27" s="202"/>
      <c r="D27" s="100"/>
      <c r="E27" s="207"/>
      <c r="F27" s="208"/>
      <c r="G27" s="208"/>
      <c r="H27" s="208"/>
      <c r="I27" s="209"/>
    </row>
    <row r="28" spans="1:374" x14ac:dyDescent="0.15">
      <c r="A28" s="97">
        <f t="shared" si="7"/>
        <v>14</v>
      </c>
      <c r="B28" s="202" t="s">
        <v>175</v>
      </c>
      <c r="C28" s="202"/>
      <c r="D28" s="100"/>
      <c r="E28" s="207"/>
      <c r="F28" s="208"/>
      <c r="G28" s="208"/>
      <c r="H28" s="208"/>
      <c r="I28" s="209"/>
    </row>
    <row r="29" spans="1:374" x14ac:dyDescent="0.15">
      <c r="A29" s="97">
        <f t="shared" si="7"/>
        <v>15</v>
      </c>
      <c r="B29" s="202" t="s">
        <v>176</v>
      </c>
      <c r="C29" s="202"/>
      <c r="D29" s="100"/>
      <c r="E29" s="207"/>
      <c r="F29" s="208"/>
      <c r="G29" s="208"/>
      <c r="H29" s="208"/>
      <c r="I29" s="209"/>
    </row>
    <row r="30" spans="1:374" x14ac:dyDescent="0.15">
      <c r="A30" s="97">
        <f t="shared" si="7"/>
        <v>16</v>
      </c>
      <c r="B30" s="202" t="s">
        <v>177</v>
      </c>
      <c r="C30" s="202"/>
      <c r="D30" s="100"/>
      <c r="E30" s="207"/>
      <c r="F30" s="208"/>
      <c r="G30" s="208"/>
      <c r="H30" s="208"/>
      <c r="I30" s="209"/>
    </row>
    <row r="31" spans="1:374" x14ac:dyDescent="0.15">
      <c r="A31" s="97">
        <f t="shared" si="7"/>
        <v>17</v>
      </c>
      <c r="B31" s="202" t="s">
        <v>178</v>
      </c>
      <c r="C31" s="202"/>
      <c r="D31" s="100"/>
      <c r="E31" s="207"/>
      <c r="F31" s="208"/>
      <c r="G31" s="208"/>
      <c r="H31" s="208"/>
      <c r="I31" s="209"/>
    </row>
    <row r="32" spans="1:374" x14ac:dyDescent="0.15">
      <c r="A32" s="97">
        <f t="shared" si="7"/>
        <v>18</v>
      </c>
      <c r="B32" s="202" t="s">
        <v>179</v>
      </c>
      <c r="C32" s="202"/>
      <c r="D32" s="100"/>
      <c r="E32" s="207"/>
      <c r="F32" s="208"/>
      <c r="G32" s="208"/>
      <c r="H32" s="208"/>
      <c r="I32" s="209"/>
    </row>
    <row r="33" spans="1:9" x14ac:dyDescent="0.15">
      <c r="A33" s="97">
        <f t="shared" si="7"/>
        <v>19</v>
      </c>
      <c r="B33" s="202" t="s">
        <v>180</v>
      </c>
      <c r="C33" s="202"/>
      <c r="D33" s="100"/>
      <c r="E33" s="207"/>
      <c r="F33" s="208"/>
      <c r="G33" s="208"/>
      <c r="H33" s="208"/>
      <c r="I33" s="209"/>
    </row>
    <row r="34" spans="1:9" x14ac:dyDescent="0.15">
      <c r="A34" s="97">
        <f t="shared" si="7"/>
        <v>20</v>
      </c>
      <c r="B34" s="202" t="s">
        <v>181</v>
      </c>
      <c r="C34" s="202"/>
      <c r="D34" s="100"/>
      <c r="E34" s="207"/>
      <c r="F34" s="208"/>
      <c r="G34" s="208"/>
      <c r="H34" s="208"/>
      <c r="I34" s="209"/>
    </row>
    <row r="35" spans="1:9" ht="25.5" customHeight="1" x14ac:dyDescent="0.15">
      <c r="E35" s="210"/>
      <c r="F35" s="211"/>
      <c r="G35" s="211"/>
      <c r="H35" s="211"/>
      <c r="I35" s="212"/>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2021-01-21T04:53:48Z</cp:lastPrinted>
  <dcterms:created xsi:type="dcterms:W3CDTF">2020-12-15T03:34:54Z</dcterms:created>
  <dcterms:modified xsi:type="dcterms:W3CDTF">2021-01-21T04:58:23Z</dcterms:modified>
  <cp:category/>
</cp:coreProperties>
</file>