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Fs00f\共有フォルダ34\19109660-420経営戦略班\◇R2経営管理担当\501  照会\経営管理担当\□85 公営企業に係る経営比較分析表（令和元年度決算）の分析等について\01回答\"/>
    </mc:Choice>
  </mc:AlternateContent>
  <xr:revisionPtr revIDLastSave="0" documentId="13_ncr:1_{70DFC62C-BAD3-42FD-AD97-795F1C15E79A}" xr6:coauthVersionLast="36" xr6:coauthVersionMax="36" xr10:uidLastSave="{00000000-0000-0000-0000-000000000000}"/>
  <workbookProtection workbookAlgorithmName="SHA-512" workbookHashValue="rfEQ++UcGCo+CKjGSEdFeVQG+/Wgiu5mB8zeLa4gHaE5pckxpsy6q9EprRfkfHqT/jdJEmiRZAQAEpndaxX/WA==" workbookSaltValue="yMXHo7TGv7vpKPSnjF/Oew==" workbookSpinCount="100000" lockStructure="1"/>
  <bookViews>
    <workbookView xWindow="0" yWindow="0" windowWidth="20490" windowHeight="697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<sst xmlns="http://schemas.openxmlformats.org/spreadsheetml/2006/main" count="228" uniqueCount="114">
  <si>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</si>
  <si>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</si>
  <si>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</si>
  <si>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</si>
  <si>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</si>
  <si>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</si>
  <si>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</si>
  <si>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</si>
  <si>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</si>
  <si>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</si>
  <si>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</si>
  <si>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</si>
  <si>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</si>
  <si>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</si>
  <si>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</si>
  <si>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</si>
  <si>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</si>
  <si>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</si>
  <si>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</si>
  <si>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</si>
  <si>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</si>
  <si>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</si>
  <si>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</si>
  <si>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</si>
  <si>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</si>
  <si>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</si>
  <si>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</si>
  <si>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</si>
  <si>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</si>
  <si>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</si>
  <si>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</si>
  <si>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</si>
  <si>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</si>
  <si>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</si>
  <si>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</si>
  <si>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</si>
  <si>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</si>
  <si>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</si>
  <si>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</si>
  <si>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</si>
  <si>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</si>
  <si>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</si>
  <si>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</si>
  <si>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</si>
  <si>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</si>
  <si>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</si>
  <si>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</si>
  <si>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</si>
  <si>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</si>
  <si>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</si>
  <si>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</si>
  <si>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</si>
  <si>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</si>
  <si>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</si>
  <si>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</si>
  <si>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</si>
  <si>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</si>
  <si>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</si>
  <si>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</si>
  <si>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</si>
  <si>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</si>
  <si>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</si>
  <si>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</si>
  <si>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</si>
  <si>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</si>
  <si>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</si>
  <si>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</si>
  <si>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</si>
  <si>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</si>
  <si>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</si>
  <si>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</si>
  <si>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</si>
  <si>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</si>
  <si>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</si>
  <si>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</si>
  <si>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</si>
  <si>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</si>
  <si>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</si>
  <si>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</si>
  <si>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</si>
  <si>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</si>
  <si>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</si>
  <si>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</si>
  <si>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</si>
  <si>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</si>
  <si>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</si>
  <si>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</si>
  <si>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</si>
  <si>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</si>
  <si>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</si>
  <si>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</si>
  <si>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</si>
  <si>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</si>
  <si>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</si>
  <si>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</si>
  <si>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</si>
  <si>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</si>
  <si>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</si>
  <si>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</si>
  <si>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</si>
  <si>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</si>
  <si>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</si>
  <si>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</si>
  <si>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</si>
  <si>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</si>
  <si>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</si>
  <si>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</si>
  <si>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</si>
  <si>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</si>
  <si>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</si>
  <si>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</si>
  <si>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・今後とも、経営の合理化や効率性に努めるとともに、「アセットマネジメント推進計画」による施設の長寿命化等を図り、経営の健全性を確保していく。
・また、人口減少等の課題に対応して、将来にわたり安全・安心な水道水を供給するために、広域化などの手法により、県内の水道事業全体がより一層の経営基盤の強化を図る必要がある。
　そのために、「兵庫県水道事業のあり方に関する報告書（H30.3）」の提言に基づき用水供給事業者である企業庁は、広域連携の促進のため、受水市町の老朽施設の対応策として、自己水源から県営水道への転換や県・市町の施設の共同化など、受水団体と協議しながら具体的な取組を進めていく中で、健全経営を継続していく。</t>
    <rPh sb="166" eb="168">
      <t>ヒョウゴ</t>
    </rPh>
    <rPh sb="196" eb="197">
      <t>モト</t>
    </rPh>
    <rPh sb="199" eb="201">
      <t>ヨウスイ</t>
    </rPh>
    <rPh sb="201" eb="203">
      <t>キョウキュウ</t>
    </rPh>
    <rPh sb="203" eb="206">
      <t>ジギョウシャ</t>
    </rPh>
    <rPh sb="209" eb="212">
      <t>キギョウチョウ</t>
    </rPh>
    <rPh sb="214" eb="216">
      <t>コウイキ</t>
    </rPh>
    <rPh sb="216" eb="218">
      <t>レンケイ</t>
    </rPh>
    <rPh sb="219" eb="221">
      <t>ソクシン</t>
    </rPh>
    <rPh sb="225" eb="227">
      <t>ジュスイ</t>
    </rPh>
    <rPh sb="227" eb="228">
      <t>シ</t>
    </rPh>
    <rPh sb="228" eb="229">
      <t>マチ</t>
    </rPh>
    <rPh sb="230" eb="232">
      <t>ロウキュウ</t>
    </rPh>
    <rPh sb="232" eb="234">
      <t>シセツ</t>
    </rPh>
    <rPh sb="235" eb="238">
      <t>タイオウサク</t>
    </rPh>
    <rPh sb="242" eb="244">
      <t>ジコ</t>
    </rPh>
    <rPh sb="244" eb="246">
      <t>スイゲン</t>
    </rPh>
    <rPh sb="248" eb="250">
      <t>ケンエイ</t>
    </rPh>
    <rPh sb="250" eb="252">
      <t>スイドウ</t>
    </rPh>
    <rPh sb="254" eb="256">
      <t>テンカン</t>
    </rPh>
    <rPh sb="257" eb="258">
      <t>ケン</t>
    </rPh>
    <rPh sb="259" eb="260">
      <t>シ</t>
    </rPh>
    <rPh sb="260" eb="261">
      <t>マチ</t>
    </rPh>
    <rPh sb="262" eb="264">
      <t>シセツ</t>
    </rPh>
    <rPh sb="265" eb="268">
      <t>キョウドウカ</t>
    </rPh>
    <rPh sb="271" eb="273">
      <t>ジュスイ</t>
    </rPh>
    <rPh sb="273" eb="275">
      <t>ダンタイ</t>
    </rPh>
    <rPh sb="276" eb="278">
      <t>キョウギ</t>
    </rPh>
    <rPh sb="282" eb="285">
      <t>グタイテキ</t>
    </rPh>
    <rPh sb="286" eb="288">
      <t>トリクミ</t>
    </rPh>
    <rPh sb="289" eb="290">
      <t>スス</t>
    </rPh>
    <rPh sb="294" eb="295">
      <t>ナカ</t>
    </rPh>
    <rPh sb="297" eb="299">
      <t>ケンゼン</t>
    </rPh>
    <rPh sb="299" eb="301">
      <t>ケイエイ</t>
    </rPh>
    <rPh sb="302" eb="304">
      <t>ケイゾク</t>
    </rPh>
    <phoneticPr fontId="4"/>
  </si>
  <si>
    <t xml:space="preserve">１　収益の確保
・水源確保をダム開発に依存したため、資本費が割高となり、全国平均より高い傾向にあるものの、資本費の減少及び給水量の増量等により、平成28年度に平均供給単価を5円/㎥引き下げている。その結果平成29年度以降は、①経常収支比率や⑤料金回収率は全国平均を上回っている。②累積欠損金比率もゼロであり、安定した健全経営を確保している。
・また、水需要を踏まえた施設整備を行うなど、先行投資を抑制している。⑦施設利用率は66％であるが、最大稼働率は93％となっており、責任水量制度の採用などにより100％以上の⑧有収率を確保するなど、着実に収入へと結びつけている。
２　費用の抑制
・高利率な企業債の繰上償還や、計画的な企業債の償還を行うなど、十分な内部留保を確保しつつ、将来的な債務負担は着実に減少している。
・③流動比率は300％以上を確保しており、十分な短期支払能力を維持している。長期の債務残高の程度を示す④企業債残高対給水収益比率も着実に減少しており、短期・長期ともに安定的な経営状況である。
</t>
    <rPh sb="16" eb="18">
      <t>カイハツ</t>
    </rPh>
    <rPh sb="19" eb="21">
      <t>イゾン</t>
    </rPh>
    <rPh sb="26" eb="29">
      <t>シホンヒ</t>
    </rPh>
    <rPh sb="30" eb="32">
      <t>ワリダカ</t>
    </rPh>
    <rPh sb="53" eb="55">
      <t>シホン</t>
    </rPh>
    <rPh sb="100" eb="102">
      <t>ケッカ</t>
    </rPh>
    <rPh sb="102" eb="104">
      <t>ヘイセイ</t>
    </rPh>
    <rPh sb="106" eb="108">
      <t>ネンド</t>
    </rPh>
    <rPh sb="108" eb="110">
      <t>イコウ</t>
    </rPh>
    <rPh sb="121" eb="123">
      <t>リョウキン</t>
    </rPh>
    <rPh sb="123" eb="126">
      <t>カイシュウリツ</t>
    </rPh>
    <rPh sb="127" eb="129">
      <t>ゼンコク</t>
    </rPh>
    <rPh sb="129" eb="131">
      <t>ヘイキン</t>
    </rPh>
    <rPh sb="132" eb="134">
      <t>ウワマワ</t>
    </rPh>
    <rPh sb="144" eb="145">
      <t>キン</t>
    </rPh>
    <rPh sb="145" eb="147">
      <t>ヒリツ</t>
    </rPh>
    <rPh sb="154" eb="156">
      <t>アンテイ</t>
    </rPh>
    <rPh sb="158" eb="160">
      <t>ケンゼン</t>
    </rPh>
    <rPh sb="160" eb="162">
      <t>ケイエイ</t>
    </rPh>
    <rPh sb="163" eb="165">
      <t>カクホ</t>
    </rPh>
    <rPh sb="209" eb="211">
      <t>リヨウ</t>
    </rPh>
    <rPh sb="371" eb="373">
      <t>イジョウ</t>
    </rPh>
    <phoneticPr fontId="4"/>
  </si>
  <si>
    <t>・他団体と比べて比較的遅く給水を開始した（昭和54年～）ため、①有形固定資産減価償却率が全国に比べて低く、浄水場など有形固定資産の多くは比較的新しい。
・給水開始当初に整備した管路の多くが法定耐用年数を迎えており、②管路経年化率が全国平均を上回っている。
・③管路更新率は、計画通りに管路更新を進めており、令和元年度は全国平均を上回った。今後も施設更新時期の分散化を盛り込んだ「アセットマネジメント推進計画（平成29年度改定）」に基づく資産管理により、施設点検の強化を図るとともに施設ごとに使用目標年数を定め、長寿命化や投資コストの平準化を図りつつ、計画的な施設更新を進めている。</t>
    <rPh sb="77" eb="79">
      <t>キュウスイ</t>
    </rPh>
    <rPh sb="79" eb="81">
      <t>カイシ</t>
    </rPh>
    <rPh sb="81" eb="83">
      <t>トウショ</t>
    </rPh>
    <rPh sb="84" eb="86">
      <t>セイビ</t>
    </rPh>
    <rPh sb="88" eb="90">
      <t>カンロ</t>
    </rPh>
    <rPh sb="91" eb="92">
      <t>オオ</t>
    </rPh>
    <rPh sb="131" eb="133">
      <t>カンロ</t>
    </rPh>
    <rPh sb="133" eb="135">
      <t>コウシン</t>
    </rPh>
    <rPh sb="135" eb="136">
      <t>リツ</t>
    </rPh>
    <rPh sb="138" eb="140">
      <t>ケイカク</t>
    </rPh>
    <rPh sb="140" eb="141">
      <t>ドオ</t>
    </rPh>
    <rPh sb="143" eb="145">
      <t>カンロ</t>
    </rPh>
    <rPh sb="145" eb="147">
      <t>コウシン</t>
    </rPh>
    <rPh sb="148" eb="149">
      <t>スス</t>
    </rPh>
    <rPh sb="154" eb="156">
      <t>レイワ</t>
    </rPh>
    <rPh sb="156" eb="158">
      <t>ガンネン</t>
    </rPh>
    <rPh sb="158" eb="159">
      <t>ド</t>
    </rPh>
    <rPh sb="160" eb="162">
      <t>ゼンコク</t>
    </rPh>
    <rPh sb="162" eb="164">
      <t>ヘイキン</t>
    </rPh>
    <rPh sb="165" eb="167">
      <t>ウワマワ</t>
    </rPh>
    <rPh sb="170" eb="172">
      <t>コンゴ</t>
    </rPh>
    <rPh sb="205" eb="207">
      <t>ヘイセイ</t>
    </rPh>
    <rPh sb="209" eb="211">
      <t>ネンド</t>
    </rPh>
    <rPh sb="211" eb="213">
      <t>カイテイ</t>
    </rPh>
    <rPh sb="216" eb="217">
      <t>モト</t>
    </rPh>
    <rPh sb="219" eb="221">
      <t>シサン</t>
    </rPh>
    <rPh sb="221" eb="223">
      <t>カンリ</t>
    </rPh>
    <rPh sb="256" eb="260">
      <t>チョウジュミョウカ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</si>
</sst>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0.06</c:v>
                </c:pt>
                <c:pt idx="1">
                  <c:v>0.15</c:v>
                </c:pt>
                <c:pt idx="2" formatCode="#,##0.00;&quot;△&quot;#,##0.00">
                  <c:v>0</c:v>
                </c:pt>
                <c:pt idx="3">
                  <c:v>0.13</c:v>
                </c:pt>
                <c:pt idx="4">
                  <c:v>0.23</c:v>
                </c:pt>
              </c:numCache>
            </c:numRef>
          </c:val>
          <c:extLst>
            <c:ext xmlns:c16="http://schemas.microsoft.com/office/drawing/2014/chart" uri="{C3380CC4-5D6E-409C-BE32-E72D297353CC}">
              <c16:uniqueId val="{00000000-0C78-422F-9E03-8696264AF85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0C78-422F-9E03-8696264AF85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64.59</c:v>
                </c:pt>
                <c:pt idx="1">
                  <c:v>64.78</c:v>
                </c:pt>
                <c:pt idx="2">
                  <c:v>65.56</c:v>
                </c:pt>
                <c:pt idx="3">
                  <c:v>65.92</c:v>
                </c:pt>
                <c:pt idx="4">
                  <c:v>66.17</c:v>
                </c:pt>
              </c:numCache>
            </c:numRef>
          </c:val>
          <c:extLst>
            <c:ext xmlns:c16="http://schemas.microsoft.com/office/drawing/2014/chart" uri="{C3380CC4-5D6E-409C-BE32-E72D297353CC}">
              <c16:uniqueId val="{00000000-45A4-4CC5-A3BB-A2D6460F8AB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45A4-4CC5-A3BB-A2D6460F8AB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100.13</c:v>
                </c:pt>
                <c:pt idx="1">
                  <c:v>100.13</c:v>
                </c:pt>
                <c:pt idx="2">
                  <c:v>100.14</c:v>
                </c:pt>
                <c:pt idx="3">
                  <c:v>100.14</c:v>
                </c:pt>
                <c:pt idx="4">
                  <c:v>100.15</c:v>
                </c:pt>
              </c:numCache>
            </c:numRef>
          </c:val>
          <c:extLst>
            <c:ext xmlns:c16="http://schemas.microsoft.com/office/drawing/2014/chart" uri="{C3380CC4-5D6E-409C-BE32-E72D297353CC}">
              <c16:uniqueId val="{00000000-5007-43E4-A5AA-3A9A6675C09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5007-43E4-A5AA-3A9A6675C09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118.46</c:v>
                </c:pt>
                <c:pt idx="1">
                  <c:v>112.03</c:v>
                </c:pt>
                <c:pt idx="2">
                  <c:v>116.14</c:v>
                </c:pt>
                <c:pt idx="3">
                  <c:v>124.99</c:v>
                </c:pt>
                <c:pt idx="4">
                  <c:v>123.51</c:v>
                </c:pt>
              </c:numCache>
            </c:numRef>
          </c:val>
          <c:extLst>
            <c:ext xmlns:c16="http://schemas.microsoft.com/office/drawing/2014/chart" uri="{C3380CC4-5D6E-409C-BE32-E72D297353CC}">
              <c16:uniqueId val="{00000000-2557-4F50-A46E-3E5ACF211CC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2557-4F50-A46E-3E5ACF211CC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46.11</c:v>
                </c:pt>
                <c:pt idx="1">
                  <c:v>47.59</c:v>
                </c:pt>
                <c:pt idx="2">
                  <c:v>49.38</c:v>
                </c:pt>
                <c:pt idx="3">
                  <c:v>50.47</c:v>
                </c:pt>
                <c:pt idx="4">
                  <c:v>52.19</c:v>
                </c:pt>
              </c:numCache>
            </c:numRef>
          </c:val>
          <c:extLst>
            <c:ext xmlns:c16="http://schemas.microsoft.com/office/drawing/2014/chart" uri="{C3380CC4-5D6E-409C-BE32-E72D297353CC}">
              <c16:uniqueId val="{00000000-9CFE-45F2-9AEC-5097B0322FD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9CFE-45F2-9AEC-5097B0322FD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28.04</c:v>
                </c:pt>
                <c:pt idx="1">
                  <c:v>32.799999999999997</c:v>
                </c:pt>
                <c:pt idx="2">
                  <c:v>37.06</c:v>
                </c:pt>
                <c:pt idx="3">
                  <c:v>36.94</c:v>
                </c:pt>
                <c:pt idx="4">
                  <c:v>37.25</c:v>
                </c:pt>
              </c:numCache>
            </c:numRef>
          </c:val>
          <c:extLst>
            <c:ext xmlns:c16="http://schemas.microsoft.com/office/drawing/2014/chart" uri="{C3380CC4-5D6E-409C-BE32-E72D297353CC}">
              <c16:uniqueId val="{00000000-52FB-4004-AB50-B6433A65ABE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52FB-4004-AB50-B6433A65ABE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2A-450E-BF51-634DFA19427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F92A-450E-BF51-634DFA19427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213.02</c:v>
                </c:pt>
                <c:pt idx="1">
                  <c:v>190.16</c:v>
                </c:pt>
                <c:pt idx="2">
                  <c:v>215.96</c:v>
                </c:pt>
                <c:pt idx="3">
                  <c:v>250.63</c:v>
                </c:pt>
                <c:pt idx="4">
                  <c:v>328.39</c:v>
                </c:pt>
              </c:numCache>
            </c:numRef>
          </c:val>
          <c:extLst>
            <c:ext xmlns:c16="http://schemas.microsoft.com/office/drawing/2014/chart" uri="{C3380CC4-5D6E-409C-BE32-E72D297353CC}">
              <c16:uniqueId val="{00000000-4B48-4629-AC48-F3B56E3A708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4B48-4629-AC48-F3B56E3A708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296.35000000000002</c:v>
                </c:pt>
                <c:pt idx="1">
                  <c:v>272.14999999999998</c:v>
                </c:pt>
                <c:pt idx="2">
                  <c:v>234.87</c:v>
                </c:pt>
                <c:pt idx="3">
                  <c:v>204.26</c:v>
                </c:pt>
                <c:pt idx="4">
                  <c:v>177.84</c:v>
                </c:pt>
              </c:numCache>
            </c:numRef>
          </c:val>
          <c:extLst>
            <c:ext xmlns:c16="http://schemas.microsoft.com/office/drawing/2014/chart" uri="{C3380CC4-5D6E-409C-BE32-E72D297353CC}">
              <c16:uniqueId val="{00000000-C071-4B7C-A65F-E6EB08D095A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C071-4B7C-A65F-E6EB08D095A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116.37</c:v>
                </c:pt>
                <c:pt idx="1">
                  <c:v>110.07</c:v>
                </c:pt>
                <c:pt idx="2">
                  <c:v>114.44</c:v>
                </c:pt>
                <c:pt idx="3">
                  <c:v>124.02</c:v>
                </c:pt>
                <c:pt idx="4">
                  <c:v>122.54</c:v>
                </c:pt>
              </c:numCache>
            </c:numRef>
          </c:val>
          <c:extLst>
            <c:ext xmlns:c16="http://schemas.microsoft.com/office/drawing/2014/chart" uri="{C3380CC4-5D6E-409C-BE32-E72D297353CC}">
              <c16:uniqueId val="{00000000-C784-48A5-BB39-08D5EEF531F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C784-48A5-BB39-08D5EEF531F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112.58</c:v>
                </c:pt>
                <c:pt idx="1">
                  <c:v>114.01</c:v>
                </c:pt>
                <c:pt idx="2">
                  <c:v>110.01</c:v>
                </c:pt>
                <c:pt idx="3">
                  <c:v>101.22</c:v>
                </c:pt>
                <c:pt idx="4">
                  <c:v>102.15</c:v>
                </c:pt>
              </c:numCache>
            </c:numRef>
          </c:val>
          <c:extLst>
            <c:ext xmlns:c16="http://schemas.microsoft.com/office/drawing/2014/chart" uri="{C3380CC4-5D6E-409C-BE32-E72D297353CC}">
              <c16:uniqueId val="{00000000-80E5-4F7A-87CC-86444102A1F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80E5-4F7A-87CC-86444102A1F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3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兵庫県</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自治体職員</v>
      </c>
      <c r="AE8" s="60"/>
      <c r="AF8" s="60"/>
      <c r="AG8" s="60"/>
      <c r="AH8" s="60"/>
      <c r="AI8" s="60"/>
      <c r="AJ8" s="60"/>
      <c r="AK8" s="4"/>
      <c r="AL8" s="61">
        <f>データ!$R$6</f>
        <v>5549568</v>
      </c>
      <c r="AM8" s="61"/>
      <c r="AN8" s="61"/>
      <c r="AO8" s="61"/>
      <c r="AP8" s="61"/>
      <c r="AQ8" s="61"/>
      <c r="AR8" s="61"/>
      <c r="AS8" s="61"/>
      <c r="AT8" s="52">
        <f>データ!$S$6</f>
        <v>8400.94</v>
      </c>
      <c r="AU8" s="53"/>
      <c r="AV8" s="53"/>
      <c r="AW8" s="53"/>
      <c r="AX8" s="53"/>
      <c r="AY8" s="53"/>
      <c r="AZ8" s="53"/>
      <c r="BA8" s="53"/>
      <c r="BB8" s="54">
        <f>データ!$T$6</f>
        <v>660.59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83.61</v>
      </c>
      <c r="J10" s="53"/>
      <c r="K10" s="53"/>
      <c r="L10" s="53"/>
      <c r="M10" s="53"/>
      <c r="N10" s="53"/>
      <c r="O10" s="64"/>
      <c r="P10" s="54">
        <f>データ!$P$6</f>
        <v>100</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4877174</v>
      </c>
      <c r="AM10" s="61"/>
      <c r="AN10" s="61"/>
      <c r="AO10" s="61"/>
      <c r="AP10" s="61"/>
      <c r="AQ10" s="61"/>
      <c r="AR10" s="61"/>
      <c r="AS10" s="61"/>
      <c r="AT10" s="52">
        <f>データ!$V$6</f>
        <v>3741.51</v>
      </c>
      <c r="AU10" s="53"/>
      <c r="AV10" s="53"/>
      <c r="AW10" s="53"/>
      <c r="AX10" s="53"/>
      <c r="AY10" s="53"/>
      <c r="AZ10" s="53"/>
      <c r="BA10" s="53"/>
      <c r="BB10" s="54">
        <f>データ!$W$6</f>
        <v>1303.53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GLE4+igxgxzXXIEAf7i7mge6u4SeEpaCUTreWyDQMMLKz7dlIFMaGlmAjkydZaPH7tjFNHbgWi3tQSU0XcvQBg==" saltValue="ogaYVIxgJQX0nXlEzlbdz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280003</v>
      </c>
      <c r="D6" s="34">
        <f t="shared" si="3"/>
        <v>46</v>
      </c>
      <c r="E6" s="34">
        <f t="shared" si="3"/>
        <v>1</v>
      </c>
      <c r="F6" s="34">
        <f t="shared" si="3"/>
        <v>0</v>
      </c>
      <c r="G6" s="34">
        <f t="shared" si="3"/>
        <v>2</v>
      </c>
      <c r="H6" s="34" t="str">
        <f t="shared" si="3"/>
        <v>兵庫県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83.61</v>
      </c>
      <c r="P6" s="35">
        <f t="shared" si="3"/>
        <v>100</v>
      </c>
      <c r="Q6" s="35">
        <f t="shared" si="3"/>
        <v>0</v>
      </c>
      <c r="R6" s="35">
        <f t="shared" si="3"/>
        <v>5549568</v>
      </c>
      <c r="S6" s="35">
        <f t="shared" si="3"/>
        <v>8400.94</v>
      </c>
      <c r="T6" s="35">
        <f t="shared" si="3"/>
        <v>660.59</v>
      </c>
      <c r="U6" s="35">
        <f t="shared" si="3"/>
        <v>4877174</v>
      </c>
      <c r="V6" s="35">
        <f t="shared" si="3"/>
        <v>3741.51</v>
      </c>
      <c r="W6" s="35">
        <f t="shared" si="3"/>
        <v>1303.53</v>
      </c>
      <c r="X6" s="36">
        <f>IF(X7="",NA(),X7)</f>
        <v>118.46</v>
      </c>
      <c r="Y6" s="36">
        <f t="shared" ref="Y6:AG6" si="4">IF(Y7="",NA(),Y7)</f>
        <v>112.03</v>
      </c>
      <c r="Z6" s="36">
        <f t="shared" si="4"/>
        <v>116.14</v>
      </c>
      <c r="AA6" s="36">
        <f t="shared" si="4"/>
        <v>124.99</v>
      </c>
      <c r="AB6" s="36">
        <f t="shared" si="4"/>
        <v>123.51</v>
      </c>
      <c r="AC6" s="36">
        <f t="shared" si="4"/>
        <v>113.33</v>
      </c>
      <c r="AD6" s="36">
        <f t="shared" si="4"/>
        <v>114.05</v>
      </c>
      <c r="AE6" s="36">
        <f t="shared" si="4"/>
        <v>114.26</v>
      </c>
      <c r="AF6" s="36">
        <f t="shared" si="4"/>
        <v>112.98</v>
      </c>
      <c r="AG6" s="36">
        <f t="shared" si="4"/>
        <v>112.91</v>
      </c>
      <c r="AH6" s="35" t="str">
        <f>IF(AH7="","",IF(AH7="-","【-】","【"&amp;SUBSTITUTE(TEXT(AH7,"#,##0.00"),"-","△")&amp;"】"))</f>
        <v>【112.91】</v>
      </c>
      <c r="AI6" s="35">
        <f>IF(AI7="",NA(),AI7)</f>
        <v>0</v>
      </c>
      <c r="AJ6" s="35">
        <f t="shared" ref="AJ6:AR6" si="5">IF(AJ7="",NA(),AJ7)</f>
        <v>0</v>
      </c>
      <c r="AK6" s="35">
        <f t="shared" si="5"/>
        <v>0</v>
      </c>
      <c r="AL6" s="35">
        <f t="shared" si="5"/>
        <v>0</v>
      </c>
      <c r="AM6" s="35">
        <f t="shared" si="5"/>
        <v>0</v>
      </c>
      <c r="AN6" s="36">
        <f t="shared" si="5"/>
        <v>17.39</v>
      </c>
      <c r="AO6" s="36">
        <f t="shared" si="5"/>
        <v>12.65</v>
      </c>
      <c r="AP6" s="36">
        <f t="shared" si="5"/>
        <v>10.58</v>
      </c>
      <c r="AQ6" s="36">
        <f t="shared" si="5"/>
        <v>10.49</v>
      </c>
      <c r="AR6" s="36">
        <f t="shared" si="5"/>
        <v>9.92</v>
      </c>
      <c r="AS6" s="35" t="str">
        <f>IF(AS7="","",IF(AS7="-","【-】","【"&amp;SUBSTITUTE(TEXT(AS7,"#,##0.00"),"-","△")&amp;"】"))</f>
        <v>【9.92】</v>
      </c>
      <c r="AT6" s="36">
        <f>IF(AT7="",NA(),AT7)</f>
        <v>213.02</v>
      </c>
      <c r="AU6" s="36">
        <f t="shared" ref="AU6:BC6" si="6">IF(AU7="",NA(),AU7)</f>
        <v>190.16</v>
      </c>
      <c r="AV6" s="36">
        <f t="shared" si="6"/>
        <v>215.96</v>
      </c>
      <c r="AW6" s="36">
        <f t="shared" si="6"/>
        <v>250.63</v>
      </c>
      <c r="AX6" s="36">
        <f t="shared" si="6"/>
        <v>328.39</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296.35000000000002</v>
      </c>
      <c r="BF6" s="36">
        <f t="shared" ref="BF6:BN6" si="7">IF(BF7="",NA(),BF7)</f>
        <v>272.14999999999998</v>
      </c>
      <c r="BG6" s="36">
        <f t="shared" si="7"/>
        <v>234.87</v>
      </c>
      <c r="BH6" s="36">
        <f t="shared" si="7"/>
        <v>204.26</v>
      </c>
      <c r="BI6" s="36">
        <f t="shared" si="7"/>
        <v>177.84</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116.37</v>
      </c>
      <c r="BQ6" s="36">
        <f t="shared" ref="BQ6:BY6" si="8">IF(BQ7="",NA(),BQ7)</f>
        <v>110.07</v>
      </c>
      <c r="BR6" s="36">
        <f t="shared" si="8"/>
        <v>114.44</v>
      </c>
      <c r="BS6" s="36">
        <f t="shared" si="8"/>
        <v>124.02</v>
      </c>
      <c r="BT6" s="36">
        <f t="shared" si="8"/>
        <v>122.54</v>
      </c>
      <c r="BU6" s="36">
        <f t="shared" si="8"/>
        <v>112.81</v>
      </c>
      <c r="BV6" s="36">
        <f t="shared" si="8"/>
        <v>113.88</v>
      </c>
      <c r="BW6" s="36">
        <f t="shared" si="8"/>
        <v>114.14</v>
      </c>
      <c r="BX6" s="36">
        <f t="shared" si="8"/>
        <v>112.83</v>
      </c>
      <c r="BY6" s="36">
        <f t="shared" si="8"/>
        <v>112.84</v>
      </c>
      <c r="BZ6" s="35" t="str">
        <f>IF(BZ7="","",IF(BZ7="-","【-】","【"&amp;SUBSTITUTE(TEXT(BZ7,"#,##0.00"),"-","△")&amp;"】"))</f>
        <v>【112.84】</v>
      </c>
      <c r="CA6" s="36">
        <f>IF(CA7="",NA(),CA7)</f>
        <v>112.58</v>
      </c>
      <c r="CB6" s="36">
        <f t="shared" ref="CB6:CJ6" si="9">IF(CB7="",NA(),CB7)</f>
        <v>114.01</v>
      </c>
      <c r="CC6" s="36">
        <f t="shared" si="9"/>
        <v>110.01</v>
      </c>
      <c r="CD6" s="36">
        <f t="shared" si="9"/>
        <v>101.22</v>
      </c>
      <c r="CE6" s="36">
        <f t="shared" si="9"/>
        <v>102.15</v>
      </c>
      <c r="CF6" s="36">
        <f t="shared" si="9"/>
        <v>75.3</v>
      </c>
      <c r="CG6" s="36">
        <f t="shared" si="9"/>
        <v>74.02</v>
      </c>
      <c r="CH6" s="36">
        <f t="shared" si="9"/>
        <v>73.03</v>
      </c>
      <c r="CI6" s="36">
        <f t="shared" si="9"/>
        <v>73.86</v>
      </c>
      <c r="CJ6" s="36">
        <f t="shared" si="9"/>
        <v>73.849999999999994</v>
      </c>
      <c r="CK6" s="35" t="str">
        <f>IF(CK7="","",IF(CK7="-","【-】","【"&amp;SUBSTITUTE(TEXT(CK7,"#,##0.00"),"-","△")&amp;"】"))</f>
        <v>【73.85】</v>
      </c>
      <c r="CL6" s="36">
        <f>IF(CL7="",NA(),CL7)</f>
        <v>64.59</v>
      </c>
      <c r="CM6" s="36">
        <f t="shared" ref="CM6:CU6" si="10">IF(CM7="",NA(),CM7)</f>
        <v>64.78</v>
      </c>
      <c r="CN6" s="36">
        <f t="shared" si="10"/>
        <v>65.56</v>
      </c>
      <c r="CO6" s="36">
        <f t="shared" si="10"/>
        <v>65.92</v>
      </c>
      <c r="CP6" s="36">
        <f t="shared" si="10"/>
        <v>66.17</v>
      </c>
      <c r="CQ6" s="36">
        <f t="shared" si="10"/>
        <v>61.82</v>
      </c>
      <c r="CR6" s="36">
        <f t="shared" si="10"/>
        <v>61.66</v>
      </c>
      <c r="CS6" s="36">
        <f t="shared" si="10"/>
        <v>62.19</v>
      </c>
      <c r="CT6" s="36">
        <f t="shared" si="10"/>
        <v>61.77</v>
      </c>
      <c r="CU6" s="36">
        <f t="shared" si="10"/>
        <v>61.69</v>
      </c>
      <c r="CV6" s="35" t="str">
        <f>IF(CV7="","",IF(CV7="-","【-】","【"&amp;SUBSTITUTE(TEXT(CV7,"#,##0.00"),"-","△")&amp;"】"))</f>
        <v>【61.69】</v>
      </c>
      <c r="CW6" s="36">
        <f>IF(CW7="",NA(),CW7)</f>
        <v>100.13</v>
      </c>
      <c r="CX6" s="36">
        <f t="shared" ref="CX6:DF6" si="11">IF(CX7="",NA(),CX7)</f>
        <v>100.13</v>
      </c>
      <c r="CY6" s="36">
        <f t="shared" si="11"/>
        <v>100.14</v>
      </c>
      <c r="CZ6" s="36">
        <f t="shared" si="11"/>
        <v>100.14</v>
      </c>
      <c r="DA6" s="36">
        <f t="shared" si="11"/>
        <v>100.15</v>
      </c>
      <c r="DB6" s="36">
        <f t="shared" si="11"/>
        <v>100.03</v>
      </c>
      <c r="DC6" s="36">
        <f t="shared" si="11"/>
        <v>100.05</v>
      </c>
      <c r="DD6" s="36">
        <f t="shared" si="11"/>
        <v>100.05</v>
      </c>
      <c r="DE6" s="36">
        <f t="shared" si="11"/>
        <v>100.08</v>
      </c>
      <c r="DF6" s="36">
        <f t="shared" si="11"/>
        <v>100</v>
      </c>
      <c r="DG6" s="35" t="str">
        <f>IF(DG7="","",IF(DG7="-","【-】","【"&amp;SUBSTITUTE(TEXT(DG7,"#,##0.00"),"-","△")&amp;"】"))</f>
        <v>【100.00】</v>
      </c>
      <c r="DH6" s="36">
        <f>IF(DH7="",NA(),DH7)</f>
        <v>46.11</v>
      </c>
      <c r="DI6" s="36">
        <f t="shared" ref="DI6:DQ6" si="12">IF(DI7="",NA(),DI7)</f>
        <v>47.59</v>
      </c>
      <c r="DJ6" s="36">
        <f t="shared" si="12"/>
        <v>49.38</v>
      </c>
      <c r="DK6" s="36">
        <f t="shared" si="12"/>
        <v>50.47</v>
      </c>
      <c r="DL6" s="36">
        <f t="shared" si="12"/>
        <v>52.19</v>
      </c>
      <c r="DM6" s="36">
        <f t="shared" si="12"/>
        <v>52.4</v>
      </c>
      <c r="DN6" s="36">
        <f t="shared" si="12"/>
        <v>53.56</v>
      </c>
      <c r="DO6" s="36">
        <f t="shared" si="12"/>
        <v>54.73</v>
      </c>
      <c r="DP6" s="36">
        <f t="shared" si="12"/>
        <v>55.77</v>
      </c>
      <c r="DQ6" s="36">
        <f t="shared" si="12"/>
        <v>56.48</v>
      </c>
      <c r="DR6" s="35" t="str">
        <f>IF(DR7="","",IF(DR7="-","【-】","【"&amp;SUBSTITUTE(TEXT(DR7,"#,##0.00"),"-","△")&amp;"】"))</f>
        <v>【56.48】</v>
      </c>
      <c r="DS6" s="36">
        <f>IF(DS7="",NA(),DS7)</f>
        <v>28.04</v>
      </c>
      <c r="DT6" s="36">
        <f t="shared" ref="DT6:EB6" si="13">IF(DT7="",NA(),DT7)</f>
        <v>32.799999999999997</v>
      </c>
      <c r="DU6" s="36">
        <f t="shared" si="13"/>
        <v>37.06</v>
      </c>
      <c r="DV6" s="36">
        <f t="shared" si="13"/>
        <v>36.94</v>
      </c>
      <c r="DW6" s="36">
        <f t="shared" si="13"/>
        <v>37.25</v>
      </c>
      <c r="DX6" s="36">
        <f t="shared" si="13"/>
        <v>18.05</v>
      </c>
      <c r="DY6" s="36">
        <f t="shared" si="13"/>
        <v>19.440000000000001</v>
      </c>
      <c r="DZ6" s="36">
        <f t="shared" si="13"/>
        <v>22.46</v>
      </c>
      <c r="EA6" s="36">
        <f t="shared" si="13"/>
        <v>25.84</v>
      </c>
      <c r="EB6" s="36">
        <f t="shared" si="13"/>
        <v>27.61</v>
      </c>
      <c r="EC6" s="35" t="str">
        <f>IF(EC7="","",IF(EC7="-","【-】","【"&amp;SUBSTITUTE(TEXT(EC7,"#,##0.00"),"-","△")&amp;"】"))</f>
        <v>【27.61】</v>
      </c>
      <c r="ED6" s="36">
        <f>IF(ED7="",NA(),ED7)</f>
        <v>0.06</v>
      </c>
      <c r="EE6" s="36">
        <f t="shared" ref="EE6:EM6" si="14">IF(EE7="",NA(),EE7)</f>
        <v>0.15</v>
      </c>
      <c r="EF6" s="35">
        <f t="shared" si="14"/>
        <v>0</v>
      </c>
      <c r="EG6" s="36">
        <f t="shared" si="14"/>
        <v>0.13</v>
      </c>
      <c r="EH6" s="36">
        <f t="shared" si="14"/>
        <v>0.23</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280003</v>
      </c>
      <c r="D7" s="38">
        <v>46</v>
      </c>
      <c r="E7" s="38">
        <v>1</v>
      </c>
      <c r="F7" s="38">
        <v>0</v>
      </c>
      <c r="G7" s="38">
        <v>2</v>
      </c>
      <c r="H7" s="38" t="s">
        <v>93</v>
      </c>
      <c r="I7" s="38" t="s">
        <v>94</v>
      </c>
      <c r="J7" s="38" t="s">
        <v>95</v>
      </c>
      <c r="K7" s="38" t="s">
        <v>96</v>
      </c>
      <c r="L7" s="38" t="s">
        <v>97</v>
      </c>
      <c r="M7" s="38" t="s">
        <v>98</v>
      </c>
      <c r="N7" s="39" t="s">
        <v>99</v>
      </c>
      <c r="O7" s="39">
        <v>83.61</v>
      </c>
      <c r="P7" s="39">
        <v>100</v>
      </c>
      <c r="Q7" s="39">
        <v>0</v>
      </c>
      <c r="R7" s="39">
        <v>5549568</v>
      </c>
      <c r="S7" s="39">
        <v>8400.94</v>
      </c>
      <c r="T7" s="39">
        <v>660.59</v>
      </c>
      <c r="U7" s="39">
        <v>4877174</v>
      </c>
      <c r="V7" s="39">
        <v>3741.51</v>
      </c>
      <c r="W7" s="39">
        <v>1303.53</v>
      </c>
      <c r="X7" s="39">
        <v>118.46</v>
      </c>
      <c r="Y7" s="39">
        <v>112.03</v>
      </c>
      <c r="Z7" s="39">
        <v>116.14</v>
      </c>
      <c r="AA7" s="39">
        <v>124.99</v>
      </c>
      <c r="AB7" s="39">
        <v>123.51</v>
      </c>
      <c r="AC7" s="39">
        <v>113.33</v>
      </c>
      <c r="AD7" s="39">
        <v>114.05</v>
      </c>
      <c r="AE7" s="39">
        <v>114.26</v>
      </c>
      <c r="AF7" s="39">
        <v>112.98</v>
      </c>
      <c r="AG7" s="39">
        <v>112.91</v>
      </c>
      <c r="AH7" s="39">
        <v>112.91</v>
      </c>
      <c r="AI7" s="39">
        <v>0</v>
      </c>
      <c r="AJ7" s="39">
        <v>0</v>
      </c>
      <c r="AK7" s="39">
        <v>0</v>
      </c>
      <c r="AL7" s="39">
        <v>0</v>
      </c>
      <c r="AM7" s="39">
        <v>0</v>
      </c>
      <c r="AN7" s="39">
        <v>17.39</v>
      </c>
      <c r="AO7" s="39">
        <v>12.65</v>
      </c>
      <c r="AP7" s="39">
        <v>10.58</v>
      </c>
      <c r="AQ7" s="39">
        <v>10.49</v>
      </c>
      <c r="AR7" s="39">
        <v>9.92</v>
      </c>
      <c r="AS7" s="39">
        <v>9.92</v>
      </c>
      <c r="AT7" s="39">
        <v>213.02</v>
      </c>
      <c r="AU7" s="39">
        <v>190.16</v>
      </c>
      <c r="AV7" s="39">
        <v>215.96</v>
      </c>
      <c r="AW7" s="39">
        <v>250.63</v>
      </c>
      <c r="AX7" s="39">
        <v>328.39</v>
      </c>
      <c r="AY7" s="39">
        <v>212.95</v>
      </c>
      <c r="AZ7" s="39">
        <v>224.41</v>
      </c>
      <c r="BA7" s="39">
        <v>243.44</v>
      </c>
      <c r="BB7" s="39">
        <v>258.49</v>
      </c>
      <c r="BC7" s="39">
        <v>271.10000000000002</v>
      </c>
      <c r="BD7" s="39">
        <v>271.10000000000002</v>
      </c>
      <c r="BE7" s="39">
        <v>296.35000000000002</v>
      </c>
      <c r="BF7" s="39">
        <v>272.14999999999998</v>
      </c>
      <c r="BG7" s="39">
        <v>234.87</v>
      </c>
      <c r="BH7" s="39">
        <v>204.26</v>
      </c>
      <c r="BI7" s="39">
        <v>177.84</v>
      </c>
      <c r="BJ7" s="39">
        <v>333.48</v>
      </c>
      <c r="BK7" s="39">
        <v>320.31</v>
      </c>
      <c r="BL7" s="39">
        <v>303.26</v>
      </c>
      <c r="BM7" s="39">
        <v>290.31</v>
      </c>
      <c r="BN7" s="39">
        <v>272.95999999999998</v>
      </c>
      <c r="BO7" s="39">
        <v>272.95999999999998</v>
      </c>
      <c r="BP7" s="39">
        <v>116.37</v>
      </c>
      <c r="BQ7" s="39">
        <v>110.07</v>
      </c>
      <c r="BR7" s="39">
        <v>114.44</v>
      </c>
      <c r="BS7" s="39">
        <v>124.02</v>
      </c>
      <c r="BT7" s="39">
        <v>122.54</v>
      </c>
      <c r="BU7" s="39">
        <v>112.81</v>
      </c>
      <c r="BV7" s="39">
        <v>113.88</v>
      </c>
      <c r="BW7" s="39">
        <v>114.14</v>
      </c>
      <c r="BX7" s="39">
        <v>112.83</v>
      </c>
      <c r="BY7" s="39">
        <v>112.84</v>
      </c>
      <c r="BZ7" s="39">
        <v>112.84</v>
      </c>
      <c r="CA7" s="39">
        <v>112.58</v>
      </c>
      <c r="CB7" s="39">
        <v>114.01</v>
      </c>
      <c r="CC7" s="39">
        <v>110.01</v>
      </c>
      <c r="CD7" s="39">
        <v>101.22</v>
      </c>
      <c r="CE7" s="39">
        <v>102.15</v>
      </c>
      <c r="CF7" s="39">
        <v>75.3</v>
      </c>
      <c r="CG7" s="39">
        <v>74.02</v>
      </c>
      <c r="CH7" s="39">
        <v>73.03</v>
      </c>
      <c r="CI7" s="39">
        <v>73.86</v>
      </c>
      <c r="CJ7" s="39">
        <v>73.849999999999994</v>
      </c>
      <c r="CK7" s="39">
        <v>73.849999999999994</v>
      </c>
      <c r="CL7" s="39">
        <v>64.59</v>
      </c>
      <c r="CM7" s="39">
        <v>64.78</v>
      </c>
      <c r="CN7" s="39">
        <v>65.56</v>
      </c>
      <c r="CO7" s="39">
        <v>65.92</v>
      </c>
      <c r="CP7" s="39">
        <v>66.17</v>
      </c>
      <c r="CQ7" s="39">
        <v>61.82</v>
      </c>
      <c r="CR7" s="39">
        <v>61.66</v>
      </c>
      <c r="CS7" s="39">
        <v>62.19</v>
      </c>
      <c r="CT7" s="39">
        <v>61.77</v>
      </c>
      <c r="CU7" s="39">
        <v>61.69</v>
      </c>
      <c r="CV7" s="39">
        <v>61.69</v>
      </c>
      <c r="CW7" s="39">
        <v>100.13</v>
      </c>
      <c r="CX7" s="39">
        <v>100.13</v>
      </c>
      <c r="CY7" s="39">
        <v>100.14</v>
      </c>
      <c r="CZ7" s="39">
        <v>100.14</v>
      </c>
      <c r="DA7" s="39">
        <v>100.15</v>
      </c>
      <c r="DB7" s="39">
        <v>100.03</v>
      </c>
      <c r="DC7" s="39">
        <v>100.05</v>
      </c>
      <c r="DD7" s="39">
        <v>100.05</v>
      </c>
      <c r="DE7" s="39">
        <v>100.08</v>
      </c>
      <c r="DF7" s="39">
        <v>100</v>
      </c>
      <c r="DG7" s="39">
        <v>100</v>
      </c>
      <c r="DH7" s="39">
        <v>46.11</v>
      </c>
      <c r="DI7" s="39">
        <v>47.59</v>
      </c>
      <c r="DJ7" s="39">
        <v>49.38</v>
      </c>
      <c r="DK7" s="39">
        <v>50.47</v>
      </c>
      <c r="DL7" s="39">
        <v>52.19</v>
      </c>
      <c r="DM7" s="39">
        <v>52.4</v>
      </c>
      <c r="DN7" s="39">
        <v>53.56</v>
      </c>
      <c r="DO7" s="39">
        <v>54.73</v>
      </c>
      <c r="DP7" s="39">
        <v>55.77</v>
      </c>
      <c r="DQ7" s="39">
        <v>56.48</v>
      </c>
      <c r="DR7" s="39">
        <v>56.48</v>
      </c>
      <c r="DS7" s="39">
        <v>28.04</v>
      </c>
      <c r="DT7" s="39">
        <v>32.799999999999997</v>
      </c>
      <c r="DU7" s="39">
        <v>37.06</v>
      </c>
      <c r="DV7" s="39">
        <v>36.94</v>
      </c>
      <c r="DW7" s="39">
        <v>37.25</v>
      </c>
      <c r="DX7" s="39">
        <v>18.05</v>
      </c>
      <c r="DY7" s="39">
        <v>19.440000000000001</v>
      </c>
      <c r="DZ7" s="39">
        <v>22.46</v>
      </c>
      <c r="EA7" s="39">
        <v>25.84</v>
      </c>
      <c r="EB7" s="39">
        <v>27.61</v>
      </c>
      <c r="EC7" s="39">
        <v>27.61</v>
      </c>
      <c r="ED7" s="39">
        <v>0.06</v>
      </c>
      <c r="EE7" s="39">
        <v>0.15</v>
      </c>
      <c r="EF7" s="39">
        <v>0</v>
      </c>
      <c r="EG7" s="39">
        <v>0.13</v>
      </c>
      <c r="EH7" s="39">
        <v>0.23</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2021-01-26T01:38:15Z</cp:lastPrinted>
  <dcterms:created xsi:type="dcterms:W3CDTF">2020-12-04T02:11:40Z</dcterms:created>
  <dcterms:modified xsi:type="dcterms:W3CDTF">2021-01-26T02:03:11Z</dcterms:modified>
  <cp:category/>
</cp:coreProperties>
</file>