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36fileshare.tksm-lan.local\400B01000企業局経営企画戦略課\長期保存\予算経理担当\D13決算\R2（令和元年度決算）\04駐車場事業\経営比較分析表（総務省）資料\"/>
    </mc:Choice>
  </mc:AlternateContent>
  <workbookProtection workbookAlgorithmName="SHA-512" workbookHashValue="rKtqtp6LoNHCM7X5jUKyrrGGM1876XYawZ34ndfAluLTEtBWD98098ieRPI70DdOps1+SJgIHrL7g1kpfeGaaw==" workbookSaltValue="O6/MdOpydEwPL3rX4W9bFw==" workbookSpinCount="100000" lockStructure="1"/>
  <bookViews>
    <workbookView xWindow="0" yWindow="0" windowWidth="15360" windowHeight="7635"/>
  </bookViews>
  <sheets>
    <sheet name="法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X7" i="5"/>
  <c r="CW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A76" i="4"/>
  <c r="AN51" i="4"/>
  <c r="FE30" i="4"/>
  <c r="AN30" i="4"/>
  <c r="AG76" i="4"/>
  <c r="JV51" i="4"/>
  <c r="FE51" i="4"/>
  <c r="KP76" i="4"/>
  <c r="JV30" i="4"/>
  <c r="BG30" i="4"/>
  <c r="AV76" i="4"/>
  <c r="KO51" i="4"/>
  <c r="LE76" i="4"/>
  <c r="FX51" i="4"/>
  <c r="KO30" i="4"/>
  <c r="FX30" i="4"/>
  <c r="HP76" i="4"/>
  <c r="BG51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<sst xmlns="http://schemas.openxmlformats.org/spreadsheetml/2006/main" count="232" uniqueCount="132">
  <si>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</si>
  <si>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</si>
  <si>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</si>
  <si>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</si>
  <si>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</si>
  <si>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</si>
  <si>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</si>
  <si>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</si>
  <si>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</si>
  <si>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</si>
  <si>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</si>
  <si>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</si>
  <si>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</si>
  <si>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</si>
  <si>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</si>
  <si>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</si>
  <si>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</si>
  <si>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</si>
  <si>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</si>
  <si>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</si>
  <si>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</si>
  <si>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</si>
  <si>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</si>
  <si>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</si>
  <si>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</si>
  <si>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</si>
  <si>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</si>
  <si>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</si>
  <si>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</si>
  <si>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</si>
  <si>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</si>
  <si>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</si>
  <si>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</si>
  <si>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</si>
  <si>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</si>
  <si>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</si>
  <si>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</si>
  <si>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</si>
  <si>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</si>
  <si>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⑪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</si>
  <si>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</si>
  <si>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</si>
  <si>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</si>
  <si>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</si>
  <si>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</si>
  <si>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</si>
  <si>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</si>
  <si>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-</t>
    <phoneticPr fontId="5"/>
  </si>
  <si>
    <t>駐車場事業(法適)</t>
    <rPh sb="0" eb="3">
      <t>チュウシャジョウ</t>
    </rPh>
    <rPh sb="3" eb="5">
      <t>ジギョウ</t>
    </rPh>
    <rPh sb="6" eb="7">
      <t>ホウ</t>
    </rPh>
    <rPh sb="7" eb="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</si>
  <si>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</si>
  <si>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</si>
  <si>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</si>
  <si>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</si>
  <si>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</si>
  <si>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</si>
  <si>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</si>
  <si>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</si>
  <si>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</si>
  <si>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</si>
  <si>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</si>
  <si>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</si>
  <si>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</si>
  <si>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</si>
  <si>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</si>
  <si>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</si>
  <si>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</si>
  <si>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</si>
  <si>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</si>
  <si>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</si>
  <si>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</si>
  <si>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</si>
  <si>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</si>
  <si>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</si>
  <si>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</si>
  <si>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</si>
  <si>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</si>
  <si>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</si>
  <si>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</si>
  <si>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</si>
  <si>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</si>
  <si>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</si>
  <si>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</si>
  <si>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</si>
  <si>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</si>
  <si>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</si>
  <si>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</si>
  <si>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</si>
  <si>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</si>
  <si>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</si>
  <si>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</si>
  <si>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</si>
  <si>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</si>
  <si>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</si>
  <si>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</si>
  <si>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</si>
  <si>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</si>
  <si>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</si>
  <si>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</si>
  <si>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</si>
  <si>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</si>
  <si>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</si>
  <si>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</si>
  <si>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</si>
  <si>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当該値(N-4)</t>
    <phoneticPr fontId="5"/>
  </si>
  <si>
    <t>当該値(N-2)</t>
    <phoneticPr fontId="5"/>
  </si>
  <si>
    <t>当該値(N-2)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</si>
  <si>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</si>
  <si>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</si>
  <si>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</si>
  <si>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</si>
  <si>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</si>
  <si>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</si>
  <si>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藍場町地下駐車場</t>
  </si>
  <si>
    <t>法適用</t>
  </si>
  <si>
    <t>駐車場整備事業</t>
  </si>
  <si>
    <t>-</t>
  </si>
  <si>
    <t>Ａ２Ｂ１</t>
  </si>
  <si>
    <t>自治体職員</t>
  </si>
  <si>
    <t>都市計画駐車場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</si>
  <si>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</si>
  <si>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</si>
  <si>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</si>
  <si>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</si>
  <si>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</si>
  <si>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</si>
  <si>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</si>
  <si>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</si>
  <si>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</si>
  <si>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
　全国平均より低い水準ではあるが、100％を超えており、今後も同水準を維持するため、適正な管理運営に努める。</t>
    <rPh sb="1" eb="4">
      <t>カドウリツ</t>
    </rPh>
    <rPh sb="6" eb="8">
      <t>ゼンコク</t>
    </rPh>
    <rPh sb="8" eb="10">
      <t>ヘイキン</t>
    </rPh>
    <rPh sb="12" eb="13">
      <t>ヒク</t>
    </rPh>
    <rPh sb="14" eb="16">
      <t>スイジュン</t>
    </rPh>
    <rPh sb="27" eb="28">
      <t>コ</t>
    </rPh>
    <rPh sb="33" eb="35">
      <t>コンゴ</t>
    </rPh>
    <rPh sb="36" eb="39">
      <t>ドウスイジュン</t>
    </rPh>
    <rPh sb="40" eb="42">
      <t>イジ</t>
    </rPh>
    <rPh sb="47" eb="49">
      <t>テキセイ</t>
    </rPh>
    <rPh sb="50" eb="52">
      <t>カンリ</t>
    </rPh>
    <rPh sb="52" eb="54">
      <t>ウンエイ</t>
    </rPh>
    <rPh sb="55" eb="56">
      <t>ツト</t>
    </rPh>
    <phoneticPr fontId="5"/>
  </si>
  <si>
    <t>⑥有形固定資産減価償却率
　施設は、４８年から供用を開始しているため、老朽化が進んでおり、減価償却率は全国平均より高くなっている。今後、計画に基づいて施設の改良等を行っていく予定である。
⑧設備投資見込額
　施設の老朽化が進んでおり、経営計画に沿って、施設の維持に必要な設備投資を実施する予定である。</t>
    <rPh sb="1" eb="3">
      <t>ユウケイ</t>
    </rPh>
    <rPh sb="3" eb="5">
      <t>コテイ</t>
    </rPh>
    <rPh sb="5" eb="7">
      <t>シサン</t>
    </rPh>
    <rPh sb="7" eb="9">
      <t>ゲンカ</t>
    </rPh>
    <phoneticPr fontId="5"/>
  </si>
  <si>
    <t>　経営については、これまで比較的堅調に推移しており、健全性を確保してきたが、新型コロナウイルス感染症や令和２年８月の近隣デパートの撤退等による影響により、駐車台数が減少している。
  今後の経営にあたっては、指定管理者との連携のもと、効率的な経営に努めることはもとより、利用者のニーズを的確に把握し、利便性の向上と安心・安全への取り組みを一層進めるよう努める。</t>
    <rPh sb="1" eb="3">
      <t>ケイエイ</t>
    </rPh>
    <rPh sb="13" eb="16">
      <t>ヒカクテキ</t>
    </rPh>
    <rPh sb="16" eb="18">
      <t>ケンチョウ</t>
    </rPh>
    <rPh sb="19" eb="21">
      <t>スイイ</t>
    </rPh>
    <rPh sb="26" eb="29">
      <t>ケンゼンセイ</t>
    </rPh>
    <rPh sb="30" eb="32">
      <t>カクホ</t>
    </rPh>
    <rPh sb="38" eb="40">
      <t>シンガタ</t>
    </rPh>
    <rPh sb="47" eb="50">
      <t>カンセンショウ</t>
    </rPh>
    <rPh sb="51" eb="53">
      <t>レイワ</t>
    </rPh>
    <rPh sb="54" eb="55">
      <t>ネン</t>
    </rPh>
    <rPh sb="56" eb="57">
      <t>ガツ</t>
    </rPh>
    <rPh sb="58" eb="60">
      <t>キンリン</t>
    </rPh>
    <rPh sb="65" eb="67">
      <t>テッタイ</t>
    </rPh>
    <rPh sb="67" eb="68">
      <t>トウ</t>
    </rPh>
    <rPh sb="71" eb="73">
      <t>エイキョウ</t>
    </rPh>
    <rPh sb="77" eb="79">
      <t>チュウシャ</t>
    </rPh>
    <rPh sb="79" eb="81">
      <t>ダイスウ</t>
    </rPh>
    <rPh sb="82" eb="84">
      <t>ゲンショウ</t>
    </rPh>
    <rPh sb="92" eb="94">
      <t>コンゴ</t>
    </rPh>
    <rPh sb="95" eb="97">
      <t>ケイエイ</t>
    </rPh>
    <rPh sb="104" eb="106">
      <t>シテイ</t>
    </rPh>
    <rPh sb="106" eb="109">
      <t>カンリシャ</t>
    </rPh>
    <rPh sb="111" eb="113">
      <t>レンケイ</t>
    </rPh>
    <rPh sb="117" eb="120">
      <t>コウリツテキ</t>
    </rPh>
    <rPh sb="121" eb="123">
      <t>ケイエイ</t>
    </rPh>
    <rPh sb="124" eb="125">
      <t>ツト</t>
    </rPh>
    <rPh sb="135" eb="138">
      <t>リヨウシャ</t>
    </rPh>
    <rPh sb="143" eb="145">
      <t>テキカク</t>
    </rPh>
    <rPh sb="146" eb="148">
      <t>ハアク</t>
    </rPh>
    <rPh sb="164" eb="165">
      <t>ト</t>
    </rPh>
    <rPh sb="166" eb="167">
      <t>ク</t>
    </rPh>
    <rPh sb="169" eb="171">
      <t>イッソウ</t>
    </rPh>
    <rPh sb="171" eb="172">
      <t>スス</t>
    </rPh>
    <rPh sb="176" eb="177">
      <t>ツト</t>
    </rPh>
    <phoneticPr fontId="5"/>
  </si>
  <si>
    <t>①経常収支比率
　料金収入等の収益や修繕費等の費用の増減により、年度によって変動があるが、100％を越えて推移しており、経営の健全性は確保されている。
④売上高ＧＯＰ比率
　営業収益については、指定管理者による固定納付金を主としているため、県による施設等の改良を計画的に実施し、費用を抑制するよう努めている。
⑤ＥＢＩＴＤＡ
　全国平均と同水準であり、これまでも堅調に推移している。</t>
    <rPh sb="164" eb="166">
      <t>ゼンコク</t>
    </rPh>
    <rPh sb="166" eb="168">
      <t>ヘイキン</t>
    </rPh>
    <rPh sb="169" eb="172">
      <t>ドウスイジュン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</si>
</sst>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5911314146664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120.2</c:v>
                </c:pt>
                <c:pt idx="1">
                  <c:v>173.9</c:v>
                </c:pt>
                <c:pt idx="2">
                  <c:v>157.6</c:v>
                </c:pt>
                <c:pt idx="3">
                  <c:v>142.69999999999999</c:v>
                </c:pt>
                <c:pt idx="4">
                  <c:v>128.1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0-4D9E-B5A4-233AC867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2032"/>
        <c:axId val="4475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128.9</c:v>
                </c:pt>
                <c:pt idx="1">
                  <c:v>158.69999999999999</c:v>
                </c:pt>
                <c:pt idx="2">
                  <c:v>125.3</c:v>
                </c:pt>
                <c:pt idx="3">
                  <c:v>138.30000000000001</c:v>
                </c:pt>
                <c:pt idx="4">
                  <c:v>129.5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0-4D9E-B5A4-233AC867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2032"/>
        <c:axId val="44759296"/>
      </c:lineChart>
      <c:catAx>
        <c:axId val="44572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9296"/>
        <c:crosses val="autoZero"/>
        <c:auto val="1"/>
        <c:lblAlgn val="ctr"/>
        <c:lblOffset val="100"/>
        <c:noMultiLvlLbl val="1"/>
      </c:catAx>
      <c:valAx>
        <c:axId val="4475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2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352233435564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1-43EC-97CE-323BE6E34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85056"/>
        <c:axId val="961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1-43EC-97CE-323BE6E34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5056"/>
        <c:axId val="96110080"/>
      </c:lineChart>
      <c:catAx>
        <c:axId val="9468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110080"/>
        <c:crosses val="autoZero"/>
        <c:auto val="1"/>
        <c:lblAlgn val="ctr"/>
        <c:lblOffset val="100"/>
        <c:noMultiLvlLbl val="1"/>
      </c:catAx>
      <c:valAx>
        <c:axId val="961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68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0-4AF2-BD7A-904EAA7DF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D0-4AF2-BD7A-904EAA7DF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74.599999999999994</c:v>
                </c:pt>
                <c:pt idx="1">
                  <c:v>76.8</c:v>
                </c:pt>
                <c:pt idx="2">
                  <c:v>78.3</c:v>
                </c:pt>
                <c:pt idx="3">
                  <c:v>80.099999999999994</c:v>
                </c:pt>
                <c:pt idx="4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1-468B-8271-0D738884E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77952"/>
        <c:axId val="764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62.4</c:v>
                </c:pt>
                <c:pt idx="1">
                  <c:v>64.400000000000006</c:v>
                </c:pt>
                <c:pt idx="2">
                  <c:v>66</c:v>
                </c:pt>
                <c:pt idx="3">
                  <c:v>67.8</c:v>
                </c:pt>
                <c:pt idx="4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1-468B-8271-0D738884E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77952"/>
        <c:axId val="76479872"/>
      </c:lineChart>
      <c:catAx>
        <c:axId val="76477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79872"/>
        <c:crosses val="autoZero"/>
        <c:auto val="1"/>
        <c:lblAlgn val="ctr"/>
        <c:lblOffset val="100"/>
        <c:noMultiLvlLbl val="1"/>
      </c:catAx>
      <c:valAx>
        <c:axId val="764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77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2-4B89-B522-D42999344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4976"/>
        <c:axId val="7841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2-4B89-B522-D42999344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4976"/>
        <c:axId val="78416896"/>
      </c:lineChart>
      <c:catAx>
        <c:axId val="78414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6896"/>
        <c:crosses val="autoZero"/>
        <c:auto val="1"/>
        <c:lblAlgn val="ctr"/>
        <c:lblOffset val="100"/>
        <c:noMultiLvlLbl val="1"/>
      </c:catAx>
      <c:valAx>
        <c:axId val="7841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0-437E-8EA9-DEB24D254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30976"/>
        <c:axId val="7843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0-437E-8EA9-DEB24D254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30976"/>
        <c:axId val="78432896"/>
      </c:lineChart>
      <c:catAx>
        <c:axId val="7843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32896"/>
        <c:crosses val="autoZero"/>
        <c:auto val="1"/>
        <c:lblAlgn val="ctr"/>
        <c:lblOffset val="100"/>
        <c:noMultiLvlLbl val="1"/>
      </c:catAx>
      <c:valAx>
        <c:axId val="78432896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30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16147470430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143.1</c:v>
                </c:pt>
                <c:pt idx="1">
                  <c:v>148.5</c:v>
                </c:pt>
                <c:pt idx="2">
                  <c:v>138.30000000000001</c:v>
                </c:pt>
                <c:pt idx="3">
                  <c:v>130.80000000000001</c:v>
                </c:pt>
                <c:pt idx="4">
                  <c:v>118.6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5-444E-9547-E68B224DB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112"/>
        <c:axId val="8148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397.9</c:v>
                </c:pt>
                <c:pt idx="1">
                  <c:v>400.6</c:v>
                </c:pt>
                <c:pt idx="2">
                  <c:v>396.1</c:v>
                </c:pt>
                <c:pt idx="3">
                  <c:v>389.8</c:v>
                </c:pt>
                <c:pt idx="4">
                  <c:v>375.9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5-444E-9547-E68B224DB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112"/>
        <c:axId val="81484032"/>
      </c:lineChart>
      <c:catAx>
        <c:axId val="81482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032"/>
        <c:crosses val="autoZero"/>
        <c:auto val="1"/>
        <c:lblAlgn val="ctr"/>
        <c:lblOffset val="100"/>
        <c:noMultiLvlLbl val="1"/>
      </c:catAx>
      <c:valAx>
        <c:axId val="8148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85050180440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75.599999999999994</c:v>
                </c:pt>
                <c:pt idx="1">
                  <c:v>97.2</c:v>
                </c:pt>
                <c:pt idx="2">
                  <c:v>88.9</c:v>
                </c:pt>
                <c:pt idx="3">
                  <c:v>81.099999999999994</c:v>
                </c:pt>
                <c:pt idx="4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F-4617-A28F-72BBFC2A1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9760"/>
        <c:axId val="8151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57</c:v>
                </c:pt>
                <c:pt idx="1">
                  <c:v>69.3</c:v>
                </c:pt>
                <c:pt idx="2">
                  <c:v>46.5</c:v>
                </c:pt>
                <c:pt idx="3">
                  <c:v>59.3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8F-4617-A28F-72BBFC2A1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9760"/>
        <c:axId val="81511936"/>
      </c:lineChart>
      <c:catAx>
        <c:axId val="81509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1936"/>
        <c:crosses val="autoZero"/>
        <c:auto val="1"/>
        <c:lblAlgn val="ctr"/>
        <c:lblOffset val="100"/>
        <c:noMultiLvlLbl val="1"/>
      </c:catAx>
      <c:valAx>
        <c:axId val="8151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9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89646549471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54840</c:v>
                </c:pt>
                <c:pt idx="1">
                  <c:v>72296</c:v>
                </c:pt>
                <c:pt idx="2">
                  <c:v>62183</c:v>
                </c:pt>
                <c:pt idx="3">
                  <c:v>57640</c:v>
                </c:pt>
                <c:pt idx="4">
                  <c:v>52622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48-9F02-028EFFF00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37664"/>
        <c:axId val="8155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55932</c:v>
                </c:pt>
                <c:pt idx="1">
                  <c:v>66870</c:v>
                </c:pt>
                <c:pt idx="2">
                  <c:v>33937</c:v>
                </c:pt>
                <c:pt idx="3">
                  <c:v>54124</c:v>
                </c:pt>
                <c:pt idx="4">
                  <c:v>50091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4-4948-9F02-028EFFF00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7664"/>
        <c:axId val="81556224"/>
      </c:lineChart>
      <c:catAx>
        <c:axId val="81537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56224"/>
        <c:crosses val="autoZero"/>
        <c:auto val="1"/>
        <c:lblAlgn val="ctr"/>
        <c:lblOffset val="100"/>
        <c:noMultiLvlLbl val="1"/>
      </c:catAx>
      <c:valAx>
        <c:axId val="8155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37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0068F9-B605-410B-9005-5F5BB7F26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3F520913-2583-4ADF-AE87-FDADF411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848650E-415C-4B1B-8574-92AE4DAE2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93C6BDB-E781-4154-A8B2-41B7BC36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B8EFBDE3-B88D-4F6D-AE34-2C5ECD10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5EB0C3F4-0A7F-4368-897D-C10556EA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26D3DE5A-5F73-41E9-97C1-4B27E74E6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125E9649-C16C-48DF-BFF3-313A1393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623FDCFA-EAF5-4C44-9877-68798C9C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【27,826】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【312.0】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【157.8】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9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徳島県　藍場町地下駐車場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自治体職員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5400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>
        <f>データ!O7</f>
        <v>93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295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120.2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173.9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157.6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142.69999999999999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128.1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143.1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148.5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138.30000000000001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130.80000000000001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118.6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128.9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158.69999999999999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125.3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138.30000000000001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129.5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0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0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397.9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400.6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396.1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389.8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375.9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75.599999999999994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97.2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88.9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81.099999999999994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73.2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54840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72296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62183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57640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52622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0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0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0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0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57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69.3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46.5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59.3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54.6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55932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66870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33937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54124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50091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459729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>
        <f>データ!CB7</f>
        <v>74.599999999999994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>
        <f>データ!CC7</f>
        <v>76.8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>
        <f>データ!CD7</f>
        <v>78.3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>
        <f>データ!CE7</f>
        <v>80.099999999999994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>
        <f>データ!CF7</f>
        <v>82.4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>
        <f>データ!CO7</f>
        <v>0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>
        <f>データ!CP7</f>
        <v>0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>
        <f>データ!CQ7</f>
        <v>0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>
        <f>データ!CR7</f>
        <v>0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>
        <f>データ!CS7</f>
        <v>0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>
        <f>データ!CG7</f>
        <v>62.4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>
        <f>データ!CH7</f>
        <v>64.400000000000006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>
        <f>データ!CI7</f>
        <v>66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>
        <f>データ!CJ7</f>
        <v>67.8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>
        <f>データ!CK7</f>
        <v>69.900000000000006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>
        <f>データ!CT7</f>
        <v>0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>
        <f>データ!CU7</f>
        <v>0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>
        <f>データ!CV7</f>
        <v>0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>
        <f>データ!CW7</f>
        <v>0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>
        <f>データ!CX7</f>
        <v>0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0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0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【123.6】</v>
      </c>
      <c r="C88" s="46" t="str">
        <f>データ!AT6</f>
        <v>【0.0】</v>
      </c>
      <c r="D88" s="46" t="str">
        <f>データ!BE6</f>
        <v>【0】</v>
      </c>
      <c r="E88" s="46" t="str">
        <f>データ!DU6</f>
        <v>【157.8】</v>
      </c>
      <c r="F88" s="46" t="str">
        <f>データ!BP6</f>
        <v>【37.3】</v>
      </c>
      <c r="G88" s="46" t="str">
        <f>データ!CA6</f>
        <v>【27,826】</v>
      </c>
      <c r="H88" s="46" t="str">
        <f>データ!CL6</f>
        <v>【36.6】</v>
      </c>
      <c r="I88" s="46" t="s">
        <v>47</v>
      </c>
      <c r="J88" s="46" t="s">
        <v>47</v>
      </c>
      <c r="K88" s="46" t="str">
        <f>データ!CY6</f>
        <v>【312.0】</v>
      </c>
      <c r="L88" s="46" t="str">
        <f>データ!DJ6</f>
        <v>【0.4】</v>
      </c>
      <c r="M88" s="47"/>
      <c r="N88" s="47" t="e">
        <f>データ!#REF!</f>
        <v>#REF!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fIsoFIl0aggOfagi3Hcww3/Wo5WRJExFCTCMrEEFIxLqt/ECAPL0dk5ZZ6nxpVnhXbeAT7T1L6J0+VKYM++vA==" saltValue="gutZ9QYFeSffWKNJkc4R1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49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50</v>
      </c>
      <c r="B3" s="50" t="s">
        <v>51</v>
      </c>
      <c r="C3" s="50" t="s">
        <v>52</v>
      </c>
      <c r="D3" s="50" t="s">
        <v>53</v>
      </c>
      <c r="E3" s="50" t="s">
        <v>54</v>
      </c>
      <c r="F3" s="50" t="s">
        <v>55</v>
      </c>
      <c r="G3" s="50" t="s">
        <v>56</v>
      </c>
      <c r="H3" s="143" t="s">
        <v>57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59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99</v>
      </c>
      <c r="AN5" s="59" t="s">
        <v>100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101</v>
      </c>
      <c r="AV5" s="59" t="s">
        <v>102</v>
      </c>
      <c r="AW5" s="59" t="s">
        <v>90</v>
      </c>
      <c r="AX5" s="59" t="s">
        <v>99</v>
      </c>
      <c r="AY5" s="59" t="s">
        <v>100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99</v>
      </c>
      <c r="BJ5" s="59" t="s">
        <v>100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99</v>
      </c>
      <c r="BU5" s="59" t="s">
        <v>100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103</v>
      </c>
      <c r="CC5" s="59" t="s">
        <v>102</v>
      </c>
      <c r="CD5" s="59" t="s">
        <v>90</v>
      </c>
      <c r="CE5" s="59" t="s">
        <v>99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101</v>
      </c>
      <c r="CP5" s="59" t="s">
        <v>89</v>
      </c>
      <c r="CQ5" s="59" t="s">
        <v>104</v>
      </c>
      <c r="CR5" s="59" t="s">
        <v>99</v>
      </c>
      <c r="CS5" s="59" t="s">
        <v>100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105</v>
      </c>
      <c r="DC5" s="59" t="s">
        <v>99</v>
      </c>
      <c r="DD5" s="59" t="s">
        <v>100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106</v>
      </c>
      <c r="DM5" s="59" t="s">
        <v>107</v>
      </c>
      <c r="DN5" s="59" t="s">
        <v>91</v>
      </c>
      <c r="DO5" s="59" t="s">
        <v>108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109</v>
      </c>
      <c r="B6" s="60">
        <f>B8</f>
        <v>2019</v>
      </c>
      <c r="C6" s="60">
        <f t="shared" ref="C6:X6" si="1">C8</f>
        <v>360007</v>
      </c>
      <c r="D6" s="60">
        <f t="shared" si="1"/>
        <v>46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徳島県</v>
      </c>
      <c r="I6" s="60" t="str">
        <f t="shared" si="1"/>
        <v>藍場町地下駐車場</v>
      </c>
      <c r="J6" s="60" t="str">
        <f t="shared" si="1"/>
        <v>法適用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自治体職員</v>
      </c>
      <c r="O6" s="61">
        <f t="shared" si="1"/>
        <v>93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47</v>
      </c>
      <c r="S6" s="62" t="str">
        <f t="shared" si="1"/>
        <v>商業施設</v>
      </c>
      <c r="T6" s="62" t="str">
        <f t="shared" si="1"/>
        <v>無</v>
      </c>
      <c r="U6" s="63">
        <f t="shared" si="1"/>
        <v>5400</v>
      </c>
      <c r="V6" s="63">
        <f t="shared" si="1"/>
        <v>295</v>
      </c>
      <c r="W6" s="63">
        <f t="shared" si="1"/>
        <v>300</v>
      </c>
      <c r="X6" s="62" t="str">
        <f t="shared" si="1"/>
        <v>利用料金制</v>
      </c>
      <c r="Y6" s="64">
        <f>IF(Y8="-",NA(),Y8)</f>
        <v>120.2</v>
      </c>
      <c r="Z6" s="64">
        <f t="shared" ref="Z6:AH6" si="2">IF(Z8="-",NA(),Z8)</f>
        <v>173.9</v>
      </c>
      <c r="AA6" s="64">
        <f t="shared" si="2"/>
        <v>157.6</v>
      </c>
      <c r="AB6" s="64">
        <f t="shared" si="2"/>
        <v>142.69999999999999</v>
      </c>
      <c r="AC6" s="64">
        <f t="shared" si="2"/>
        <v>128.1</v>
      </c>
      <c r="AD6" s="64">
        <f t="shared" si="2"/>
        <v>128.9</v>
      </c>
      <c r="AE6" s="64">
        <f t="shared" si="2"/>
        <v>158.69999999999999</v>
      </c>
      <c r="AF6" s="64">
        <f t="shared" si="2"/>
        <v>125.3</v>
      </c>
      <c r="AG6" s="64">
        <f t="shared" si="2"/>
        <v>138.30000000000001</v>
      </c>
      <c r="AH6" s="64">
        <f t="shared" si="2"/>
        <v>129.5</v>
      </c>
      <c r="AI6" s="61" t="str">
        <f>IF(AI8="-","",IF(AI8="-","【-】","【"&amp;SUBSTITUTE(TEXT(AI8,"#,##0.0"),"-","△")&amp;"】"))</f>
        <v>【123.6】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0</v>
      </c>
      <c r="AP6" s="64">
        <f t="shared" si="3"/>
        <v>0</v>
      </c>
      <c r="AQ6" s="64">
        <f t="shared" si="3"/>
        <v>0</v>
      </c>
      <c r="AR6" s="64">
        <f t="shared" si="3"/>
        <v>0</v>
      </c>
      <c r="AS6" s="64">
        <f t="shared" si="3"/>
        <v>0</v>
      </c>
      <c r="AT6" s="61" t="str">
        <f>IF(AT8="-","",IF(AT8="-","【-】","【"&amp;SUBSTITUTE(TEXT(AT8,"#,##0.0"),"-","△")&amp;"】"))</f>
        <v>【0.0】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0</v>
      </c>
      <c r="BA6" s="65">
        <f t="shared" si="4"/>
        <v>0</v>
      </c>
      <c r="BB6" s="65">
        <f t="shared" si="4"/>
        <v>0</v>
      </c>
      <c r="BC6" s="65">
        <f t="shared" si="4"/>
        <v>0</v>
      </c>
      <c r="BD6" s="65">
        <f t="shared" si="4"/>
        <v>0</v>
      </c>
      <c r="BE6" s="63" t="str">
        <f>IF(BE8="-","",IF(BE8="-","【-】","【"&amp;SUBSTITUTE(TEXT(BE8,"#,##0"),"-","△")&amp;"】"))</f>
        <v>【0】</v>
      </c>
      <c r="BF6" s="64">
        <f>IF(BF8="-",NA(),BF8)</f>
        <v>75.599999999999994</v>
      </c>
      <c r="BG6" s="64">
        <f t="shared" ref="BG6:BO6" si="5">IF(BG8="-",NA(),BG8)</f>
        <v>97.2</v>
      </c>
      <c r="BH6" s="64">
        <f t="shared" si="5"/>
        <v>88.9</v>
      </c>
      <c r="BI6" s="64">
        <f t="shared" si="5"/>
        <v>81.099999999999994</v>
      </c>
      <c r="BJ6" s="64">
        <f t="shared" si="5"/>
        <v>73.2</v>
      </c>
      <c r="BK6" s="64">
        <f t="shared" si="5"/>
        <v>57</v>
      </c>
      <c r="BL6" s="64">
        <f t="shared" si="5"/>
        <v>69.3</v>
      </c>
      <c r="BM6" s="64">
        <f t="shared" si="5"/>
        <v>46.5</v>
      </c>
      <c r="BN6" s="64">
        <f t="shared" si="5"/>
        <v>59.3</v>
      </c>
      <c r="BO6" s="64">
        <f t="shared" si="5"/>
        <v>54.6</v>
      </c>
      <c r="BP6" s="61" t="str">
        <f>IF(BP8="-","",IF(BP8="-","【-】","【"&amp;SUBSTITUTE(TEXT(BP8,"#,##0.0"),"-","△")&amp;"】"))</f>
        <v>【37.3】</v>
      </c>
      <c r="BQ6" s="65">
        <f>IF(BQ8="-",NA(),BQ8)</f>
        <v>54840</v>
      </c>
      <c r="BR6" s="65">
        <f t="shared" ref="BR6:BZ6" si="6">IF(BR8="-",NA(),BR8)</f>
        <v>72296</v>
      </c>
      <c r="BS6" s="65">
        <f t="shared" si="6"/>
        <v>62183</v>
      </c>
      <c r="BT6" s="65">
        <f t="shared" si="6"/>
        <v>57640</v>
      </c>
      <c r="BU6" s="65">
        <f t="shared" si="6"/>
        <v>52622</v>
      </c>
      <c r="BV6" s="65">
        <f t="shared" si="6"/>
        <v>55932</v>
      </c>
      <c r="BW6" s="65">
        <f t="shared" si="6"/>
        <v>66870</v>
      </c>
      <c r="BX6" s="65">
        <f t="shared" si="6"/>
        <v>33937</v>
      </c>
      <c r="BY6" s="65">
        <f t="shared" si="6"/>
        <v>54124</v>
      </c>
      <c r="BZ6" s="65">
        <f t="shared" si="6"/>
        <v>50091</v>
      </c>
      <c r="CA6" s="63" t="str">
        <f>IF(CA8="-","",IF(CA8="-","【-】","【"&amp;SUBSTITUTE(TEXT(CA8,"#,##0"),"-","△")&amp;"】"))</f>
        <v>【27,826】</v>
      </c>
      <c r="CB6" s="64">
        <f>IF(CB8="-",NA(),CB8)</f>
        <v>74.599999999999994</v>
      </c>
      <c r="CC6" s="64">
        <f t="shared" ref="CC6:CK6" si="7">IF(CC8="-",NA(),CC8)</f>
        <v>76.8</v>
      </c>
      <c r="CD6" s="64">
        <f t="shared" si="7"/>
        <v>78.3</v>
      </c>
      <c r="CE6" s="64">
        <f t="shared" si="7"/>
        <v>80.099999999999994</v>
      </c>
      <c r="CF6" s="64">
        <f t="shared" si="7"/>
        <v>82.4</v>
      </c>
      <c r="CG6" s="64">
        <f t="shared" si="7"/>
        <v>62.4</v>
      </c>
      <c r="CH6" s="64">
        <f t="shared" si="7"/>
        <v>64.400000000000006</v>
      </c>
      <c r="CI6" s="64">
        <f t="shared" si="7"/>
        <v>66</v>
      </c>
      <c r="CJ6" s="64">
        <f t="shared" si="7"/>
        <v>67.8</v>
      </c>
      <c r="CK6" s="64">
        <f t="shared" si="7"/>
        <v>69.900000000000006</v>
      </c>
      <c r="CL6" s="61" t="str">
        <f>IF(CL8="-","",IF(CL8="-","【-】","【"&amp;SUBSTITUTE(TEXT(CL8,"#,##0.0"),"-","△")&amp;"】"))</f>
        <v>【36.6】</v>
      </c>
      <c r="CM6" s="63">
        <f t="shared" ref="CM6:CN6" si="8">CM8</f>
        <v>0</v>
      </c>
      <c r="CN6" s="63">
        <f t="shared" si="8"/>
        <v>459729</v>
      </c>
      <c r="CO6" s="64">
        <f>IF(CO8="-",NA(),CO8)</f>
        <v>0</v>
      </c>
      <c r="CP6" s="64">
        <f t="shared" ref="CP6:CX6" si="9">IF(CP8="-",NA(),CP8)</f>
        <v>0</v>
      </c>
      <c r="CQ6" s="64">
        <f t="shared" si="9"/>
        <v>0</v>
      </c>
      <c r="CR6" s="64">
        <f t="shared" si="9"/>
        <v>0</v>
      </c>
      <c r="CS6" s="64">
        <f t="shared" si="9"/>
        <v>0</v>
      </c>
      <c r="CT6" s="64">
        <f t="shared" si="9"/>
        <v>0</v>
      </c>
      <c r="CU6" s="64">
        <f t="shared" si="9"/>
        <v>0</v>
      </c>
      <c r="CV6" s="64">
        <f t="shared" si="9"/>
        <v>0</v>
      </c>
      <c r="CW6" s="64">
        <f t="shared" si="9"/>
        <v>0</v>
      </c>
      <c r="CX6" s="64">
        <f t="shared" si="9"/>
        <v>0</v>
      </c>
      <c r="CY6" s="61" t="str">
        <f>IF(CY8="-","",IF(CY8="-","【-】","【"&amp;SUBSTITUTE(TEXT(CY8,"#,##0.0"),"-","△")&amp;"】"))</f>
        <v>【312.0】</v>
      </c>
      <c r="CZ6" s="64">
        <f>IF(CZ8="-",NA(),CZ8)</f>
        <v>0</v>
      </c>
      <c r="DA6" s="64">
        <f t="shared" ref="DA6:DI6" si="10">IF(DA8="-",NA(),DA8)</f>
        <v>0</v>
      </c>
      <c r="DB6" s="64">
        <f t="shared" si="10"/>
        <v>0</v>
      </c>
      <c r="DC6" s="64">
        <f t="shared" si="10"/>
        <v>0</v>
      </c>
      <c r="DD6" s="64">
        <f t="shared" si="10"/>
        <v>0</v>
      </c>
      <c r="DE6" s="64">
        <f t="shared" si="10"/>
        <v>0</v>
      </c>
      <c r="DF6" s="64">
        <f t="shared" si="10"/>
        <v>0</v>
      </c>
      <c r="DG6" s="64">
        <f t="shared" si="10"/>
        <v>0</v>
      </c>
      <c r="DH6" s="64">
        <f t="shared" si="10"/>
        <v>0</v>
      </c>
      <c r="DI6" s="64">
        <f t="shared" si="10"/>
        <v>0</v>
      </c>
      <c r="DJ6" s="61" t="str">
        <f>IF(DJ8="-","",IF(DJ8="-","【-】","【"&amp;SUBSTITUTE(TEXT(DJ8,"#,##0.0"),"-","△")&amp;"】"))</f>
        <v>【0.4】</v>
      </c>
      <c r="DK6" s="64">
        <f>IF(DK8="-",NA(),DK8)</f>
        <v>143.1</v>
      </c>
      <c r="DL6" s="64">
        <f t="shared" ref="DL6:DT6" si="11">IF(DL8="-",NA(),DL8)</f>
        <v>148.5</v>
      </c>
      <c r="DM6" s="64">
        <f t="shared" si="11"/>
        <v>138.30000000000001</v>
      </c>
      <c r="DN6" s="64">
        <f t="shared" si="11"/>
        <v>130.80000000000001</v>
      </c>
      <c r="DO6" s="64">
        <f t="shared" si="11"/>
        <v>118.6</v>
      </c>
      <c r="DP6" s="64">
        <f t="shared" si="11"/>
        <v>397.9</v>
      </c>
      <c r="DQ6" s="64">
        <f t="shared" si="11"/>
        <v>400.6</v>
      </c>
      <c r="DR6" s="64">
        <f t="shared" si="11"/>
        <v>396.1</v>
      </c>
      <c r="DS6" s="64">
        <f t="shared" si="11"/>
        <v>389.8</v>
      </c>
      <c r="DT6" s="64">
        <f t="shared" si="11"/>
        <v>375.9</v>
      </c>
      <c r="DU6" s="61" t="str">
        <f>IF(DU8="-","",IF(DU8="-","【-】","【"&amp;SUBSTITUTE(TEXT(DU8,"#,##0.0"),"-","△")&amp;"】"))</f>
        <v>【157.8】</v>
      </c>
    </row>
    <row r="7" spans="1:125" s="66" customFormat="1" x14ac:dyDescent="0.15">
      <c r="A7" s="49" t="s">
        <v>110</v>
      </c>
      <c r="B7" s="60">
        <f t="shared" ref="B7:X7" si="12">B8</f>
        <v>2019</v>
      </c>
      <c r="C7" s="60">
        <f t="shared" si="12"/>
        <v>360007</v>
      </c>
      <c r="D7" s="60">
        <f t="shared" si="12"/>
        <v>46</v>
      </c>
      <c r="E7" s="60">
        <f t="shared" si="12"/>
        <v>14</v>
      </c>
      <c r="F7" s="60">
        <f t="shared" si="12"/>
        <v>0</v>
      </c>
      <c r="G7" s="60">
        <f t="shared" si="12"/>
        <v>1</v>
      </c>
      <c r="H7" s="60" t="str">
        <f t="shared" si="12"/>
        <v>徳島県</v>
      </c>
      <c r="I7" s="60" t="str">
        <f t="shared" si="12"/>
        <v>藍場町地下駐車場</v>
      </c>
      <c r="J7" s="60" t="str">
        <f t="shared" si="12"/>
        <v>法適用</v>
      </c>
      <c r="K7" s="60" t="str">
        <f t="shared" si="12"/>
        <v>駐車場整備事業</v>
      </c>
      <c r="L7" s="60" t="str">
        <f t="shared" si="12"/>
        <v>-</v>
      </c>
      <c r="M7" s="60" t="str">
        <f t="shared" si="12"/>
        <v>Ａ２Ｂ１</v>
      </c>
      <c r="N7" s="60" t="str">
        <f t="shared" si="12"/>
        <v>自治体職員</v>
      </c>
      <c r="O7" s="61">
        <f t="shared" si="12"/>
        <v>93</v>
      </c>
      <c r="P7" s="62" t="str">
        <f t="shared" si="12"/>
        <v>都市計画駐車場</v>
      </c>
      <c r="Q7" s="62" t="str">
        <f t="shared" si="12"/>
        <v>地下式</v>
      </c>
      <c r="R7" s="63">
        <f t="shared" si="12"/>
        <v>47</v>
      </c>
      <c r="S7" s="62" t="str">
        <f t="shared" si="12"/>
        <v>商業施設</v>
      </c>
      <c r="T7" s="62" t="str">
        <f t="shared" si="12"/>
        <v>無</v>
      </c>
      <c r="U7" s="63">
        <f t="shared" si="12"/>
        <v>5400</v>
      </c>
      <c r="V7" s="63">
        <f t="shared" si="12"/>
        <v>295</v>
      </c>
      <c r="W7" s="63">
        <f t="shared" si="12"/>
        <v>300</v>
      </c>
      <c r="X7" s="62" t="str">
        <f t="shared" si="12"/>
        <v>利用料金制</v>
      </c>
      <c r="Y7" s="64">
        <f>Y8</f>
        <v>120.2</v>
      </c>
      <c r="Z7" s="64">
        <f t="shared" ref="Z7:AH7" si="13">Z8</f>
        <v>173.9</v>
      </c>
      <c r="AA7" s="64">
        <f t="shared" si="13"/>
        <v>157.6</v>
      </c>
      <c r="AB7" s="64">
        <f t="shared" si="13"/>
        <v>142.69999999999999</v>
      </c>
      <c r="AC7" s="64">
        <f t="shared" si="13"/>
        <v>128.1</v>
      </c>
      <c r="AD7" s="64">
        <f t="shared" si="13"/>
        <v>128.9</v>
      </c>
      <c r="AE7" s="64">
        <f t="shared" si="13"/>
        <v>158.69999999999999</v>
      </c>
      <c r="AF7" s="64">
        <f t="shared" si="13"/>
        <v>125.3</v>
      </c>
      <c r="AG7" s="64">
        <f t="shared" si="13"/>
        <v>138.30000000000001</v>
      </c>
      <c r="AH7" s="64">
        <f t="shared" si="13"/>
        <v>129.5</v>
      </c>
      <c r="AI7" s="61"/>
      <c r="AJ7" s="64">
        <f>AJ8</f>
        <v>0</v>
      </c>
      <c r="AK7" s="64">
        <f t="shared" ref="AK7:AS7" si="14">AK8</f>
        <v>0</v>
      </c>
      <c r="AL7" s="64">
        <f t="shared" si="14"/>
        <v>0</v>
      </c>
      <c r="AM7" s="64">
        <f t="shared" si="14"/>
        <v>0</v>
      </c>
      <c r="AN7" s="64">
        <f t="shared" si="14"/>
        <v>0</v>
      </c>
      <c r="AO7" s="64">
        <f t="shared" si="14"/>
        <v>0</v>
      </c>
      <c r="AP7" s="64">
        <f t="shared" si="14"/>
        <v>0</v>
      </c>
      <c r="AQ7" s="64">
        <f t="shared" si="14"/>
        <v>0</v>
      </c>
      <c r="AR7" s="64">
        <f t="shared" si="14"/>
        <v>0</v>
      </c>
      <c r="AS7" s="64">
        <f t="shared" si="14"/>
        <v>0</v>
      </c>
      <c r="AT7" s="61"/>
      <c r="AU7" s="65">
        <f>AU8</f>
        <v>0</v>
      </c>
      <c r="AV7" s="65">
        <f t="shared" ref="AV7:BD7" si="15">AV8</f>
        <v>0</v>
      </c>
      <c r="AW7" s="65">
        <f t="shared" si="15"/>
        <v>0</v>
      </c>
      <c r="AX7" s="65">
        <f t="shared" si="15"/>
        <v>0</v>
      </c>
      <c r="AY7" s="65">
        <f t="shared" si="15"/>
        <v>0</v>
      </c>
      <c r="AZ7" s="65">
        <f t="shared" si="15"/>
        <v>0</v>
      </c>
      <c r="BA7" s="65">
        <f t="shared" si="15"/>
        <v>0</v>
      </c>
      <c r="BB7" s="65">
        <f t="shared" si="15"/>
        <v>0</v>
      </c>
      <c r="BC7" s="65">
        <f t="shared" si="15"/>
        <v>0</v>
      </c>
      <c r="BD7" s="65">
        <f t="shared" si="15"/>
        <v>0</v>
      </c>
      <c r="BE7" s="63"/>
      <c r="BF7" s="64">
        <f>BF8</f>
        <v>75.599999999999994</v>
      </c>
      <c r="BG7" s="64">
        <f t="shared" ref="BG7:BO7" si="16">BG8</f>
        <v>97.2</v>
      </c>
      <c r="BH7" s="64">
        <f t="shared" si="16"/>
        <v>88.9</v>
      </c>
      <c r="BI7" s="64">
        <f t="shared" si="16"/>
        <v>81.099999999999994</v>
      </c>
      <c r="BJ7" s="64">
        <f t="shared" si="16"/>
        <v>73.2</v>
      </c>
      <c r="BK7" s="64">
        <f t="shared" si="16"/>
        <v>57</v>
      </c>
      <c r="BL7" s="64">
        <f t="shared" si="16"/>
        <v>69.3</v>
      </c>
      <c r="BM7" s="64">
        <f t="shared" si="16"/>
        <v>46.5</v>
      </c>
      <c r="BN7" s="64">
        <f t="shared" si="16"/>
        <v>59.3</v>
      </c>
      <c r="BO7" s="64">
        <f t="shared" si="16"/>
        <v>54.6</v>
      </c>
      <c r="BP7" s="61"/>
      <c r="BQ7" s="65">
        <f>BQ8</f>
        <v>54840</v>
      </c>
      <c r="BR7" s="65">
        <f t="shared" ref="BR7:BZ7" si="17">BR8</f>
        <v>72296</v>
      </c>
      <c r="BS7" s="65">
        <f t="shared" si="17"/>
        <v>62183</v>
      </c>
      <c r="BT7" s="65">
        <f t="shared" si="17"/>
        <v>57640</v>
      </c>
      <c r="BU7" s="65">
        <f t="shared" si="17"/>
        <v>52622</v>
      </c>
      <c r="BV7" s="65">
        <f t="shared" si="17"/>
        <v>55932</v>
      </c>
      <c r="BW7" s="65">
        <f t="shared" si="17"/>
        <v>66870</v>
      </c>
      <c r="BX7" s="65">
        <f t="shared" si="17"/>
        <v>33937</v>
      </c>
      <c r="BY7" s="65">
        <f t="shared" si="17"/>
        <v>54124</v>
      </c>
      <c r="BZ7" s="65">
        <f t="shared" si="17"/>
        <v>50091</v>
      </c>
      <c r="CA7" s="63"/>
      <c r="CB7" s="64">
        <f>CB8</f>
        <v>74.599999999999994</v>
      </c>
      <c r="CC7" s="64">
        <f t="shared" ref="CC7:CK7" si="18">CC8</f>
        <v>76.8</v>
      </c>
      <c r="CD7" s="64">
        <f t="shared" si="18"/>
        <v>78.3</v>
      </c>
      <c r="CE7" s="64">
        <f t="shared" si="18"/>
        <v>80.099999999999994</v>
      </c>
      <c r="CF7" s="64">
        <f t="shared" si="18"/>
        <v>82.4</v>
      </c>
      <c r="CG7" s="64">
        <f t="shared" si="18"/>
        <v>62.4</v>
      </c>
      <c r="CH7" s="64">
        <f t="shared" si="18"/>
        <v>64.400000000000006</v>
      </c>
      <c r="CI7" s="64">
        <f t="shared" si="18"/>
        <v>66</v>
      </c>
      <c r="CJ7" s="64">
        <f t="shared" si="18"/>
        <v>67.8</v>
      </c>
      <c r="CK7" s="64">
        <f t="shared" si="18"/>
        <v>69.900000000000006</v>
      </c>
      <c r="CL7" s="61"/>
      <c r="CM7" s="63">
        <f>CM8</f>
        <v>0</v>
      </c>
      <c r="CN7" s="63">
        <f>CN8</f>
        <v>459729</v>
      </c>
      <c r="CO7" s="64">
        <f>CO8</f>
        <v>0</v>
      </c>
      <c r="CP7" s="64">
        <f t="shared" ref="CP7:CX7" si="19">CP8</f>
        <v>0</v>
      </c>
      <c r="CQ7" s="64">
        <f t="shared" si="19"/>
        <v>0</v>
      </c>
      <c r="CR7" s="64">
        <f t="shared" si="19"/>
        <v>0</v>
      </c>
      <c r="CS7" s="64">
        <f t="shared" si="19"/>
        <v>0</v>
      </c>
      <c r="CT7" s="64">
        <f t="shared" si="19"/>
        <v>0</v>
      </c>
      <c r="CU7" s="64">
        <f t="shared" si="19"/>
        <v>0</v>
      </c>
      <c r="CV7" s="64">
        <f t="shared" si="19"/>
        <v>0</v>
      </c>
      <c r="CW7" s="64">
        <f t="shared" si="19"/>
        <v>0</v>
      </c>
      <c r="CX7" s="64">
        <f t="shared" si="19"/>
        <v>0</v>
      </c>
      <c r="CY7" s="61"/>
      <c r="CZ7" s="64">
        <f>CZ8</f>
        <v>0</v>
      </c>
      <c r="DA7" s="64">
        <f t="shared" ref="DA7:DI7" si="20">DA8</f>
        <v>0</v>
      </c>
      <c r="DB7" s="64">
        <f t="shared" si="20"/>
        <v>0</v>
      </c>
      <c r="DC7" s="64">
        <f t="shared" si="20"/>
        <v>0</v>
      </c>
      <c r="DD7" s="64">
        <f t="shared" si="20"/>
        <v>0</v>
      </c>
      <c r="DE7" s="64">
        <f t="shared" si="20"/>
        <v>0</v>
      </c>
      <c r="DF7" s="64">
        <f t="shared" si="20"/>
        <v>0</v>
      </c>
      <c r="DG7" s="64">
        <f t="shared" si="20"/>
        <v>0</v>
      </c>
      <c r="DH7" s="64">
        <f t="shared" si="20"/>
        <v>0</v>
      </c>
      <c r="DI7" s="64">
        <f t="shared" si="20"/>
        <v>0</v>
      </c>
      <c r="DJ7" s="61"/>
      <c r="DK7" s="64">
        <f>DK8</f>
        <v>143.1</v>
      </c>
      <c r="DL7" s="64">
        <f t="shared" ref="DL7:DT7" si="21">DL8</f>
        <v>148.5</v>
      </c>
      <c r="DM7" s="64">
        <f t="shared" si="21"/>
        <v>138.30000000000001</v>
      </c>
      <c r="DN7" s="64">
        <f t="shared" si="21"/>
        <v>130.80000000000001</v>
      </c>
      <c r="DO7" s="64">
        <f t="shared" si="21"/>
        <v>118.6</v>
      </c>
      <c r="DP7" s="64">
        <f t="shared" si="21"/>
        <v>397.9</v>
      </c>
      <c r="DQ7" s="64">
        <f t="shared" si="21"/>
        <v>400.6</v>
      </c>
      <c r="DR7" s="64">
        <f t="shared" si="21"/>
        <v>396.1</v>
      </c>
      <c r="DS7" s="64">
        <f t="shared" si="21"/>
        <v>389.8</v>
      </c>
      <c r="DT7" s="64">
        <f t="shared" si="21"/>
        <v>375.9</v>
      </c>
      <c r="DU7" s="61"/>
    </row>
    <row r="8" spans="1:125" s="66" customFormat="1" x14ac:dyDescent="0.15">
      <c r="A8" s="49"/>
      <c r="B8" s="67">
        <v>2019</v>
      </c>
      <c r="C8" s="67">
        <v>360007</v>
      </c>
      <c r="D8" s="67">
        <v>46</v>
      </c>
      <c r="E8" s="67">
        <v>14</v>
      </c>
      <c r="F8" s="67">
        <v>0</v>
      </c>
      <c r="G8" s="67">
        <v>1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>
        <v>93</v>
      </c>
      <c r="P8" s="69" t="s">
        <v>118</v>
      </c>
      <c r="Q8" s="69" t="s">
        <v>119</v>
      </c>
      <c r="R8" s="70">
        <v>47</v>
      </c>
      <c r="S8" s="69" t="s">
        <v>120</v>
      </c>
      <c r="T8" s="69" t="s">
        <v>121</v>
      </c>
      <c r="U8" s="70">
        <v>5400</v>
      </c>
      <c r="V8" s="70">
        <v>295</v>
      </c>
      <c r="W8" s="70">
        <v>300</v>
      </c>
      <c r="X8" s="69" t="s">
        <v>122</v>
      </c>
      <c r="Y8" s="71">
        <v>120.2</v>
      </c>
      <c r="Z8" s="71">
        <v>173.9</v>
      </c>
      <c r="AA8" s="71">
        <v>157.6</v>
      </c>
      <c r="AB8" s="71">
        <v>142.69999999999999</v>
      </c>
      <c r="AC8" s="71">
        <v>128.1</v>
      </c>
      <c r="AD8" s="71">
        <v>128.9</v>
      </c>
      <c r="AE8" s="71">
        <v>158.69999999999999</v>
      </c>
      <c r="AF8" s="71">
        <v>125.3</v>
      </c>
      <c r="AG8" s="71">
        <v>138.30000000000001</v>
      </c>
      <c r="AH8" s="71">
        <v>129.5</v>
      </c>
      <c r="AI8" s="68">
        <v>123.6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68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1">
        <v>75.599999999999994</v>
      </c>
      <c r="BG8" s="71">
        <v>97.2</v>
      </c>
      <c r="BH8" s="71">
        <v>88.9</v>
      </c>
      <c r="BI8" s="71">
        <v>81.099999999999994</v>
      </c>
      <c r="BJ8" s="71">
        <v>73.2</v>
      </c>
      <c r="BK8" s="71">
        <v>57</v>
      </c>
      <c r="BL8" s="71">
        <v>69.3</v>
      </c>
      <c r="BM8" s="71">
        <v>46.5</v>
      </c>
      <c r="BN8" s="71">
        <v>59.3</v>
      </c>
      <c r="BO8" s="71">
        <v>54.6</v>
      </c>
      <c r="BP8" s="68">
        <v>37.299999999999997</v>
      </c>
      <c r="BQ8" s="72">
        <v>54840</v>
      </c>
      <c r="BR8" s="72">
        <v>72296</v>
      </c>
      <c r="BS8" s="72">
        <v>62183</v>
      </c>
      <c r="BT8" s="73">
        <v>57640</v>
      </c>
      <c r="BU8" s="73">
        <v>52622</v>
      </c>
      <c r="BV8" s="72">
        <v>55932</v>
      </c>
      <c r="BW8" s="72">
        <v>66870</v>
      </c>
      <c r="BX8" s="72">
        <v>33937</v>
      </c>
      <c r="BY8" s="72">
        <v>54124</v>
      </c>
      <c r="BZ8" s="72">
        <v>50091</v>
      </c>
      <c r="CA8" s="70">
        <v>27826</v>
      </c>
      <c r="CB8" s="71">
        <v>74.599999999999994</v>
      </c>
      <c r="CC8" s="71">
        <v>76.8</v>
      </c>
      <c r="CD8" s="71">
        <v>78.3</v>
      </c>
      <c r="CE8" s="71">
        <v>80.099999999999994</v>
      </c>
      <c r="CF8" s="71">
        <v>82.4</v>
      </c>
      <c r="CG8" s="71">
        <v>62.4</v>
      </c>
      <c r="CH8" s="71">
        <v>64.400000000000006</v>
      </c>
      <c r="CI8" s="71">
        <v>66</v>
      </c>
      <c r="CJ8" s="71">
        <v>67.8</v>
      </c>
      <c r="CK8" s="71">
        <v>69.900000000000006</v>
      </c>
      <c r="CL8" s="68">
        <v>36.6</v>
      </c>
      <c r="CM8" s="70">
        <v>0</v>
      </c>
      <c r="CN8" s="70">
        <v>459729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68">
        <v>312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68">
        <v>0.4</v>
      </c>
      <c r="DK8" s="71">
        <v>143.1</v>
      </c>
      <c r="DL8" s="71">
        <v>148.5</v>
      </c>
      <c r="DM8" s="71">
        <v>138.30000000000001</v>
      </c>
      <c r="DN8" s="71">
        <v>130.80000000000001</v>
      </c>
      <c r="DO8" s="71">
        <v>118.6</v>
      </c>
      <c r="DP8" s="71">
        <v>397.9</v>
      </c>
      <c r="DQ8" s="71">
        <v>400.6</v>
      </c>
      <c r="DR8" s="71">
        <v>396.1</v>
      </c>
      <c r="DS8" s="71">
        <v>389.8</v>
      </c>
      <c r="DT8" s="71">
        <v>375.9</v>
      </c>
      <c r="DU8" s="68">
        <v>157.80000000000001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51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2021-01-18T10:58:38Z</cp:lastPrinted>
  <dcterms:created xsi:type="dcterms:W3CDTF">2020-12-04T03:25:39Z</dcterms:created>
  <dcterms:modified xsi:type="dcterms:W3CDTF">2021-01-20T06:58:28Z</dcterms:modified>
  <cp:category/>
</cp:coreProperties>
</file>