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3財政課\2019年度移行\課内作業\個人フォルダ\坂梨\○企業局・公営企業関係\2020年度\01 公営企業関係\01 照会\030112 公営企業に係る経営比較分析表（令和元年度決算）の分析等\③総務省への回答\"/>
    </mc:Choice>
  </mc:AlternateContent>
  <workbookProtection workbookAlgorithmName="SHA-512" workbookHashValue="bPW4auxFbgrmc8x3VIcd1mtScN9dZwXSGrvGH13LpKLMozuMjn0yxojvkLbHa4FSOvKmB9K35l8XH53CF6N9KQ==" workbookSaltValue="lhq5hOuJwFQNie2NAwoW/A=="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<sst xmlns="http://schemas.openxmlformats.org/spreadsheetml/2006/main" count="262" uniqueCount="107">
  <si>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</si>
  <si>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</si>
  <si>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</si>
  <si>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</si>
  <si>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</si>
  <si>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</si>
  <si>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</si>
  <si>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</si>
  <si>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</si>
  <si>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</si>
  <si>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</si>
  <si>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</si>
  <si>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</si>
  <si>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</si>
  <si>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</si>
  <si>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</si>
  <si>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</si>
  <si>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</si>
  <si>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</si>
  <si>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</si>
  <si>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</si>
  <si>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</si>
  <si>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</si>
  <si>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</si>
  <si>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</si>
  <si>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</si>
  <si>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</si>
  <si>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</si>
  <si>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</si>
  <si>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</si>
  <si>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</si>
  <si>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</si>
  <si>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</si>
  <si>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</si>
  <si>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</si>
  <si>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</si>
  <si>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</si>
  <si>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</si>
  <si>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</si>
  <si>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</si>
  <si>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</si>
  <si>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</si>
  <si>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</si>
  <si>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</si>
  <si>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</si>
  <si>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</si>
  <si>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</si>
  <si>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</si>
  <si>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</si>
  <si>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</si>
  <si>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</si>
  <si>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</si>
  <si>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</si>
  <si>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</si>
  <si>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</si>
  <si>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</si>
  <si>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</si>
  <si>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</si>
  <si>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</si>
  <si>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</si>
  <si>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</si>
  <si>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</si>
  <si>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</si>
  <si>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</si>
  <si>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</si>
  <si>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</si>
  <si>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</si>
  <si>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</si>
  <si>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</si>
  <si>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</si>
  <si>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</si>
  <si>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</si>
  <si>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</si>
  <si>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</si>
  <si>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</si>
  <si>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</si>
  <si>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</si>
  <si>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</si>
  <si>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</si>
  <si>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</si>
  <si>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</si>
  <si>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</si>
  <si>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</si>
  <si>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</si>
  <si>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</si>
  <si>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</si>
  <si>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</si>
  <si>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</si>
  <si>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400009</t>
  </si>
  <si>
    <t>46</t>
  </si>
  <si>
    <t>02</t>
  </si>
  <si>
    <t>0</t>
  </si>
  <si>
    <t>000</t>
  </si>
  <si>
    <t>福岡県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</si>
  <si>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</si>
  <si>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</si>
  <si>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</si>
  <si>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</si>
  <si>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</si>
  <si>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</si>
  <si>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</si>
  <si>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</si>
  <si>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</si>
  <si>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</si>
  <si>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・「有形固定資産減価償却率」は平均値と比べ低い水準で推移している。
・「管路経年化率」は平均値と比べ低い水準で推移している。
・「管路更新率」について、令和元年度は計画に基づき例年よりも多くの管路を更新したため大きく上昇しており、平均値を上回っている。</t>
    <rPh sb="2" eb="8">
      <t>ユウケイコテイシサン</t>
    </rPh>
    <rPh sb="8" eb="10">
      <t>ゲンカ</t>
    </rPh>
    <rPh sb="10" eb="12">
      <t>ショウキャク</t>
    </rPh>
    <rPh sb="12" eb="13">
      <t>リツ</t>
    </rPh>
    <rPh sb="15" eb="18">
      <t>ヘイキンチ</t>
    </rPh>
    <rPh sb="19" eb="20">
      <t>クラ</t>
    </rPh>
    <rPh sb="21" eb="22">
      <t>ヒク</t>
    </rPh>
    <rPh sb="23" eb="25">
      <t>スイジュン</t>
    </rPh>
    <rPh sb="26" eb="28">
      <t>スイイ</t>
    </rPh>
    <rPh sb="36" eb="38">
      <t>カンロ</t>
    </rPh>
    <rPh sb="38" eb="41">
      <t>ケイネンカ</t>
    </rPh>
    <rPh sb="41" eb="42">
      <t>リツ</t>
    </rPh>
    <rPh sb="44" eb="47">
      <t>ヘイキンチ</t>
    </rPh>
    <rPh sb="48" eb="49">
      <t>クラ</t>
    </rPh>
    <rPh sb="50" eb="51">
      <t>ヒク</t>
    </rPh>
    <rPh sb="52" eb="54">
      <t>スイジュン</t>
    </rPh>
    <rPh sb="55" eb="57">
      <t>スイイ</t>
    </rPh>
    <rPh sb="65" eb="67">
      <t>カンロ</t>
    </rPh>
    <rPh sb="67" eb="69">
      <t>コウシン</t>
    </rPh>
    <rPh sb="69" eb="70">
      <t>リツ</t>
    </rPh>
    <rPh sb="76" eb="78">
      <t>レイワ</t>
    </rPh>
    <rPh sb="78" eb="79">
      <t>モト</t>
    </rPh>
    <rPh sb="79" eb="81">
      <t>ネンド</t>
    </rPh>
    <rPh sb="82" eb="84">
      <t>ケイカク</t>
    </rPh>
    <rPh sb="85" eb="86">
      <t>モト</t>
    </rPh>
    <rPh sb="88" eb="90">
      <t>レイネン</t>
    </rPh>
    <rPh sb="93" eb="94">
      <t>オオ</t>
    </rPh>
    <rPh sb="96" eb="98">
      <t>カンロ</t>
    </rPh>
    <rPh sb="99" eb="101">
      <t>コウシン</t>
    </rPh>
    <rPh sb="105" eb="106">
      <t>オオ</t>
    </rPh>
    <rPh sb="108" eb="110">
      <t>ジョウショウ</t>
    </rPh>
    <rPh sb="115" eb="117">
      <t>ヘイキン</t>
    </rPh>
    <rPh sb="117" eb="118">
      <t>チ</t>
    </rPh>
    <rPh sb="119" eb="121">
      <t>ウワマワ</t>
    </rPh>
    <phoneticPr fontId="5"/>
  </si>
  <si>
    <t>・経営状況に関しては、収益が安定しており、現状問題ないが、効率的な運営のため費用抑制に努めていく。
・管路や施設等の老朽化対策を今後も計画的に実施していく。</t>
    <rPh sb="1" eb="3">
      <t>ケイエイ</t>
    </rPh>
    <rPh sb="3" eb="5">
      <t>ジョウキョウ</t>
    </rPh>
    <rPh sb="6" eb="7">
      <t>カン</t>
    </rPh>
    <rPh sb="11" eb="13">
      <t>シュウエキ</t>
    </rPh>
    <rPh sb="14" eb="16">
      <t>アンテイ</t>
    </rPh>
    <rPh sb="21" eb="23">
      <t>ゲンジョウ</t>
    </rPh>
    <rPh sb="23" eb="25">
      <t>モンダイ</t>
    </rPh>
    <rPh sb="29" eb="32">
      <t>コウリツテキ</t>
    </rPh>
    <rPh sb="33" eb="35">
      <t>ウンエイ</t>
    </rPh>
    <rPh sb="38" eb="40">
      <t>ヒヨウ</t>
    </rPh>
    <rPh sb="40" eb="42">
      <t>ヨクセイ</t>
    </rPh>
    <rPh sb="43" eb="44">
      <t>ツト</t>
    </rPh>
    <rPh sb="51" eb="53">
      <t>カンロ</t>
    </rPh>
    <rPh sb="54" eb="56">
      <t>シセツ</t>
    </rPh>
    <rPh sb="56" eb="57">
      <t>トウ</t>
    </rPh>
    <rPh sb="58" eb="61">
      <t>ロウキュウカ</t>
    </rPh>
    <rPh sb="61" eb="63">
      <t>タイサク</t>
    </rPh>
    <rPh sb="64" eb="66">
      <t>コンゴ</t>
    </rPh>
    <rPh sb="67" eb="70">
      <t>ケイカクテキ</t>
    </rPh>
    <rPh sb="71" eb="73">
      <t>ジッシ</t>
    </rPh>
    <phoneticPr fontId="5"/>
  </si>
  <si>
    <t>・「経常収支比率」、「料金回収率」はいずれも100％を上回った状態で安定して推移している。
・「累積欠損金比率」は0％。
・「流動比率」は100％を上回っているが、前年度と比較すると減少している。
・「企業債残高対給水収益比率」は平均値に比べ高くなっていて、令和元年も増加しているが、複数の新規契約に対応するための大規模投資に伴うものである。
・「料金回収率」は100％を上回っている。
・「給水原価」は前年度と比較すると減少しているが、平均値より高い状態が続いている。費用抑制に努めていく。
・「施設利用率」、「契約率」は平均値に比べ低くなっているが、令和2年度以降に複数の新規契約による給水を開始予定であり、上昇が見込まれる。</t>
    <rPh sb="2" eb="8">
      <t>ケイジョウシュウシヒリツ</t>
    </rPh>
    <rPh sb="11" eb="13">
      <t>リョウキン</t>
    </rPh>
    <rPh sb="13" eb="15">
      <t>カイシュウ</t>
    </rPh>
    <rPh sb="15" eb="16">
      <t>リツ</t>
    </rPh>
    <rPh sb="27" eb="29">
      <t>ウワマワ</t>
    </rPh>
    <rPh sb="31" eb="33">
      <t>ジョウタイ</t>
    </rPh>
    <rPh sb="34" eb="36">
      <t>アンテイ</t>
    </rPh>
    <rPh sb="38" eb="40">
      <t>スイイ</t>
    </rPh>
    <rPh sb="48" eb="50">
      <t>ルイセキ</t>
    </rPh>
    <rPh sb="50" eb="52">
      <t>ケッソン</t>
    </rPh>
    <rPh sb="52" eb="53">
      <t>キン</t>
    </rPh>
    <rPh sb="53" eb="55">
      <t>ヒリツ</t>
    </rPh>
    <rPh sb="63" eb="65">
      <t>リュウドウ</t>
    </rPh>
    <rPh sb="65" eb="67">
      <t>ヒリツ</t>
    </rPh>
    <rPh sb="74" eb="76">
      <t>ウワマワ</t>
    </rPh>
    <rPh sb="82" eb="83">
      <t>マエ</t>
    </rPh>
    <rPh sb="83" eb="85">
      <t>ネンド</t>
    </rPh>
    <rPh sb="86" eb="88">
      <t>ヒカク</t>
    </rPh>
    <rPh sb="91" eb="93">
      <t>ゲンショウ</t>
    </rPh>
    <rPh sb="101" eb="103">
      <t>キギョウ</t>
    </rPh>
    <rPh sb="103" eb="104">
      <t>サイ</t>
    </rPh>
    <rPh sb="104" eb="106">
      <t>ザンダカ</t>
    </rPh>
    <rPh sb="106" eb="107">
      <t>タイ</t>
    </rPh>
    <rPh sb="107" eb="109">
      <t>キュウスイ</t>
    </rPh>
    <rPh sb="109" eb="111">
      <t>シュウエキ</t>
    </rPh>
    <rPh sb="111" eb="113">
      <t>ヒリツ</t>
    </rPh>
    <rPh sb="115" eb="117">
      <t>ヘイキン</t>
    </rPh>
    <rPh sb="117" eb="118">
      <t>チ</t>
    </rPh>
    <rPh sb="119" eb="120">
      <t>クラ</t>
    </rPh>
    <rPh sb="121" eb="122">
      <t>タカ</t>
    </rPh>
    <rPh sb="129" eb="131">
      <t>レイワ</t>
    </rPh>
    <rPh sb="131" eb="132">
      <t>モト</t>
    </rPh>
    <rPh sb="132" eb="133">
      <t>ネン</t>
    </rPh>
    <rPh sb="134" eb="136">
      <t>ゾウカ</t>
    </rPh>
    <rPh sb="142" eb="144">
      <t>フクスウ</t>
    </rPh>
    <rPh sb="145" eb="147">
      <t>シンキ</t>
    </rPh>
    <rPh sb="147" eb="149">
      <t>ケイヤク</t>
    </rPh>
    <rPh sb="150" eb="152">
      <t>タイオウ</t>
    </rPh>
    <rPh sb="157" eb="160">
      <t>ダイキボ</t>
    </rPh>
    <rPh sb="160" eb="162">
      <t>トウシ</t>
    </rPh>
    <rPh sb="163" eb="164">
      <t>トモナ</t>
    </rPh>
    <rPh sb="174" eb="176">
      <t>リョウキン</t>
    </rPh>
    <rPh sb="176" eb="179">
      <t>カイシュウリツ</t>
    </rPh>
    <rPh sb="186" eb="188">
      <t>ウワマワ</t>
    </rPh>
    <rPh sb="196" eb="198">
      <t>キュウスイ</t>
    </rPh>
    <rPh sb="198" eb="200">
      <t>ゲンカ</t>
    </rPh>
    <rPh sb="202" eb="205">
      <t>ゼンネンド</t>
    </rPh>
    <rPh sb="206" eb="208">
      <t>ヒカク</t>
    </rPh>
    <rPh sb="211" eb="213">
      <t>ゲンショウ</t>
    </rPh>
    <rPh sb="219" eb="221">
      <t>ヘイキン</t>
    </rPh>
    <rPh sb="221" eb="222">
      <t>チ</t>
    </rPh>
    <rPh sb="224" eb="225">
      <t>タカ</t>
    </rPh>
    <rPh sb="226" eb="228">
      <t>ジョウタイ</t>
    </rPh>
    <rPh sb="229" eb="230">
      <t>ツヅ</t>
    </rPh>
    <rPh sb="235" eb="237">
      <t>ヒヨウ</t>
    </rPh>
    <rPh sb="237" eb="239">
      <t>ヨクセイ</t>
    </rPh>
    <rPh sb="240" eb="241">
      <t>ツト</t>
    </rPh>
    <rPh sb="249" eb="251">
      <t>シセツ</t>
    </rPh>
    <rPh sb="251" eb="253">
      <t>リヨウ</t>
    </rPh>
    <rPh sb="253" eb="254">
      <t>リツ</t>
    </rPh>
    <rPh sb="257" eb="259">
      <t>ケイヤク</t>
    </rPh>
    <rPh sb="259" eb="260">
      <t>リツ</t>
    </rPh>
    <rPh sb="262" eb="265">
      <t>ヘイキンチ</t>
    </rPh>
    <rPh sb="266" eb="267">
      <t>クラ</t>
    </rPh>
    <rPh sb="268" eb="269">
      <t>ヒク</t>
    </rPh>
    <rPh sb="277" eb="279">
      <t>レイワ</t>
    </rPh>
    <rPh sb="280" eb="281">
      <t>ネン</t>
    </rPh>
    <rPh sb="281" eb="282">
      <t>ド</t>
    </rPh>
    <rPh sb="282" eb="284">
      <t>イコウ</t>
    </rPh>
    <rPh sb="285" eb="287">
      <t>フクスウ</t>
    </rPh>
    <rPh sb="288" eb="290">
      <t>シンキ</t>
    </rPh>
    <rPh sb="290" eb="292">
      <t>ケイヤク</t>
    </rPh>
    <rPh sb="295" eb="297">
      <t>キュウスイ</t>
    </rPh>
    <rPh sb="298" eb="300">
      <t>カイシ</t>
    </rPh>
    <rPh sb="300" eb="302">
      <t>ヨテイ</t>
    </rPh>
    <rPh sb="306" eb="308">
      <t>ジョウショウ</t>
    </rPh>
    <rPh sb="309" eb="31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</si>
</sst>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47.9</c:v>
                </c:pt>
                <c:pt idx="1">
                  <c:v>48.16</c:v>
                </c:pt>
                <c:pt idx="2">
                  <c:v>49.2</c:v>
                </c:pt>
                <c:pt idx="3">
                  <c:v>50.85</c:v>
                </c:pt>
                <c:pt idx="4">
                  <c:v>49.85</c:v>
                </c:pt>
              </c:numCache>
            </c:numRef>
          </c:val>
          <c:extLst xmlns:c16r2="http://schemas.microsoft.com/office/drawing/2015/06/chart">
            <c:ext xmlns:c16="http://schemas.microsoft.com/office/drawing/2014/chart" uri="{C3380CC4-5D6E-409C-BE32-E72D297353CC}">
              <c16:uniqueId val="{00000000-5A7E-4679-89FA-30584BD2E68B}"/>
            </c:ext>
          </c:extLst>
        </c:ser>
        <c:dLbls>
          <c:showLegendKey val="0"/>
          <c:showVal val="0"/>
          <c:showCatName val="0"/>
          <c:showSerName val="0"/>
          <c:showPercent val="0"/>
          <c:showBubbleSize val="0"/>
        </c:dLbls>
        <c:gapWidth val="150"/>
        <c:axId val="403969016"/>
        <c:axId val="40397218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xmlns:c16r2="http://schemas.microsoft.com/office/drawing/2015/06/chart">
            <c:ext xmlns:c16="http://schemas.microsoft.com/office/drawing/2014/chart" uri="{C3380CC4-5D6E-409C-BE32-E72D297353CC}">
              <c16:uniqueId val="{00000001-5A7E-4679-89FA-30584BD2E68B}"/>
            </c:ext>
          </c:extLst>
        </c:ser>
        <c:dLbls>
          <c:showLegendKey val="0"/>
          <c:showVal val="0"/>
          <c:showCatName val="0"/>
          <c:showSerName val="0"/>
          <c:showPercent val="0"/>
          <c:showBubbleSize val="0"/>
        </c:dLbls>
        <c:marker val="1"/>
        <c:smooth val="0"/>
        <c:axId val="403969016"/>
        <c:axId val="403972184"/>
      </c:lineChart>
      <c:catAx>
        <c:axId val="403969016"/>
        <c:scaling>
          <c:orientation val="minMax"/>
        </c:scaling>
        <c:delete val="1"/>
        <c:axPos val="b"/>
        <c:numFmt formatCode="General" sourceLinked="1"/>
        <c:majorTickMark val="none"/>
        <c:minorTickMark val="none"/>
        <c:tickLblPos val="none"/>
        <c:crossAx val="403972184"/>
        <c:crosses val="autoZero"/>
        <c:auto val="1"/>
        <c:lblAlgn val="ctr"/>
        <c:lblOffset val="100"/>
        <c:noMultiLvlLbl val="1"/>
      </c:catAx>
      <c:valAx>
        <c:axId val="403972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969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BE-40B8-8B78-3F7A258676A4}"/>
            </c:ext>
          </c:extLst>
        </c:ser>
        <c:dLbls>
          <c:showLegendKey val="0"/>
          <c:showVal val="0"/>
          <c:showCatName val="0"/>
          <c:showSerName val="0"/>
          <c:showPercent val="0"/>
          <c:showBubbleSize val="0"/>
        </c:dLbls>
        <c:gapWidth val="150"/>
        <c:axId val="405279400"/>
        <c:axId val="40527979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xmlns:c16r2="http://schemas.microsoft.com/office/drawing/2015/06/chart">
            <c:ext xmlns:c16="http://schemas.microsoft.com/office/drawing/2014/chart" uri="{C3380CC4-5D6E-409C-BE32-E72D297353CC}">
              <c16:uniqueId val="{00000001-7ABE-40B8-8B78-3F7A258676A4}"/>
            </c:ext>
          </c:extLst>
        </c:ser>
        <c:dLbls>
          <c:showLegendKey val="0"/>
          <c:showVal val="0"/>
          <c:showCatName val="0"/>
          <c:showSerName val="0"/>
          <c:showPercent val="0"/>
          <c:showBubbleSize val="0"/>
        </c:dLbls>
        <c:marker val="1"/>
        <c:smooth val="0"/>
        <c:axId val="405279400"/>
        <c:axId val="405279792"/>
      </c:lineChart>
      <c:catAx>
        <c:axId val="405279400"/>
        <c:scaling>
          <c:orientation val="minMax"/>
        </c:scaling>
        <c:delete val="1"/>
        <c:axPos val="b"/>
        <c:numFmt formatCode="General" sourceLinked="1"/>
        <c:majorTickMark val="none"/>
        <c:minorTickMark val="none"/>
        <c:tickLblPos val="none"/>
        <c:crossAx val="405279792"/>
        <c:crosses val="autoZero"/>
        <c:auto val="1"/>
        <c:lblAlgn val="ctr"/>
        <c:lblOffset val="100"/>
        <c:noMultiLvlLbl val="1"/>
      </c:catAx>
      <c:valAx>
        <c:axId val="405279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5279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135.86000000000001</c:v>
                </c:pt>
                <c:pt idx="1">
                  <c:v>136.21</c:v>
                </c:pt>
                <c:pt idx="2">
                  <c:v>131.46</c:v>
                </c:pt>
                <c:pt idx="3">
                  <c:v>130.16999999999999</c:v>
                </c:pt>
                <c:pt idx="4">
                  <c:v>132.83000000000001</c:v>
                </c:pt>
              </c:numCache>
            </c:numRef>
          </c:val>
          <c:extLst xmlns:c16r2="http://schemas.microsoft.com/office/drawing/2015/06/chart">
            <c:ext xmlns:c16="http://schemas.microsoft.com/office/drawing/2014/chart" uri="{C3380CC4-5D6E-409C-BE32-E72D297353CC}">
              <c16:uniqueId val="{00000000-7EC2-42B1-BC7F-1E465A6AD073}"/>
            </c:ext>
          </c:extLst>
        </c:ser>
        <c:dLbls>
          <c:showLegendKey val="0"/>
          <c:showVal val="0"/>
          <c:showCatName val="0"/>
          <c:showSerName val="0"/>
          <c:showPercent val="0"/>
          <c:showBubbleSize val="0"/>
        </c:dLbls>
        <c:gapWidth val="150"/>
        <c:axId val="405280184"/>
        <c:axId val="40603804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xmlns:c16r2="http://schemas.microsoft.com/office/drawing/2015/06/chart">
            <c:ext xmlns:c16="http://schemas.microsoft.com/office/drawing/2014/chart" uri="{C3380CC4-5D6E-409C-BE32-E72D297353CC}">
              <c16:uniqueId val="{00000001-7EC2-42B1-BC7F-1E465A6AD073}"/>
            </c:ext>
          </c:extLst>
        </c:ser>
        <c:dLbls>
          <c:showLegendKey val="0"/>
          <c:showVal val="0"/>
          <c:showCatName val="0"/>
          <c:showSerName val="0"/>
          <c:showPercent val="0"/>
          <c:showBubbleSize val="0"/>
        </c:dLbls>
        <c:marker val="1"/>
        <c:smooth val="0"/>
        <c:axId val="405280184"/>
        <c:axId val="406038040"/>
      </c:lineChart>
      <c:catAx>
        <c:axId val="405280184"/>
        <c:scaling>
          <c:orientation val="minMax"/>
        </c:scaling>
        <c:delete val="1"/>
        <c:axPos val="b"/>
        <c:numFmt formatCode="General" sourceLinked="1"/>
        <c:majorTickMark val="none"/>
        <c:minorTickMark val="none"/>
        <c:tickLblPos val="none"/>
        <c:crossAx val="406038040"/>
        <c:crosses val="autoZero"/>
        <c:auto val="1"/>
        <c:lblAlgn val="ctr"/>
        <c:lblOffset val="100"/>
        <c:noMultiLvlLbl val="1"/>
      </c:catAx>
      <c:valAx>
        <c:axId val="406038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52801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27.04</c:v>
                </c:pt>
                <c:pt idx="1">
                  <c:v>29.68</c:v>
                </c:pt>
                <c:pt idx="2">
                  <c:v>29.16</c:v>
                </c:pt>
                <c:pt idx="3">
                  <c:v>28.96</c:v>
                </c:pt>
                <c:pt idx="4">
                  <c:v>29.64</c:v>
                </c:pt>
              </c:numCache>
            </c:numRef>
          </c:val>
          <c:extLst xmlns:c16r2="http://schemas.microsoft.com/office/drawing/2015/06/chart">
            <c:ext xmlns:c16="http://schemas.microsoft.com/office/drawing/2014/chart" uri="{C3380CC4-5D6E-409C-BE32-E72D297353CC}">
              <c16:uniqueId val="{00000000-467B-4324-966E-68530D4757EE}"/>
            </c:ext>
          </c:extLst>
        </c:ser>
        <c:dLbls>
          <c:showLegendKey val="0"/>
          <c:showVal val="0"/>
          <c:showCatName val="0"/>
          <c:showSerName val="0"/>
          <c:showPercent val="0"/>
          <c:showBubbleSize val="0"/>
        </c:dLbls>
        <c:gapWidth val="150"/>
        <c:axId val="403971400"/>
        <c:axId val="40397296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xmlns:c16r2="http://schemas.microsoft.com/office/drawing/2015/06/chart">
            <c:ext xmlns:c16="http://schemas.microsoft.com/office/drawing/2014/chart" uri="{C3380CC4-5D6E-409C-BE32-E72D297353CC}">
              <c16:uniqueId val="{00000001-467B-4324-966E-68530D4757EE}"/>
            </c:ext>
          </c:extLst>
        </c:ser>
        <c:dLbls>
          <c:showLegendKey val="0"/>
          <c:showVal val="0"/>
          <c:showCatName val="0"/>
          <c:showSerName val="0"/>
          <c:showPercent val="0"/>
          <c:showBubbleSize val="0"/>
        </c:dLbls>
        <c:marker val="1"/>
        <c:smooth val="0"/>
        <c:axId val="403971400"/>
        <c:axId val="403972968"/>
      </c:lineChart>
      <c:catAx>
        <c:axId val="403971400"/>
        <c:scaling>
          <c:orientation val="minMax"/>
        </c:scaling>
        <c:delete val="1"/>
        <c:axPos val="b"/>
        <c:numFmt formatCode="General" sourceLinked="1"/>
        <c:majorTickMark val="none"/>
        <c:minorTickMark val="none"/>
        <c:tickLblPos val="none"/>
        <c:crossAx val="403972968"/>
        <c:crosses val="autoZero"/>
        <c:auto val="1"/>
        <c:lblAlgn val="ctr"/>
        <c:lblOffset val="100"/>
        <c:noMultiLvlLbl val="1"/>
      </c:catAx>
      <c:valAx>
        <c:axId val="403972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971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0.08</c:v>
                </c:pt>
                <c:pt idx="2">
                  <c:v>0.06</c:v>
                </c:pt>
                <c:pt idx="3">
                  <c:v>0.28999999999999998</c:v>
                </c:pt>
                <c:pt idx="4">
                  <c:v>1.1299999999999999</c:v>
                </c:pt>
              </c:numCache>
            </c:numRef>
          </c:val>
          <c:extLst xmlns:c16r2="http://schemas.microsoft.com/office/drawing/2015/06/chart">
            <c:ext xmlns:c16="http://schemas.microsoft.com/office/drawing/2014/chart" uri="{C3380CC4-5D6E-409C-BE32-E72D297353CC}">
              <c16:uniqueId val="{00000000-11C8-4FB9-A4A8-B4C94DC0E100}"/>
            </c:ext>
          </c:extLst>
        </c:ser>
        <c:dLbls>
          <c:showLegendKey val="0"/>
          <c:showVal val="0"/>
          <c:showCatName val="0"/>
          <c:showSerName val="0"/>
          <c:showPercent val="0"/>
          <c:showBubbleSize val="0"/>
        </c:dLbls>
        <c:gapWidth val="150"/>
        <c:axId val="403969440"/>
        <c:axId val="40397022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11C8-4FB9-A4A8-B4C94DC0E100}"/>
            </c:ext>
          </c:extLst>
        </c:ser>
        <c:dLbls>
          <c:showLegendKey val="0"/>
          <c:showVal val="0"/>
          <c:showCatName val="0"/>
          <c:showSerName val="0"/>
          <c:showPercent val="0"/>
          <c:showBubbleSize val="0"/>
        </c:dLbls>
        <c:marker val="1"/>
        <c:smooth val="0"/>
        <c:axId val="403969440"/>
        <c:axId val="403970224"/>
      </c:lineChart>
      <c:catAx>
        <c:axId val="403969440"/>
        <c:scaling>
          <c:orientation val="minMax"/>
        </c:scaling>
        <c:delete val="1"/>
        <c:axPos val="b"/>
        <c:numFmt formatCode="General" sourceLinked="1"/>
        <c:majorTickMark val="none"/>
        <c:minorTickMark val="none"/>
        <c:tickLblPos val="none"/>
        <c:crossAx val="403970224"/>
        <c:crosses val="autoZero"/>
        <c:auto val="1"/>
        <c:lblAlgn val="ctr"/>
        <c:lblOffset val="100"/>
        <c:noMultiLvlLbl val="1"/>
      </c:catAx>
      <c:valAx>
        <c:axId val="403970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969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262.26</c:v>
                </c:pt>
                <c:pt idx="1">
                  <c:v>241.49</c:v>
                </c:pt>
                <c:pt idx="2">
                  <c:v>340.23</c:v>
                </c:pt>
                <c:pt idx="3">
                  <c:v>283.66000000000003</c:v>
                </c:pt>
                <c:pt idx="4">
                  <c:v>196.66</c:v>
                </c:pt>
              </c:numCache>
            </c:numRef>
          </c:val>
          <c:extLst xmlns:c16r2="http://schemas.microsoft.com/office/drawing/2015/06/chart">
            <c:ext xmlns:c16="http://schemas.microsoft.com/office/drawing/2014/chart" uri="{C3380CC4-5D6E-409C-BE32-E72D297353CC}">
              <c16:uniqueId val="{00000000-2041-44EC-A081-BE0D2E1BC5C6}"/>
            </c:ext>
          </c:extLst>
        </c:ser>
        <c:dLbls>
          <c:showLegendKey val="0"/>
          <c:showVal val="0"/>
          <c:showCatName val="0"/>
          <c:showSerName val="0"/>
          <c:showPercent val="0"/>
          <c:showBubbleSize val="0"/>
        </c:dLbls>
        <c:gapWidth val="150"/>
        <c:axId val="403971008"/>
        <c:axId val="40397179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2041-44EC-A081-BE0D2E1BC5C6}"/>
            </c:ext>
          </c:extLst>
        </c:ser>
        <c:dLbls>
          <c:showLegendKey val="0"/>
          <c:showVal val="0"/>
          <c:showCatName val="0"/>
          <c:showSerName val="0"/>
          <c:showPercent val="0"/>
          <c:showBubbleSize val="0"/>
        </c:dLbls>
        <c:marker val="1"/>
        <c:smooth val="0"/>
        <c:axId val="403971008"/>
        <c:axId val="403971792"/>
      </c:lineChart>
      <c:catAx>
        <c:axId val="403971008"/>
        <c:scaling>
          <c:orientation val="minMax"/>
        </c:scaling>
        <c:delete val="1"/>
        <c:axPos val="b"/>
        <c:numFmt formatCode="General" sourceLinked="1"/>
        <c:majorTickMark val="none"/>
        <c:minorTickMark val="none"/>
        <c:tickLblPos val="none"/>
        <c:crossAx val="403971792"/>
        <c:crosses val="autoZero"/>
        <c:auto val="1"/>
        <c:lblAlgn val="ctr"/>
        <c:lblOffset val="100"/>
        <c:noMultiLvlLbl val="1"/>
      </c:catAx>
      <c:valAx>
        <c:axId val="403971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3971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254.08</c:v>
                </c:pt>
                <c:pt idx="1">
                  <c:v>229.95</c:v>
                </c:pt>
                <c:pt idx="2">
                  <c:v>211.98</c:v>
                </c:pt>
                <c:pt idx="3">
                  <c:v>259.45999999999998</c:v>
                </c:pt>
                <c:pt idx="4">
                  <c:v>285.58</c:v>
                </c:pt>
              </c:numCache>
            </c:numRef>
          </c:val>
          <c:extLst xmlns:c16r2="http://schemas.microsoft.com/office/drawing/2015/06/chart">
            <c:ext xmlns:c16="http://schemas.microsoft.com/office/drawing/2014/chart" uri="{C3380CC4-5D6E-409C-BE32-E72D297353CC}">
              <c16:uniqueId val="{00000000-EB03-4ED2-8D07-29F1B04108A2}"/>
            </c:ext>
          </c:extLst>
        </c:ser>
        <c:dLbls>
          <c:showLegendKey val="0"/>
          <c:showVal val="0"/>
          <c:showCatName val="0"/>
          <c:showSerName val="0"/>
          <c:showPercent val="0"/>
          <c:showBubbleSize val="0"/>
        </c:dLbls>
        <c:gapWidth val="150"/>
        <c:axId val="405280968"/>
        <c:axId val="40527744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xmlns:c16r2="http://schemas.microsoft.com/office/drawing/2015/06/chart">
            <c:ext xmlns:c16="http://schemas.microsoft.com/office/drawing/2014/chart" uri="{C3380CC4-5D6E-409C-BE32-E72D297353CC}">
              <c16:uniqueId val="{00000001-EB03-4ED2-8D07-29F1B04108A2}"/>
            </c:ext>
          </c:extLst>
        </c:ser>
        <c:dLbls>
          <c:showLegendKey val="0"/>
          <c:showVal val="0"/>
          <c:showCatName val="0"/>
          <c:showSerName val="0"/>
          <c:showPercent val="0"/>
          <c:showBubbleSize val="0"/>
        </c:dLbls>
        <c:marker val="1"/>
        <c:smooth val="0"/>
        <c:axId val="405280968"/>
        <c:axId val="405277440"/>
      </c:lineChart>
      <c:catAx>
        <c:axId val="405280968"/>
        <c:scaling>
          <c:orientation val="minMax"/>
        </c:scaling>
        <c:delete val="1"/>
        <c:axPos val="b"/>
        <c:numFmt formatCode="General" sourceLinked="1"/>
        <c:majorTickMark val="none"/>
        <c:minorTickMark val="none"/>
        <c:tickLblPos val="none"/>
        <c:crossAx val="405277440"/>
        <c:crosses val="autoZero"/>
        <c:auto val="1"/>
        <c:lblAlgn val="ctr"/>
        <c:lblOffset val="100"/>
        <c:noMultiLvlLbl val="1"/>
      </c:catAx>
      <c:valAx>
        <c:axId val="405277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52809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143.75</c:v>
                </c:pt>
                <c:pt idx="1">
                  <c:v>141.9</c:v>
                </c:pt>
                <c:pt idx="2">
                  <c:v>138.83000000000001</c:v>
                </c:pt>
                <c:pt idx="3">
                  <c:v>135.55000000000001</c:v>
                </c:pt>
                <c:pt idx="4">
                  <c:v>137.19999999999999</c:v>
                </c:pt>
              </c:numCache>
            </c:numRef>
          </c:val>
          <c:extLst xmlns:c16r2="http://schemas.microsoft.com/office/drawing/2015/06/chart">
            <c:ext xmlns:c16="http://schemas.microsoft.com/office/drawing/2014/chart" uri="{C3380CC4-5D6E-409C-BE32-E72D297353CC}">
              <c16:uniqueId val="{00000000-5063-4F3E-9562-1FC9278F1D19}"/>
            </c:ext>
          </c:extLst>
        </c:ser>
        <c:dLbls>
          <c:showLegendKey val="0"/>
          <c:showVal val="0"/>
          <c:showCatName val="0"/>
          <c:showSerName val="0"/>
          <c:showPercent val="0"/>
          <c:showBubbleSize val="0"/>
        </c:dLbls>
        <c:gapWidth val="150"/>
        <c:axId val="405281752"/>
        <c:axId val="40528214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xmlns:c16r2="http://schemas.microsoft.com/office/drawing/2015/06/chart">
            <c:ext xmlns:c16="http://schemas.microsoft.com/office/drawing/2014/chart" uri="{C3380CC4-5D6E-409C-BE32-E72D297353CC}">
              <c16:uniqueId val="{00000001-5063-4F3E-9562-1FC9278F1D19}"/>
            </c:ext>
          </c:extLst>
        </c:ser>
        <c:dLbls>
          <c:showLegendKey val="0"/>
          <c:showVal val="0"/>
          <c:showCatName val="0"/>
          <c:showSerName val="0"/>
          <c:showPercent val="0"/>
          <c:showBubbleSize val="0"/>
        </c:dLbls>
        <c:marker val="1"/>
        <c:smooth val="0"/>
        <c:axId val="405281752"/>
        <c:axId val="405282144"/>
      </c:lineChart>
      <c:catAx>
        <c:axId val="405281752"/>
        <c:scaling>
          <c:orientation val="minMax"/>
        </c:scaling>
        <c:delete val="1"/>
        <c:axPos val="b"/>
        <c:numFmt formatCode="General" sourceLinked="1"/>
        <c:majorTickMark val="none"/>
        <c:minorTickMark val="none"/>
        <c:tickLblPos val="none"/>
        <c:crossAx val="405282144"/>
        <c:crosses val="autoZero"/>
        <c:auto val="1"/>
        <c:lblAlgn val="ctr"/>
        <c:lblOffset val="100"/>
        <c:noMultiLvlLbl val="1"/>
      </c:catAx>
      <c:valAx>
        <c:axId val="405282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5281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26.77</c:v>
                </c:pt>
                <c:pt idx="1">
                  <c:v>27.26</c:v>
                </c:pt>
                <c:pt idx="2">
                  <c:v>27.87</c:v>
                </c:pt>
                <c:pt idx="3">
                  <c:v>28.45</c:v>
                </c:pt>
                <c:pt idx="4">
                  <c:v>28.13</c:v>
                </c:pt>
              </c:numCache>
            </c:numRef>
          </c:val>
          <c:extLst xmlns:c16r2="http://schemas.microsoft.com/office/drawing/2015/06/chart">
            <c:ext xmlns:c16="http://schemas.microsoft.com/office/drawing/2014/chart" uri="{C3380CC4-5D6E-409C-BE32-E72D297353CC}">
              <c16:uniqueId val="{00000000-CC04-439A-86B2-9BEE2149EE65}"/>
            </c:ext>
          </c:extLst>
        </c:ser>
        <c:dLbls>
          <c:showLegendKey val="0"/>
          <c:showVal val="0"/>
          <c:showCatName val="0"/>
          <c:showSerName val="0"/>
          <c:showPercent val="0"/>
          <c:showBubbleSize val="0"/>
        </c:dLbls>
        <c:gapWidth val="150"/>
        <c:axId val="405275872"/>
        <c:axId val="40527508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xmlns:c16r2="http://schemas.microsoft.com/office/drawing/2015/06/chart">
            <c:ext xmlns:c16="http://schemas.microsoft.com/office/drawing/2014/chart" uri="{C3380CC4-5D6E-409C-BE32-E72D297353CC}">
              <c16:uniqueId val="{00000001-CC04-439A-86B2-9BEE2149EE65}"/>
            </c:ext>
          </c:extLst>
        </c:ser>
        <c:dLbls>
          <c:showLegendKey val="0"/>
          <c:showVal val="0"/>
          <c:showCatName val="0"/>
          <c:showSerName val="0"/>
          <c:showPercent val="0"/>
          <c:showBubbleSize val="0"/>
        </c:dLbls>
        <c:marker val="1"/>
        <c:smooth val="0"/>
        <c:axId val="405275872"/>
        <c:axId val="405275088"/>
      </c:lineChart>
      <c:catAx>
        <c:axId val="405275872"/>
        <c:scaling>
          <c:orientation val="minMax"/>
        </c:scaling>
        <c:delete val="1"/>
        <c:axPos val="b"/>
        <c:numFmt formatCode="General" sourceLinked="1"/>
        <c:majorTickMark val="none"/>
        <c:minorTickMark val="none"/>
        <c:tickLblPos val="none"/>
        <c:crossAx val="405275088"/>
        <c:crosses val="autoZero"/>
        <c:auto val="1"/>
        <c:lblAlgn val="ctr"/>
        <c:lblOffset val="100"/>
        <c:noMultiLvlLbl val="1"/>
      </c:catAx>
      <c:valAx>
        <c:axId val="405275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5275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30.09</c:v>
                </c:pt>
                <c:pt idx="1">
                  <c:v>30.43</c:v>
                </c:pt>
                <c:pt idx="2">
                  <c:v>30.81</c:v>
                </c:pt>
                <c:pt idx="3">
                  <c:v>32.42</c:v>
                </c:pt>
                <c:pt idx="4">
                  <c:v>31.34</c:v>
                </c:pt>
              </c:numCache>
            </c:numRef>
          </c:val>
          <c:extLst xmlns:c16r2="http://schemas.microsoft.com/office/drawing/2015/06/chart">
            <c:ext xmlns:c16="http://schemas.microsoft.com/office/drawing/2014/chart" uri="{C3380CC4-5D6E-409C-BE32-E72D297353CC}">
              <c16:uniqueId val="{00000000-DD41-495D-B9BE-26106FC873A6}"/>
            </c:ext>
          </c:extLst>
        </c:ser>
        <c:dLbls>
          <c:showLegendKey val="0"/>
          <c:showVal val="0"/>
          <c:showCatName val="0"/>
          <c:showSerName val="0"/>
          <c:showPercent val="0"/>
          <c:showBubbleSize val="0"/>
        </c:dLbls>
        <c:gapWidth val="150"/>
        <c:axId val="405276264"/>
        <c:axId val="4052766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xmlns:c16r2="http://schemas.microsoft.com/office/drawing/2015/06/chart">
            <c:ext xmlns:c16="http://schemas.microsoft.com/office/drawing/2014/chart" uri="{C3380CC4-5D6E-409C-BE32-E72D297353CC}">
              <c16:uniqueId val="{00000001-DD41-495D-B9BE-26106FC873A6}"/>
            </c:ext>
          </c:extLst>
        </c:ser>
        <c:dLbls>
          <c:showLegendKey val="0"/>
          <c:showVal val="0"/>
          <c:showCatName val="0"/>
          <c:showSerName val="0"/>
          <c:showPercent val="0"/>
          <c:showBubbleSize val="0"/>
        </c:dLbls>
        <c:marker val="1"/>
        <c:smooth val="0"/>
        <c:axId val="405276264"/>
        <c:axId val="405276656"/>
      </c:lineChart>
      <c:catAx>
        <c:axId val="405276264"/>
        <c:scaling>
          <c:orientation val="minMax"/>
        </c:scaling>
        <c:delete val="1"/>
        <c:axPos val="b"/>
        <c:numFmt formatCode="General" sourceLinked="1"/>
        <c:majorTickMark val="none"/>
        <c:minorTickMark val="none"/>
        <c:tickLblPos val="none"/>
        <c:crossAx val="405276656"/>
        <c:crosses val="autoZero"/>
        <c:auto val="1"/>
        <c:lblAlgn val="ctr"/>
        <c:lblOffset val="100"/>
        <c:noMultiLvlLbl val="1"/>
      </c:catAx>
      <c:valAx>
        <c:axId val="405276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5276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61.23</c:v>
                </c:pt>
                <c:pt idx="1">
                  <c:v>61.04</c:v>
                </c:pt>
                <c:pt idx="2">
                  <c:v>60.95</c:v>
                </c:pt>
                <c:pt idx="3">
                  <c:v>61.04</c:v>
                </c:pt>
                <c:pt idx="4">
                  <c:v>61.18</c:v>
                </c:pt>
              </c:numCache>
            </c:numRef>
          </c:val>
          <c:extLst xmlns:c16r2="http://schemas.microsoft.com/office/drawing/2015/06/chart">
            <c:ext xmlns:c16="http://schemas.microsoft.com/office/drawing/2014/chart" uri="{C3380CC4-5D6E-409C-BE32-E72D297353CC}">
              <c16:uniqueId val="{00000000-FC85-4E7F-8905-AD245B9ADED4}"/>
            </c:ext>
          </c:extLst>
        </c:ser>
        <c:dLbls>
          <c:showLegendKey val="0"/>
          <c:showVal val="0"/>
          <c:showCatName val="0"/>
          <c:showSerName val="0"/>
          <c:showPercent val="0"/>
          <c:showBubbleSize val="0"/>
        </c:dLbls>
        <c:gapWidth val="150"/>
        <c:axId val="405278224"/>
        <c:axId val="40527861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xmlns:c16r2="http://schemas.microsoft.com/office/drawing/2015/06/chart">
            <c:ext xmlns:c16="http://schemas.microsoft.com/office/drawing/2014/chart" uri="{C3380CC4-5D6E-409C-BE32-E72D297353CC}">
              <c16:uniqueId val="{00000001-FC85-4E7F-8905-AD245B9ADED4}"/>
            </c:ext>
          </c:extLst>
        </c:ser>
        <c:dLbls>
          <c:showLegendKey val="0"/>
          <c:showVal val="0"/>
          <c:showCatName val="0"/>
          <c:showSerName val="0"/>
          <c:showPercent val="0"/>
          <c:showBubbleSize val="0"/>
        </c:dLbls>
        <c:marker val="1"/>
        <c:smooth val="0"/>
        <c:axId val="405278224"/>
        <c:axId val="405278616"/>
      </c:lineChart>
      <c:catAx>
        <c:axId val="405278224"/>
        <c:scaling>
          <c:orientation val="minMax"/>
        </c:scaling>
        <c:delete val="1"/>
        <c:axPos val="b"/>
        <c:numFmt formatCode="General" sourceLinked="1"/>
        <c:majorTickMark val="none"/>
        <c:minorTickMark val="none"/>
        <c:tickLblPos val="none"/>
        <c:crossAx val="405278616"/>
        <c:crosses val="autoZero"/>
        <c:auto val="1"/>
        <c:lblAlgn val="ctr"/>
        <c:lblOffset val="100"/>
        <c:noMultiLvlLbl val="1"/>
      </c:catAx>
      <c:valAx>
        <c:axId val="405278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5278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福岡県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189750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4</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59465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77.3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116090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135.86000000000001</v>
      </c>
      <c r="Y32" s="129"/>
      <c r="Z32" s="129"/>
      <c r="AA32" s="129"/>
      <c r="AB32" s="129"/>
      <c r="AC32" s="129"/>
      <c r="AD32" s="129"/>
      <c r="AE32" s="129"/>
      <c r="AF32" s="129"/>
      <c r="AG32" s="129"/>
      <c r="AH32" s="129"/>
      <c r="AI32" s="129"/>
      <c r="AJ32" s="129"/>
      <c r="AK32" s="129"/>
      <c r="AL32" s="129"/>
      <c r="AM32" s="129"/>
      <c r="AN32" s="129"/>
      <c r="AO32" s="129"/>
      <c r="AP32" s="129"/>
      <c r="AQ32" s="130"/>
      <c r="AR32" s="128">
        <f>データ!U6</f>
        <v>136.21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131.46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130.16999999999999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132.83000000000001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262.26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241.49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340.23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283.66000000000003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196.66</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254.08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229.95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211.98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259.45999999999998</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285.58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143.75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141.9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138.83000000000001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135.55000000000001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137.19999999999999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26.77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27.26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27.87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28.45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28.13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30.09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30.43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30.81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32.42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31.34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61.23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61.04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60.95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61.04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61.18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47.9</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48.16</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49.2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50.85</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49.85</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27.04</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29.68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29.16</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28.96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29.64</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0.08</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0.06</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0.28999999999999998</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1.1299999999999999</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54.49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55.39</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55.25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57.11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57.57</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43.33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44.05</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51.87</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0.48</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0.52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0.28000000000000003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0.77</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Y4vSqH738002zl2tx5pMVaSKnIJ0Iifa/WrY8T+Ujx00DXDBcYb+Thx49xMfn34hbCZmgOtcNMzkqzx0mFQzw==" saltValue="6QpopDM1TKyyjMGvnv4fy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135.86000000000001</v>
      </c>
      <c r="U6" s="52">
        <f>U7</f>
        <v>136.21</v>
      </c>
      <c r="V6" s="52">
        <f>V7</f>
        <v>131.46</v>
      </c>
      <c r="W6" s="52">
        <f>W7</f>
        <v>130.16999999999999</v>
      </c>
      <c r="X6" s="52">
        <f t="shared" si="3"/>
        <v>132.83000000000001</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262.26</v>
      </c>
      <c r="AQ6" s="52">
        <f>AQ7</f>
        <v>241.49</v>
      </c>
      <c r="AR6" s="52">
        <f>AR7</f>
        <v>340.23</v>
      </c>
      <c r="AS6" s="52">
        <f>AS7</f>
        <v>283.66000000000003</v>
      </c>
      <c r="AT6" s="52">
        <f t="shared" si="3"/>
        <v>196.66</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254.08</v>
      </c>
      <c r="BB6" s="52">
        <f>BB7</f>
        <v>229.95</v>
      </c>
      <c r="BC6" s="52">
        <f>BC7</f>
        <v>211.98</v>
      </c>
      <c r="BD6" s="52">
        <f>BD7</f>
        <v>259.45999999999998</v>
      </c>
      <c r="BE6" s="52">
        <f t="shared" si="3"/>
        <v>285.58</v>
      </c>
      <c r="BF6" s="52">
        <f t="shared" si="3"/>
        <v>222.22</v>
      </c>
      <c r="BG6" s="52">
        <f t="shared" si="3"/>
        <v>216.41</v>
      </c>
      <c r="BH6" s="52">
        <f t="shared" si="3"/>
        <v>208.47</v>
      </c>
      <c r="BI6" s="52">
        <f t="shared" si="3"/>
        <v>193.85</v>
      </c>
      <c r="BJ6" s="52">
        <f t="shared" si="3"/>
        <v>204.31</v>
      </c>
      <c r="BK6" s="50" t="str">
        <f>IF(BK7="-","【-】","【"&amp;SUBSTITUTE(TEXT(BK7,"#,##0.00"),"-","△")&amp;"】")</f>
        <v>【238.81】</v>
      </c>
      <c r="BL6" s="52">
        <f t="shared" si="3"/>
        <v>143.75</v>
      </c>
      <c r="BM6" s="52">
        <f>BM7</f>
        <v>141.9</v>
      </c>
      <c r="BN6" s="52">
        <f>BN7</f>
        <v>138.83000000000001</v>
      </c>
      <c r="BO6" s="52">
        <f>BO7</f>
        <v>135.55000000000001</v>
      </c>
      <c r="BP6" s="52">
        <f t="shared" si="3"/>
        <v>137.19999999999999</v>
      </c>
      <c r="BQ6" s="52">
        <f t="shared" si="3"/>
        <v>109.19</v>
      </c>
      <c r="BR6" s="52">
        <f t="shared" si="3"/>
        <v>105.24</v>
      </c>
      <c r="BS6" s="52">
        <f t="shared" si="3"/>
        <v>105.71</v>
      </c>
      <c r="BT6" s="52">
        <f t="shared" si="3"/>
        <v>105.06</v>
      </c>
      <c r="BU6" s="52">
        <f t="shared" si="3"/>
        <v>106.98</v>
      </c>
      <c r="BV6" s="50" t="str">
        <f>IF(BV7="-","【-】","【"&amp;SUBSTITUTE(TEXT(BV7,"#,##0.00"),"-","△")&amp;"】")</f>
        <v>【115.00】</v>
      </c>
      <c r="BW6" s="52">
        <f t="shared" si="3"/>
        <v>26.77</v>
      </c>
      <c r="BX6" s="52">
        <f>BX7</f>
        <v>27.26</v>
      </c>
      <c r="BY6" s="52">
        <f>BY7</f>
        <v>27.87</v>
      </c>
      <c r="BZ6" s="52">
        <f>BZ7</f>
        <v>28.45</v>
      </c>
      <c r="CA6" s="52">
        <f t="shared" si="3"/>
        <v>28.13</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30.09</v>
      </c>
      <c r="CI6" s="52">
        <f>CI7</f>
        <v>30.43</v>
      </c>
      <c r="CJ6" s="52">
        <f>CJ7</f>
        <v>30.81</v>
      </c>
      <c r="CK6" s="52">
        <f>CK7</f>
        <v>32.42</v>
      </c>
      <c r="CL6" s="52">
        <f t="shared" si="5"/>
        <v>31.34</v>
      </c>
      <c r="CM6" s="52">
        <f t="shared" si="5"/>
        <v>40.97</v>
      </c>
      <c r="CN6" s="52">
        <f t="shared" si="5"/>
        <v>40.69</v>
      </c>
      <c r="CO6" s="52">
        <f t="shared" si="5"/>
        <v>40.67</v>
      </c>
      <c r="CP6" s="52">
        <f t="shared" si="5"/>
        <v>40.89</v>
      </c>
      <c r="CQ6" s="52">
        <f t="shared" si="5"/>
        <v>41.59</v>
      </c>
      <c r="CR6" s="50" t="str">
        <f>IF(CR7="-","【-】","【"&amp;SUBSTITUTE(TEXT(CR7,"#,##0.00"),"-","△")&amp;"】")</f>
        <v>【55.21】</v>
      </c>
      <c r="CS6" s="52">
        <f t="shared" ref="CS6:DB6" si="6">CS7</f>
        <v>61.23</v>
      </c>
      <c r="CT6" s="52">
        <f>CT7</f>
        <v>61.04</v>
      </c>
      <c r="CU6" s="52">
        <f>CU7</f>
        <v>60.95</v>
      </c>
      <c r="CV6" s="52">
        <f>CV7</f>
        <v>61.04</v>
      </c>
      <c r="CW6" s="52">
        <f t="shared" si="6"/>
        <v>61.18</v>
      </c>
      <c r="CX6" s="52">
        <f t="shared" si="6"/>
        <v>63.26</v>
      </c>
      <c r="CY6" s="52">
        <f t="shared" si="6"/>
        <v>62.7</v>
      </c>
      <c r="CZ6" s="52">
        <f t="shared" si="6"/>
        <v>62.59</v>
      </c>
      <c r="DA6" s="52">
        <f t="shared" si="6"/>
        <v>61.76</v>
      </c>
      <c r="DB6" s="52">
        <f t="shared" si="6"/>
        <v>62.75</v>
      </c>
      <c r="DC6" s="50" t="str">
        <f>IF(DC7="-","【-】","【"&amp;SUBSTITUTE(TEXT(DC7,"#,##0.00"),"-","△")&amp;"】")</f>
        <v>【77.39】</v>
      </c>
      <c r="DD6" s="52">
        <f t="shared" ref="DD6:DM6" si="7">DD7</f>
        <v>47.9</v>
      </c>
      <c r="DE6" s="52">
        <f>DE7</f>
        <v>48.16</v>
      </c>
      <c r="DF6" s="52">
        <f>DF7</f>
        <v>49.2</v>
      </c>
      <c r="DG6" s="52">
        <f>DG7</f>
        <v>50.85</v>
      </c>
      <c r="DH6" s="52">
        <f t="shared" si="7"/>
        <v>49.85</v>
      </c>
      <c r="DI6" s="52">
        <f t="shared" si="7"/>
        <v>54.49</v>
      </c>
      <c r="DJ6" s="52">
        <f t="shared" si="7"/>
        <v>55.39</v>
      </c>
      <c r="DK6" s="52">
        <f t="shared" si="7"/>
        <v>55.25</v>
      </c>
      <c r="DL6" s="52">
        <f t="shared" si="7"/>
        <v>57.11</v>
      </c>
      <c r="DM6" s="52">
        <f t="shared" si="7"/>
        <v>57.57</v>
      </c>
      <c r="DN6" s="50" t="str">
        <f>IF(DN7="-","【-】","【"&amp;SUBSTITUTE(TEXT(DN7,"#,##0.00"),"-","△")&amp;"】")</f>
        <v>【59.23】</v>
      </c>
      <c r="DO6" s="52">
        <f t="shared" ref="DO6:DX6" si="8">DO7</f>
        <v>27.04</v>
      </c>
      <c r="DP6" s="52">
        <f>DP7</f>
        <v>29.68</v>
      </c>
      <c r="DQ6" s="52">
        <f>DQ7</f>
        <v>29.16</v>
      </c>
      <c r="DR6" s="52">
        <f>DR7</f>
        <v>28.96</v>
      </c>
      <c r="DS6" s="52">
        <f t="shared" si="8"/>
        <v>29.64</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0.08</v>
      </c>
      <c r="EB6" s="52">
        <f>EB7</f>
        <v>0.06</v>
      </c>
      <c r="EC6" s="52">
        <f>EC7</f>
        <v>0.28999999999999998</v>
      </c>
      <c r="ED6" s="52">
        <f t="shared" si="9"/>
        <v>1.1299999999999999</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189750</v>
      </c>
      <c r="L7" s="54" t="s">
        <v>96</v>
      </c>
      <c r="M7" s="55">
        <v>4</v>
      </c>
      <c r="N7" s="55">
        <v>59465</v>
      </c>
      <c r="O7" s="56" t="s">
        <v>97</v>
      </c>
      <c r="P7" s="56">
        <v>77.3</v>
      </c>
      <c r="Q7" s="55">
        <v>64</v>
      </c>
      <c r="R7" s="55">
        <v>116090</v>
      </c>
      <c r="S7" s="54" t="s">
        <v>98</v>
      </c>
      <c r="T7" s="57">
        <v>135.86000000000001</v>
      </c>
      <c r="U7" s="57">
        <v>136.21</v>
      </c>
      <c r="V7" s="57">
        <v>131.46</v>
      </c>
      <c r="W7" s="57">
        <v>130.16999999999999</v>
      </c>
      <c r="X7" s="57">
        <v>132.83000000000001</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262.26</v>
      </c>
      <c r="AQ7" s="57">
        <v>241.49</v>
      </c>
      <c r="AR7" s="57">
        <v>340.23</v>
      </c>
      <c r="AS7" s="57">
        <v>283.66000000000003</v>
      </c>
      <c r="AT7" s="57">
        <v>196.66</v>
      </c>
      <c r="AU7" s="57">
        <v>605.5</v>
      </c>
      <c r="AV7" s="57">
        <v>551.42999999999995</v>
      </c>
      <c r="AW7" s="57">
        <v>687.99</v>
      </c>
      <c r="AX7" s="57">
        <v>655.75</v>
      </c>
      <c r="AY7" s="57">
        <v>578.19000000000005</v>
      </c>
      <c r="AZ7" s="57">
        <v>420.52</v>
      </c>
      <c r="BA7" s="57">
        <v>254.08</v>
      </c>
      <c r="BB7" s="57">
        <v>229.95</v>
      </c>
      <c r="BC7" s="57">
        <v>211.98</v>
      </c>
      <c r="BD7" s="57">
        <v>259.45999999999998</v>
      </c>
      <c r="BE7" s="57">
        <v>285.58</v>
      </c>
      <c r="BF7" s="57">
        <v>222.22</v>
      </c>
      <c r="BG7" s="57">
        <v>216.41</v>
      </c>
      <c r="BH7" s="57">
        <v>208.47</v>
      </c>
      <c r="BI7" s="57">
        <v>193.85</v>
      </c>
      <c r="BJ7" s="57">
        <v>204.31</v>
      </c>
      <c r="BK7" s="57">
        <v>238.81</v>
      </c>
      <c r="BL7" s="57">
        <v>143.75</v>
      </c>
      <c r="BM7" s="57">
        <v>141.9</v>
      </c>
      <c r="BN7" s="57">
        <v>138.83000000000001</v>
      </c>
      <c r="BO7" s="57">
        <v>135.55000000000001</v>
      </c>
      <c r="BP7" s="57">
        <v>137.19999999999999</v>
      </c>
      <c r="BQ7" s="57">
        <v>109.19</v>
      </c>
      <c r="BR7" s="57">
        <v>105.24</v>
      </c>
      <c r="BS7" s="57">
        <v>105.71</v>
      </c>
      <c r="BT7" s="57">
        <v>105.06</v>
      </c>
      <c r="BU7" s="57">
        <v>106.98</v>
      </c>
      <c r="BV7" s="57">
        <v>115</v>
      </c>
      <c r="BW7" s="57">
        <v>26.77</v>
      </c>
      <c r="BX7" s="57">
        <v>27.26</v>
      </c>
      <c r="BY7" s="57">
        <v>27.87</v>
      </c>
      <c r="BZ7" s="57">
        <v>28.45</v>
      </c>
      <c r="CA7" s="57">
        <v>28.13</v>
      </c>
      <c r="CB7" s="57">
        <v>25.13</v>
      </c>
      <c r="CC7" s="57">
        <v>26.03</v>
      </c>
      <c r="CD7" s="57">
        <v>25.98</v>
      </c>
      <c r="CE7" s="57">
        <v>26.84</v>
      </c>
      <c r="CF7" s="57">
        <v>26.08</v>
      </c>
      <c r="CG7" s="57">
        <v>18.600000000000001</v>
      </c>
      <c r="CH7" s="57">
        <v>30.09</v>
      </c>
      <c r="CI7" s="57">
        <v>30.43</v>
      </c>
      <c r="CJ7" s="57">
        <v>30.81</v>
      </c>
      <c r="CK7" s="57">
        <v>32.42</v>
      </c>
      <c r="CL7" s="57">
        <v>31.34</v>
      </c>
      <c r="CM7" s="57">
        <v>40.97</v>
      </c>
      <c r="CN7" s="57">
        <v>40.69</v>
      </c>
      <c r="CO7" s="57">
        <v>40.67</v>
      </c>
      <c r="CP7" s="57">
        <v>40.89</v>
      </c>
      <c r="CQ7" s="57">
        <v>41.59</v>
      </c>
      <c r="CR7" s="57">
        <v>55.21</v>
      </c>
      <c r="CS7" s="57">
        <v>61.23</v>
      </c>
      <c r="CT7" s="57">
        <v>61.04</v>
      </c>
      <c r="CU7" s="57">
        <v>60.95</v>
      </c>
      <c r="CV7" s="57">
        <v>61.04</v>
      </c>
      <c r="CW7" s="57">
        <v>61.18</v>
      </c>
      <c r="CX7" s="57">
        <v>63.26</v>
      </c>
      <c r="CY7" s="57">
        <v>62.7</v>
      </c>
      <c r="CZ7" s="57">
        <v>62.59</v>
      </c>
      <c r="DA7" s="57">
        <v>61.76</v>
      </c>
      <c r="DB7" s="57">
        <v>62.75</v>
      </c>
      <c r="DC7" s="57">
        <v>77.39</v>
      </c>
      <c r="DD7" s="57">
        <v>47.9</v>
      </c>
      <c r="DE7" s="57">
        <v>48.16</v>
      </c>
      <c r="DF7" s="57">
        <v>49.2</v>
      </c>
      <c r="DG7" s="57">
        <v>50.85</v>
      </c>
      <c r="DH7" s="57">
        <v>49.85</v>
      </c>
      <c r="DI7" s="57">
        <v>54.49</v>
      </c>
      <c r="DJ7" s="57">
        <v>55.39</v>
      </c>
      <c r="DK7" s="57">
        <v>55.25</v>
      </c>
      <c r="DL7" s="57">
        <v>57.11</v>
      </c>
      <c r="DM7" s="57">
        <v>57.57</v>
      </c>
      <c r="DN7" s="57">
        <v>59.23</v>
      </c>
      <c r="DO7" s="57">
        <v>27.04</v>
      </c>
      <c r="DP7" s="57">
        <v>29.68</v>
      </c>
      <c r="DQ7" s="57">
        <v>29.16</v>
      </c>
      <c r="DR7" s="57">
        <v>28.96</v>
      </c>
      <c r="DS7" s="57">
        <v>29.64</v>
      </c>
      <c r="DT7" s="57">
        <v>42</v>
      </c>
      <c r="DU7" s="57">
        <v>43.33</v>
      </c>
      <c r="DV7" s="57">
        <v>44.05</v>
      </c>
      <c r="DW7" s="57">
        <v>51.87</v>
      </c>
      <c r="DX7" s="57">
        <v>52.33</v>
      </c>
      <c r="DY7" s="57">
        <v>47.77</v>
      </c>
      <c r="DZ7" s="57">
        <v>0</v>
      </c>
      <c r="EA7" s="57">
        <v>0.08</v>
      </c>
      <c r="EB7" s="57">
        <v>0.06</v>
      </c>
      <c r="EC7" s="57">
        <v>0.28999999999999998</v>
      </c>
      <c r="ED7" s="57">
        <v>1.1299999999999999</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135.86000000000001</v>
      </c>
      <c r="V11" s="65">
        <f>IF(U6="-",NA(),U6)</f>
        <v>136.21</v>
      </c>
      <c r="W11" s="65">
        <f>IF(V6="-",NA(),V6)</f>
        <v>131.46</v>
      </c>
      <c r="X11" s="65">
        <f>IF(W6="-",NA(),W6)</f>
        <v>130.16999999999999</v>
      </c>
      <c r="Y11" s="65">
        <f>IF(X6="-",NA(),X6)</f>
        <v>132.83000000000001</v>
      </c>
      <c r="AE11" s="64" t="s">
        <v>23</v>
      </c>
      <c r="AF11" s="65">
        <f>IF(AE6="-",NA(),AE6)</f>
        <v>0</v>
      </c>
      <c r="AG11" s="65">
        <f>IF(AF6="-",NA(),AF6)</f>
        <v>0</v>
      </c>
      <c r="AH11" s="65">
        <f>IF(AG6="-",NA(),AG6)</f>
        <v>0</v>
      </c>
      <c r="AI11" s="65">
        <f>IF(AH6="-",NA(),AH6)</f>
        <v>0</v>
      </c>
      <c r="AJ11" s="65">
        <f>IF(AI6="-",NA(),AI6)</f>
        <v>0</v>
      </c>
      <c r="AP11" s="64" t="s">
        <v>23</v>
      </c>
      <c r="AQ11" s="65">
        <f>IF(AP6="-",NA(),AP6)</f>
        <v>262.26</v>
      </c>
      <c r="AR11" s="65">
        <f>IF(AQ6="-",NA(),AQ6)</f>
        <v>241.49</v>
      </c>
      <c r="AS11" s="65">
        <f>IF(AR6="-",NA(),AR6)</f>
        <v>340.23</v>
      </c>
      <c r="AT11" s="65">
        <f>IF(AS6="-",NA(),AS6)</f>
        <v>283.66000000000003</v>
      </c>
      <c r="AU11" s="65">
        <f>IF(AT6="-",NA(),AT6)</f>
        <v>196.66</v>
      </c>
      <c r="BA11" s="64" t="s">
        <v>23</v>
      </c>
      <c r="BB11" s="65">
        <f>IF(BA6="-",NA(),BA6)</f>
        <v>254.08</v>
      </c>
      <c r="BC11" s="65">
        <f>IF(BB6="-",NA(),BB6)</f>
        <v>229.95</v>
      </c>
      <c r="BD11" s="65">
        <f>IF(BC6="-",NA(),BC6)</f>
        <v>211.98</v>
      </c>
      <c r="BE11" s="65">
        <f>IF(BD6="-",NA(),BD6)</f>
        <v>259.45999999999998</v>
      </c>
      <c r="BF11" s="65">
        <f>IF(BE6="-",NA(),BE6)</f>
        <v>285.58</v>
      </c>
      <c r="BL11" s="64" t="s">
        <v>23</v>
      </c>
      <c r="BM11" s="65">
        <f>IF(BL6="-",NA(),BL6)</f>
        <v>143.75</v>
      </c>
      <c r="BN11" s="65">
        <f>IF(BM6="-",NA(),BM6)</f>
        <v>141.9</v>
      </c>
      <c r="BO11" s="65">
        <f>IF(BN6="-",NA(),BN6)</f>
        <v>138.83000000000001</v>
      </c>
      <c r="BP11" s="65">
        <f>IF(BO6="-",NA(),BO6)</f>
        <v>135.55000000000001</v>
      </c>
      <c r="BQ11" s="65">
        <f>IF(BP6="-",NA(),BP6)</f>
        <v>137.19999999999999</v>
      </c>
      <c r="BW11" s="64" t="s">
        <v>23</v>
      </c>
      <c r="BX11" s="65">
        <f>IF(BW6="-",NA(),BW6)</f>
        <v>26.77</v>
      </c>
      <c r="BY11" s="65">
        <f>IF(BX6="-",NA(),BX6)</f>
        <v>27.26</v>
      </c>
      <c r="BZ11" s="65">
        <f>IF(BY6="-",NA(),BY6)</f>
        <v>27.87</v>
      </c>
      <c r="CA11" s="65">
        <f>IF(BZ6="-",NA(),BZ6)</f>
        <v>28.45</v>
      </c>
      <c r="CB11" s="65">
        <f>IF(CA6="-",NA(),CA6)</f>
        <v>28.13</v>
      </c>
      <c r="CH11" s="64" t="s">
        <v>23</v>
      </c>
      <c r="CI11" s="65">
        <f>IF(CH6="-",NA(),CH6)</f>
        <v>30.09</v>
      </c>
      <c r="CJ11" s="65">
        <f>IF(CI6="-",NA(),CI6)</f>
        <v>30.43</v>
      </c>
      <c r="CK11" s="65">
        <f>IF(CJ6="-",NA(),CJ6)</f>
        <v>30.81</v>
      </c>
      <c r="CL11" s="65">
        <f>IF(CK6="-",NA(),CK6)</f>
        <v>32.42</v>
      </c>
      <c r="CM11" s="65">
        <f>IF(CL6="-",NA(),CL6)</f>
        <v>31.34</v>
      </c>
      <c r="CS11" s="64" t="s">
        <v>23</v>
      </c>
      <c r="CT11" s="65">
        <f>IF(CS6="-",NA(),CS6)</f>
        <v>61.23</v>
      </c>
      <c r="CU11" s="65">
        <f>IF(CT6="-",NA(),CT6)</f>
        <v>61.04</v>
      </c>
      <c r="CV11" s="65">
        <f>IF(CU6="-",NA(),CU6)</f>
        <v>60.95</v>
      </c>
      <c r="CW11" s="65">
        <f>IF(CV6="-",NA(),CV6)</f>
        <v>61.04</v>
      </c>
      <c r="CX11" s="65">
        <f>IF(CW6="-",NA(),CW6)</f>
        <v>61.18</v>
      </c>
      <c r="DD11" s="64" t="s">
        <v>23</v>
      </c>
      <c r="DE11" s="65">
        <f>IF(DD6="-",NA(),DD6)</f>
        <v>47.9</v>
      </c>
      <c r="DF11" s="65">
        <f>IF(DE6="-",NA(),DE6)</f>
        <v>48.16</v>
      </c>
      <c r="DG11" s="65">
        <f>IF(DF6="-",NA(),DF6)</f>
        <v>49.2</v>
      </c>
      <c r="DH11" s="65">
        <f>IF(DG6="-",NA(),DG6)</f>
        <v>50.85</v>
      </c>
      <c r="DI11" s="65">
        <f>IF(DH6="-",NA(),DH6)</f>
        <v>49.85</v>
      </c>
      <c r="DO11" s="64" t="s">
        <v>23</v>
      </c>
      <c r="DP11" s="65">
        <f>IF(DO6="-",NA(),DO6)</f>
        <v>27.04</v>
      </c>
      <c r="DQ11" s="65">
        <f>IF(DP6="-",NA(),DP6)</f>
        <v>29.68</v>
      </c>
      <c r="DR11" s="65">
        <f>IF(DQ6="-",NA(),DQ6)</f>
        <v>29.16</v>
      </c>
      <c r="DS11" s="65">
        <f>IF(DR6="-",NA(),DR6)</f>
        <v>28.96</v>
      </c>
      <c r="DT11" s="65">
        <f>IF(DS6="-",NA(),DS6)</f>
        <v>29.64</v>
      </c>
      <c r="DZ11" s="64" t="s">
        <v>23</v>
      </c>
      <c r="EA11" s="65">
        <f>IF(DZ6="-",NA(),DZ6)</f>
        <v>0</v>
      </c>
      <c r="EB11" s="65">
        <f>IF(EA6="-",NA(),EA6)</f>
        <v>0.08</v>
      </c>
      <c r="EC11" s="65">
        <f>IF(EB6="-",NA(),EB6)</f>
        <v>0.06</v>
      </c>
      <c r="ED11" s="65">
        <f>IF(EC6="-",NA(),EC6)</f>
        <v>0.28999999999999998</v>
      </c>
      <c r="EE11" s="65">
        <f>IF(ED6="-",NA(),ED6)</f>
        <v>1.1299999999999999</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2021-01-18T02:37:45Z</cp:lastPrinted>
  <dcterms:created xsi:type="dcterms:W3CDTF">2020-12-04T03:43:49Z</dcterms:created>
  <dcterms:modified xsi:type="dcterms:W3CDTF">2021-01-29T13:15:01Z</dcterms:modified>
  <cp:category/>
</cp:coreProperties>
</file>