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drawings/drawing11.xml" ContentType="application/vnd.openxmlformats-officedocument.drawingml.chartshap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harts/chart4.xml" ContentType="application/vnd.openxmlformats-officedocument.drawingml.chart+xml"/>
  <Override PartName="/xl/drawings/drawing3.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charts/chart10.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charts/chart5.xml" ContentType="application/vnd.openxmlformats-officedocument.drawingml.chart+xml"/>
  <Override PartName="/docProps/custom.xml" ContentType="application/vnd.openxmlformats-officedocument.custom-properties+xml"/>
  <Override PartName="/xl/drawings/drawing2.xml" ContentType="application/vnd.openxmlformats-officedocument.drawingml.chartshapes+xml"/>
  <Override PartName="/xl/drawings/drawing8.xml" ContentType="application/vnd.openxmlformats-officedocument.drawingml.chartshapes+xml"/>
  <Override PartName="/xl/worksheets/sheet1.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charts/chart9.xml" ContentType="application/vnd.openxmlformats-officedocument.drawingml.chart+xml"/>
  <Override PartName="/xl/charts/chart1.xml" ContentType="application/vnd.openxmlformats-officedocument.drawingml.chart+xml"/>
  <Override PartName="/xl/charts/chart11.xml" ContentType="application/vnd.openxmlformats-officedocument.drawingml.chart+xml"/>
</Types>
</file>

<file path=_rels/.rels><?xml version="1.0" encoding="UTF-8"?><Relationships xmlns="http://schemas.openxmlformats.org/package/2006/relationships"><Relationship Target="/docProps/custom.xml" Id="R0C77C47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102\Personal-02\Private\0801308\〇宮崎個人フォルダ\01個人フォルダ（東工水）\東部工業用水道管理事務所(H28年度からH30年度）\02-1 照会\財政課\45_公営企業に係る経営比較分析表（令和元年度決算）の分析(R3.1.29)\"/>
    </mc:Choice>
  </mc:AlternateContent>
  <xr:revisionPtr revIDLastSave="0" documentId="13_ncr:101_{736B62B1-7D21-442B-AFDE-ABE5F7B4496E}" xr6:coauthVersionLast="44" xr6:coauthVersionMax="44" xr10:uidLastSave="{00000000-0000-0000-0000-000000000000}"/>
  <workbookProtection workbookAlgorithmName="SHA-512" workbookHashValue="LhvcH9gPy3EPQyNeZ+SBF0yv4ft9KqsyBcVrgI5vGMd3proea6eUu5+GLNkCP6dXP7m7lEYmir6mBlKZ+O3TnQ==" workbookSaltValue="/qoTXPUhub5Aw/I3xiA2+w==" workbookSpinCount="100000" lockStructure="1"/>
  <bookViews>
    <workbookView xWindow="-120" yWindow="-120" windowWidth="23310" windowHeight="137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BE90" i="4"/>
  <c r="AD90" i="4"/>
  <c r="RA81" i="4"/>
  <c r="PZ81" i="4"/>
  <c r="OY81" i="4"/>
  <c r="NX81" i="4"/>
  <c r="MW81" i="4"/>
  <c r="KO81" i="4"/>
  <c r="JN81" i="4"/>
  <c r="HL81" i="4"/>
  <c r="GK81" i="4"/>
  <c r="EC81" i="4"/>
  <c r="DB81" i="4"/>
  <c r="CA81" i="4"/>
  <c r="Y81" i="4"/>
  <c r="PZ80" i="4"/>
  <c r="OY80" i="4"/>
  <c r="NX80" i="4"/>
  <c r="KO80" i="4"/>
  <c r="JN80" i="4"/>
  <c r="IM80" i="4"/>
  <c r="HL80" i="4"/>
  <c r="GK80" i="4"/>
  <c r="EC80" i="4"/>
  <c r="DB80" i="4"/>
  <c r="AZ80" i="4"/>
  <c r="Y80" i="4"/>
  <c r="RA79" i="4"/>
  <c r="PZ79" i="4"/>
  <c r="NX79" i="4"/>
  <c r="MW79" i="4"/>
  <c r="KO79" i="4"/>
  <c r="JN79" i="4"/>
  <c r="HL79" i="4"/>
  <c r="GK79" i="4"/>
  <c r="EC79" i="4"/>
  <c r="DB79" i="4"/>
  <c r="AZ79" i="4"/>
  <c r="Y79" i="4"/>
  <c r="QN56" i="4"/>
  <c r="PT56" i="4"/>
  <c r="OZ56" i="4"/>
  <c r="MN56" i="4"/>
  <c r="KZ56" i="4"/>
  <c r="KF56" i="4"/>
  <c r="JL56" i="4"/>
  <c r="HT56" i="4"/>
  <c r="GZ56" i="4"/>
  <c r="FL56" i="4"/>
  <c r="ER56" i="4"/>
  <c r="CZ56" i="4"/>
  <c r="CF56" i="4"/>
  <c r="BL56" i="4"/>
  <c r="X56" i="4"/>
  <c r="RH55" i="4"/>
  <c r="QN55" i="4"/>
  <c r="PT55" i="4"/>
  <c r="OZ55" i="4"/>
  <c r="OF55" i="4"/>
  <c r="LT55" i="4"/>
  <c r="KZ55" i="4"/>
  <c r="KF55" i="4"/>
  <c r="HT55" i="4"/>
  <c r="GZ55" i="4"/>
  <c r="GF55" i="4"/>
  <c r="FL55" i="4"/>
  <c r="ER55" i="4"/>
  <c r="CZ55" i="4"/>
  <c r="CF55" i="4"/>
  <c r="AR55" i="4"/>
  <c r="X55" i="4"/>
  <c r="RH54" i="4"/>
  <c r="QN54" i="4"/>
  <c r="OZ54" i="4"/>
  <c r="OF54" i="4"/>
  <c r="MN54" i="4"/>
  <c r="LT54" i="4"/>
  <c r="KF54" i="4"/>
  <c r="JL54" i="4"/>
  <c r="HT54" i="4"/>
  <c r="GZ54" i="4"/>
  <c r="FL54" i="4"/>
  <c r="ER54" i="4"/>
  <c r="CZ54" i="4"/>
  <c r="CF54" i="4"/>
  <c r="AR54" i="4"/>
  <c r="X54" i="4"/>
  <c r="QN33" i="4"/>
  <c r="PT33" i="4"/>
  <c r="OZ33" i="4"/>
  <c r="MN33" i="4"/>
  <c r="KZ33" i="4"/>
  <c r="KF33" i="4"/>
  <c r="JL33" i="4"/>
  <c r="GZ33" i="4"/>
  <c r="GF33" i="4"/>
  <c r="FL33" i="4"/>
  <c r="CZ33" i="4"/>
  <c r="BL33" i="4"/>
  <c r="X33" i="4"/>
  <c r="RH32" i="4"/>
  <c r="QN32" i="4"/>
  <c r="PT32" i="4"/>
  <c r="OF32" i="4"/>
  <c r="MN32" i="4"/>
  <c r="LT32" i="4"/>
  <c r="KZ32" i="4"/>
  <c r="KF32" i="4"/>
  <c r="JL32" i="4"/>
  <c r="HT32" i="4"/>
  <c r="GF32" i="4"/>
  <c r="FL32" i="4"/>
  <c r="ER32" i="4"/>
  <c r="CZ32" i="4"/>
  <c r="CF32" i="4"/>
  <c r="BL32" i="4"/>
  <c r="AR32" i="4"/>
  <c r="X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G10" i="5" l="1"/>
  <c r="BY10" i="5"/>
  <c r="DQ10" i="5"/>
  <c r="BL31" i="4"/>
  <c r="KZ54" i="4"/>
  <c r="GF31" i="4"/>
  <c r="CF33" i="4"/>
  <c r="LT33" i="4"/>
  <c r="PT54" i="4"/>
  <c r="AR56" i="4"/>
  <c r="LT56" i="4"/>
  <c r="CA80" i="4"/>
  <c r="MW80" i="4"/>
  <c r="RA80" i="4"/>
  <c r="IM81" i="4"/>
  <c r="AH10" i="5"/>
  <c r="BZ10" i="5"/>
  <c r="DR10" i="5"/>
  <c r="GZ32" i="4"/>
  <c r="OZ32" i="4"/>
  <c r="BL54" i="4"/>
  <c r="BL55" i="4"/>
  <c r="JL55" i="4"/>
  <c r="MN55" i="4"/>
  <c r="CA79" i="4"/>
  <c r="AR10" i="5"/>
  <c r="CJ10" i="5"/>
  <c r="EB10" i="5"/>
  <c r="OY79" i="4"/>
  <c r="KZ31" i="4"/>
  <c r="PT31" i="4"/>
  <c r="AR33" i="4"/>
  <c r="OF33" i="4"/>
  <c r="RH33" i="4"/>
  <c r="GF54" i="4"/>
  <c r="GF56" i="4"/>
  <c r="OF56" i="4"/>
  <c r="RH56" i="4"/>
  <c r="IM79" i="4"/>
  <c r="AZ81" i="4"/>
  <c r="W10" i="5"/>
  <c r="BO10" i="5"/>
  <c r="DG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<sst xmlns="http://schemas.openxmlformats.org/spreadsheetml/2006/main" count="262" uniqueCount="106">
  <si>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</si>
  <si>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</si>
  <si>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</si>
  <si>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</si>
  <si>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</si>
  <si>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</si>
  <si>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</si>
  <si>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</si>
  <si>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</si>
  <si>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</si>
  <si>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</si>
  <si>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</si>
  <si>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</si>
  <si>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</si>
  <si>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</si>
  <si>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</si>
  <si>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</si>
  <si>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</si>
  <si>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</si>
  <si>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</si>
  <si>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</si>
  <si>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</si>
  <si>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</si>
  <si>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</si>
  <si>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</si>
  <si>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</si>
  <si>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</si>
  <si>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</si>
  <si>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</si>
  <si>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</si>
  <si>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</si>
  <si>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</si>
  <si>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</si>
  <si>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</si>
  <si>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</si>
  <si>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</si>
  <si>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</si>
  <si>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</si>
  <si>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</si>
  <si>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</si>
  <si>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</si>
  <si>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</si>
  <si>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</si>
  <si>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</si>
  <si>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</si>
  <si>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</si>
  <si>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</si>
  <si>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</si>
  <si>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</si>
  <si>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</si>
  <si>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</si>
  <si>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</si>
  <si>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</si>
  <si>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</si>
  <si>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</si>
  <si>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</si>
  <si>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</si>
  <si>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</si>
  <si>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</si>
  <si>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</si>
  <si>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</si>
  <si>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</si>
  <si>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</si>
  <si>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</si>
  <si>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</si>
  <si>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</si>
  <si>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</si>
  <si>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</si>
  <si>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</si>
  <si>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</si>
  <si>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</si>
  <si>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</si>
  <si>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</si>
  <si>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</si>
  <si>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</si>
  <si>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</si>
  <si>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</si>
  <si>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</si>
  <si>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</si>
  <si>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</si>
  <si>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</si>
  <si>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</si>
  <si>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</si>
  <si>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</si>
  <si>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</si>
  <si>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</si>
  <si>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</si>
  <si>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410004</t>
  </si>
  <si>
    <t>46</t>
  </si>
  <si>
    <t>02</t>
  </si>
  <si>
    <t>0</t>
  </si>
  <si>
    <t>000</t>
  </si>
  <si>
    <t>佐賀県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</si>
  <si>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</si>
  <si>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</si>
  <si>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</si>
  <si>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</si>
  <si>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</si>
  <si>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</si>
  <si>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</si>
  <si>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</si>
  <si>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</si>
  <si>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</si>
  <si>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〇経営の健全性
　①経常収支比率は100％以上で推移しており、②累積欠損金も発生しておらず、健全な経営状況である。
　③流動比率は、平均値を上回っている。
　給水収益の減少により平成29年度から平成30年度まで⑤料金回収率が100％を下回っていたが、令和元年度は、給水費用の減に努めたこともあり、⑤料金回収率が100％を上回る結果となっている。
〇経営の効率性
　⑥給水原価は平均値を下回っている。
　⑦施設利用率は平均値を上回っているものの、⑦施設利用率及び⑧契約率が減少傾向にあることから、今後とも、基幹収入源となる給水量の増加に引き続き取り組んでいく必要がある。</t>
    <rPh sb="97" eb="99">
      <t>ヘイセイ</t>
    </rPh>
    <rPh sb="101" eb="103">
      <t>ネンド</t>
    </rPh>
    <rPh sb="132" eb="134">
      <t>キュウスイ</t>
    </rPh>
    <rPh sb="134" eb="136">
      <t>ヒヨウ</t>
    </rPh>
    <rPh sb="137" eb="138">
      <t>ゲン</t>
    </rPh>
    <rPh sb="139" eb="140">
      <t>ツト</t>
    </rPh>
    <rPh sb="160" eb="162">
      <t>ウワマワ</t>
    </rPh>
    <rPh sb="163" eb="165">
      <t>ケッカ</t>
    </rPh>
    <rPh sb="224" eb="226">
      <t>シセツ</t>
    </rPh>
    <rPh sb="226" eb="228">
      <t>リヨウ</t>
    </rPh>
    <rPh sb="228" eb="229">
      <t>リツ</t>
    </rPh>
    <rPh sb="229" eb="230">
      <t>オヨ</t>
    </rPh>
    <rPh sb="236" eb="238">
      <t>ゲンショウ</t>
    </rPh>
    <rPh sb="238" eb="240">
      <t>ケイコウ</t>
    </rPh>
    <rPh sb="248" eb="250">
      <t>コンゴ</t>
    </rPh>
    <rPh sb="253" eb="255">
      <t>キカン</t>
    </rPh>
    <rPh sb="255" eb="257">
      <t>シュウニュウ</t>
    </rPh>
    <rPh sb="257" eb="258">
      <t>ミナモト</t>
    </rPh>
    <rPh sb="261" eb="263">
      <t>キュウスイ</t>
    </rPh>
    <rPh sb="263" eb="264">
      <t>リョウ</t>
    </rPh>
    <rPh sb="265" eb="267">
      <t>ゾウカ</t>
    </rPh>
    <rPh sb="268" eb="269">
      <t>ヒ</t>
    </rPh>
    <rPh sb="270" eb="271">
      <t>ツヅ</t>
    </rPh>
    <rPh sb="272" eb="273">
      <t>ト</t>
    </rPh>
    <rPh sb="274" eb="275">
      <t>ク</t>
    </rPh>
    <rPh sb="279" eb="281">
      <t>ヒツヨウ</t>
    </rPh>
    <phoneticPr fontId="5"/>
  </si>
  <si>
    <t>　①有形固定資産減価償却率が平均値を上回っている。施設・設備の老朽化が進んでいるため、老朽度調査や適切な点検結果を踏まえ、整備対象の優先順位を付しつつ、計画的な改修、更新及び補修（修繕）により長寿命化を図るとともに、予防保全の観点からの設備補修（修繕）を進める必要がある。</t>
    <rPh sb="2" eb="4">
      <t>ユウケイ</t>
    </rPh>
    <rPh sb="130" eb="132">
      <t>ヒツヨウ</t>
    </rPh>
    <phoneticPr fontId="5"/>
  </si>
  <si>
    <t>　総体的には健全な経営状況を維持している。今後とも、経営の効率性を更に上げるため、佐賀県や関係市町が行う企業誘致活動とも連携して、当工業用水道が有する低廉な工水料金と良質の工水供給が可能であることを積極的にアピールし、給水量の拡大に努める必要がある。
　また、施設・設備の老朽化を踏まえ、改めてこれまでの計画を全般的に見直し、施設・設備の計画的改修・更新に努めつつ、予防保全的な補修（修繕）等を適切に実施していくことで、工業用水の安定供給に繋げる必要がある。
　令和2年度に策定する経営戦略（計画期間　令和3年度から12年度）に沿った取り組みを着実に進めていく。</t>
    <rPh sb="1" eb="4">
      <t>ソウタイテキ</t>
    </rPh>
    <rPh sb="14" eb="16">
      <t>イジ</t>
    </rPh>
    <rPh sb="21" eb="23">
      <t>コンゴ</t>
    </rPh>
    <rPh sb="33" eb="34">
      <t>サラ</t>
    </rPh>
    <rPh sb="231" eb="233">
      <t>レイワ</t>
    </rPh>
    <rPh sb="234" eb="236">
      <t>ネンド</t>
    </rPh>
    <rPh sb="237" eb="239">
      <t>サクテイ</t>
    </rPh>
    <rPh sb="241" eb="243">
      <t>ケイエイ</t>
    </rPh>
    <rPh sb="243" eb="245">
      <t>センリャク</t>
    </rPh>
    <rPh sb="246" eb="248">
      <t>ケイカク</t>
    </rPh>
    <rPh sb="248" eb="250">
      <t>キカン</t>
    </rPh>
    <rPh sb="251" eb="253">
      <t>レイワ</t>
    </rPh>
    <rPh sb="254" eb="256">
      <t>ネンド</t>
    </rPh>
    <rPh sb="260" eb="262">
      <t>ネンド</t>
    </rPh>
    <rPh sb="264" eb="265">
      <t>ソ</t>
    </rPh>
    <rPh sb="267" eb="268">
      <t>ト</t>
    </rPh>
    <rPh sb="269" eb="270">
      <t>ク</t>
    </rPh>
    <rPh sb="272" eb="274">
      <t>チャクジツ</t>
    </rPh>
    <rPh sb="275" eb="27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</si>
</sst>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64.98</c:v>
                </c:pt>
                <c:pt idx="1">
                  <c:v>67.040000000000006</c:v>
                </c:pt>
                <c:pt idx="2">
                  <c:v>68.69</c:v>
                </c:pt>
                <c:pt idx="3">
                  <c:v>70.099999999999994</c:v>
                </c:pt>
                <c:pt idx="4">
                  <c:v>69.47</c:v>
                </c:pt>
              </c:numCache>
            </c:numRef>
          </c:val>
          <c:extLst>
            <c:ext xmlns:c16="http://schemas.microsoft.com/office/drawing/2014/chart" uri="{C3380CC4-5D6E-409C-BE32-E72D297353CC}">
              <c16:uniqueId val="{00000000-1CF7-47ED-AD8B-DE25845350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1CF7-47ED-AD8B-DE25845350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2-4547-914F-D2CE9F52E3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F552-4547-914F-D2CE9F52E3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108.59</c:v>
                </c:pt>
                <c:pt idx="1">
                  <c:v>104.33</c:v>
                </c:pt>
                <c:pt idx="2">
                  <c:v>102.58</c:v>
                </c:pt>
                <c:pt idx="3">
                  <c:v>102.01</c:v>
                </c:pt>
                <c:pt idx="4">
                  <c:v>105.04</c:v>
                </c:pt>
              </c:numCache>
            </c:numRef>
          </c:val>
          <c:extLst>
            <c:ext xmlns:c16="http://schemas.microsoft.com/office/drawing/2014/chart" uri="{C3380CC4-5D6E-409C-BE32-E72D297353CC}">
              <c16:uniqueId val="{00000000-84F0-4548-9E09-E80A1AC832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84F0-4548-9E09-E80A1AC832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C2-4F8D-B34E-50E21F008E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C5C2-4F8D-B34E-50E21F008E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9C-4531-A9DA-D90F361595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499C-4531-A9DA-D90F361595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8887.7000000000007</c:v>
                </c:pt>
                <c:pt idx="1">
                  <c:v>4330.51</c:v>
                </c:pt>
                <c:pt idx="2">
                  <c:v>3132.4</c:v>
                </c:pt>
                <c:pt idx="3">
                  <c:v>4115.54</c:v>
                </c:pt>
                <c:pt idx="4">
                  <c:v>1337.22</c:v>
                </c:pt>
              </c:numCache>
            </c:numRef>
          </c:val>
          <c:extLst>
            <c:ext xmlns:c16="http://schemas.microsoft.com/office/drawing/2014/chart" uri="{C3380CC4-5D6E-409C-BE32-E72D297353CC}">
              <c16:uniqueId val="{00000000-363C-4751-86AA-5E5955BF8F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363C-4751-86AA-5E5955BF8F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30-4FFE-84C5-2DB8FAA378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8130-4FFE-84C5-2DB8FAA378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105.42</c:v>
                </c:pt>
                <c:pt idx="1">
                  <c:v>101.17</c:v>
                </c:pt>
                <c:pt idx="2">
                  <c:v>99.08</c:v>
                </c:pt>
                <c:pt idx="3">
                  <c:v>99.18</c:v>
                </c:pt>
                <c:pt idx="4">
                  <c:v>102.63</c:v>
                </c:pt>
              </c:numCache>
            </c:numRef>
          </c:val>
          <c:extLst>
            <c:ext xmlns:c16="http://schemas.microsoft.com/office/drawing/2014/chart" uri="{C3380CC4-5D6E-409C-BE32-E72D297353CC}">
              <c16:uniqueId val="{00000000-314D-4EDC-B127-B402458F9C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314D-4EDC-B127-B402458F9C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24.67</c:v>
                </c:pt>
                <c:pt idx="1">
                  <c:v>25.7</c:v>
                </c:pt>
                <c:pt idx="2">
                  <c:v>26.24</c:v>
                </c:pt>
                <c:pt idx="3">
                  <c:v>26.25</c:v>
                </c:pt>
                <c:pt idx="4">
                  <c:v>25.35</c:v>
                </c:pt>
              </c:numCache>
            </c:numRef>
          </c:val>
          <c:extLst>
            <c:ext xmlns:c16="http://schemas.microsoft.com/office/drawing/2014/chart" uri="{C3380CC4-5D6E-409C-BE32-E72D297353CC}">
              <c16:uniqueId val="{00000000-824F-4CA5-BEF9-FA7494F562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824F-4CA5-BEF9-FA7494F562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68.48</c:v>
                </c:pt>
                <c:pt idx="1">
                  <c:v>67.459999999999994</c:v>
                </c:pt>
                <c:pt idx="2">
                  <c:v>67.47</c:v>
                </c:pt>
                <c:pt idx="3">
                  <c:v>66.650000000000006</c:v>
                </c:pt>
                <c:pt idx="4">
                  <c:v>66.52</c:v>
                </c:pt>
              </c:numCache>
            </c:numRef>
          </c:val>
          <c:extLst>
            <c:ext xmlns:c16="http://schemas.microsoft.com/office/drawing/2014/chart" uri="{C3380CC4-5D6E-409C-BE32-E72D297353CC}">
              <c16:uniqueId val="{00000000-745D-45E2-B555-175992B3B8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745D-45E2-B555-175992B3B8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65.040000000000006</c:v>
                </c:pt>
                <c:pt idx="1">
                  <c:v>55.03</c:v>
                </c:pt>
                <c:pt idx="2">
                  <c:v>59.23</c:v>
                </c:pt>
                <c:pt idx="3">
                  <c:v>58.54</c:v>
                </c:pt>
                <c:pt idx="4">
                  <c:v>54.1</c:v>
                </c:pt>
              </c:numCache>
            </c:numRef>
          </c:val>
          <c:extLst>
            <c:ext xmlns:c16="http://schemas.microsoft.com/office/drawing/2014/chart" uri="{C3380CC4-5D6E-409C-BE32-E72D297353CC}">
              <c16:uniqueId val="{00000000-FBD7-408B-99B0-76AFE94C2D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FBD7-408B-99B0-76AFE94C2D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IO53"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佐賀県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60000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39912</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94.6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35</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32458</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103</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108.59</v>
      </c>
      <c r="Y32" s="107"/>
      <c r="Z32" s="107"/>
      <c r="AA32" s="107"/>
      <c r="AB32" s="107"/>
      <c r="AC32" s="107"/>
      <c r="AD32" s="107"/>
      <c r="AE32" s="107"/>
      <c r="AF32" s="107"/>
      <c r="AG32" s="107"/>
      <c r="AH32" s="107"/>
      <c r="AI32" s="107"/>
      <c r="AJ32" s="107"/>
      <c r="AK32" s="107"/>
      <c r="AL32" s="107"/>
      <c r="AM32" s="107"/>
      <c r="AN32" s="107"/>
      <c r="AO32" s="107"/>
      <c r="AP32" s="107"/>
      <c r="AQ32" s="108"/>
      <c r="AR32" s="106">
        <f>データ!U6</f>
        <v>104.33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102.58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102.01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105.04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8887.7000000000007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4330.51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3132.4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4115.54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1337.22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105.42</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101.17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99.08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99.18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102.63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24.67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25.7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26.24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26.25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25.35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68.48</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67.459999999999994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67.47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66.650000000000006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66.52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65.040000000000006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55.03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59.23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58.54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54.1</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64.98</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67.040000000000006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68.69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70.099999999999994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69.47</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54.49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55.39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55.25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57.11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57.57</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43.33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44.05</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51.87</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0.48</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0.52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0.28000000000000003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0.77</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MBpMAJAk6Nr0AxBzGRnItUwrH1UFhoNVjp0fNUSjUfdyVVOrSMBTEW1uvOhyeCJw4WHtAry7mZNryzOXLFbMw==" saltValue="torLM7TIPkJCRMBzwh+kT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108.59</v>
      </c>
      <c r="U6" s="52">
        <f>U7</f>
        <v>104.33</v>
      </c>
      <c r="V6" s="52">
        <f>V7</f>
        <v>102.58</v>
      </c>
      <c r="W6" s="52">
        <f>W7</f>
        <v>102.01</v>
      </c>
      <c r="X6" s="52">
        <f t="shared" si="3"/>
        <v>105.04</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8887.7000000000007</v>
      </c>
      <c r="AQ6" s="52">
        <f>AQ7</f>
        <v>4330.51</v>
      </c>
      <c r="AR6" s="52">
        <f>AR7</f>
        <v>3132.4</v>
      </c>
      <c r="AS6" s="52">
        <f>AS7</f>
        <v>4115.54</v>
      </c>
      <c r="AT6" s="52">
        <f t="shared" si="3"/>
        <v>1337.22</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0</v>
      </c>
      <c r="BB6" s="52">
        <f>BB7</f>
        <v>0</v>
      </c>
      <c r="BC6" s="52">
        <f>BC7</f>
        <v>0</v>
      </c>
      <c r="BD6" s="52">
        <f>BD7</f>
        <v>0</v>
      </c>
      <c r="BE6" s="52">
        <f t="shared" si="3"/>
        <v>0</v>
      </c>
      <c r="BF6" s="52">
        <f t="shared" si="3"/>
        <v>222.22</v>
      </c>
      <c r="BG6" s="52">
        <f t="shared" si="3"/>
        <v>216.41</v>
      </c>
      <c r="BH6" s="52">
        <f t="shared" si="3"/>
        <v>208.47</v>
      </c>
      <c r="BI6" s="52">
        <f t="shared" si="3"/>
        <v>193.85</v>
      </c>
      <c r="BJ6" s="52">
        <f t="shared" si="3"/>
        <v>204.31</v>
      </c>
      <c r="BK6" s="50" t="str">
        <f>IF(BK7="-","【-】","【"&amp;SUBSTITUTE(TEXT(BK7,"#,##0.00"),"-","△")&amp;"】")</f>
        <v>【238.81】</v>
      </c>
      <c r="BL6" s="52">
        <f t="shared" si="3"/>
        <v>105.42</v>
      </c>
      <c r="BM6" s="52">
        <f>BM7</f>
        <v>101.17</v>
      </c>
      <c r="BN6" s="52">
        <f>BN7</f>
        <v>99.08</v>
      </c>
      <c r="BO6" s="52">
        <f>BO7</f>
        <v>99.18</v>
      </c>
      <c r="BP6" s="52">
        <f t="shared" si="3"/>
        <v>102.63</v>
      </c>
      <c r="BQ6" s="52">
        <f t="shared" si="3"/>
        <v>109.19</v>
      </c>
      <c r="BR6" s="52">
        <f t="shared" si="3"/>
        <v>105.24</v>
      </c>
      <c r="BS6" s="52">
        <f t="shared" si="3"/>
        <v>105.71</v>
      </c>
      <c r="BT6" s="52">
        <f t="shared" si="3"/>
        <v>105.06</v>
      </c>
      <c r="BU6" s="52">
        <f t="shared" si="3"/>
        <v>106.98</v>
      </c>
      <c r="BV6" s="50" t="str">
        <f>IF(BV7="-","【-】","【"&amp;SUBSTITUTE(TEXT(BV7,"#,##0.00"),"-","△")&amp;"】")</f>
        <v>【115.00】</v>
      </c>
      <c r="BW6" s="52">
        <f t="shared" si="3"/>
        <v>24.67</v>
      </c>
      <c r="BX6" s="52">
        <f>BX7</f>
        <v>25.7</v>
      </c>
      <c r="BY6" s="52">
        <f>BY7</f>
        <v>26.24</v>
      </c>
      <c r="BZ6" s="52">
        <f>BZ7</f>
        <v>26.25</v>
      </c>
      <c r="CA6" s="52">
        <f t="shared" si="3"/>
        <v>25.35</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68.48</v>
      </c>
      <c r="CI6" s="52">
        <f>CI7</f>
        <v>67.459999999999994</v>
      </c>
      <c r="CJ6" s="52">
        <f>CJ7</f>
        <v>67.47</v>
      </c>
      <c r="CK6" s="52">
        <f>CK7</f>
        <v>66.650000000000006</v>
      </c>
      <c r="CL6" s="52">
        <f t="shared" si="5"/>
        <v>66.52</v>
      </c>
      <c r="CM6" s="52">
        <f t="shared" si="5"/>
        <v>40.97</v>
      </c>
      <c r="CN6" s="52">
        <f t="shared" si="5"/>
        <v>40.69</v>
      </c>
      <c r="CO6" s="52">
        <f t="shared" si="5"/>
        <v>40.67</v>
      </c>
      <c r="CP6" s="52">
        <f t="shared" si="5"/>
        <v>40.89</v>
      </c>
      <c r="CQ6" s="52">
        <f t="shared" si="5"/>
        <v>41.59</v>
      </c>
      <c r="CR6" s="50" t="str">
        <f>IF(CR7="-","【-】","【"&amp;SUBSTITUTE(TEXT(CR7,"#,##0.00"),"-","△")&amp;"】")</f>
        <v>【55.21】</v>
      </c>
      <c r="CS6" s="52">
        <f t="shared" ref="CS6:DB6" si="6">CS7</f>
        <v>65.040000000000006</v>
      </c>
      <c r="CT6" s="52">
        <f>CT7</f>
        <v>55.03</v>
      </c>
      <c r="CU6" s="52">
        <f>CU7</f>
        <v>59.23</v>
      </c>
      <c r="CV6" s="52">
        <f>CV7</f>
        <v>58.54</v>
      </c>
      <c r="CW6" s="52">
        <f t="shared" si="6"/>
        <v>54.1</v>
      </c>
      <c r="CX6" s="52">
        <f t="shared" si="6"/>
        <v>63.26</v>
      </c>
      <c r="CY6" s="52">
        <f t="shared" si="6"/>
        <v>62.7</v>
      </c>
      <c r="CZ6" s="52">
        <f t="shared" si="6"/>
        <v>62.59</v>
      </c>
      <c r="DA6" s="52">
        <f t="shared" si="6"/>
        <v>61.76</v>
      </c>
      <c r="DB6" s="52">
        <f t="shared" si="6"/>
        <v>62.75</v>
      </c>
      <c r="DC6" s="50" t="str">
        <f>IF(DC7="-","【-】","【"&amp;SUBSTITUTE(TEXT(DC7,"#,##0.00"),"-","△")&amp;"】")</f>
        <v>【77.39】</v>
      </c>
      <c r="DD6" s="52">
        <f t="shared" ref="DD6:DM6" si="7">DD7</f>
        <v>64.98</v>
      </c>
      <c r="DE6" s="52">
        <f>DE7</f>
        <v>67.040000000000006</v>
      </c>
      <c r="DF6" s="52">
        <f>DF7</f>
        <v>68.69</v>
      </c>
      <c r="DG6" s="52">
        <f>DG7</f>
        <v>70.099999999999994</v>
      </c>
      <c r="DH6" s="52">
        <f t="shared" si="7"/>
        <v>69.47</v>
      </c>
      <c r="DI6" s="52">
        <f t="shared" si="7"/>
        <v>54.49</v>
      </c>
      <c r="DJ6" s="52">
        <f t="shared" si="7"/>
        <v>55.39</v>
      </c>
      <c r="DK6" s="52">
        <f t="shared" si="7"/>
        <v>55.25</v>
      </c>
      <c r="DL6" s="52">
        <f t="shared" si="7"/>
        <v>57.11</v>
      </c>
      <c r="DM6" s="52">
        <f t="shared" si="7"/>
        <v>57.57</v>
      </c>
      <c r="DN6" s="50" t="str">
        <f>IF(DN7="-","【-】","【"&amp;SUBSTITUTE(TEXT(DN7,"#,##0.00"),"-","△")&amp;"】")</f>
        <v>【59.23】</v>
      </c>
      <c r="DO6" s="52">
        <f t="shared" ref="DO6:DX6" si="8">DO7</f>
        <v>0</v>
      </c>
      <c r="DP6" s="52">
        <f>DP7</f>
        <v>0</v>
      </c>
      <c r="DQ6" s="52">
        <f>DQ7</f>
        <v>0</v>
      </c>
      <c r="DR6" s="52">
        <f>DR7</f>
        <v>0</v>
      </c>
      <c r="DS6" s="52">
        <f t="shared" si="8"/>
        <v>0</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0</v>
      </c>
      <c r="EC6" s="52">
        <f>EC7</f>
        <v>0</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60000</v>
      </c>
      <c r="L7" s="54" t="s">
        <v>95</v>
      </c>
      <c r="M7" s="55">
        <v>1</v>
      </c>
      <c r="N7" s="55">
        <v>39912</v>
      </c>
      <c r="O7" s="56" t="s">
        <v>96</v>
      </c>
      <c r="P7" s="56">
        <v>94.6</v>
      </c>
      <c r="Q7" s="55">
        <v>35</v>
      </c>
      <c r="R7" s="55">
        <v>32458</v>
      </c>
      <c r="S7" s="54" t="s">
        <v>97</v>
      </c>
      <c r="T7" s="57">
        <v>108.59</v>
      </c>
      <c r="U7" s="57">
        <v>104.33</v>
      </c>
      <c r="V7" s="57">
        <v>102.58</v>
      </c>
      <c r="W7" s="57">
        <v>102.01</v>
      </c>
      <c r="X7" s="57">
        <v>105.04</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8887.7000000000007</v>
      </c>
      <c r="AQ7" s="57">
        <v>4330.51</v>
      </c>
      <c r="AR7" s="57">
        <v>3132.4</v>
      </c>
      <c r="AS7" s="57">
        <v>4115.54</v>
      </c>
      <c r="AT7" s="57">
        <v>1337.22</v>
      </c>
      <c r="AU7" s="57">
        <v>605.5</v>
      </c>
      <c r="AV7" s="57">
        <v>551.42999999999995</v>
      </c>
      <c r="AW7" s="57">
        <v>687.99</v>
      </c>
      <c r="AX7" s="57">
        <v>655.75</v>
      </c>
      <c r="AY7" s="57">
        <v>578.19000000000005</v>
      </c>
      <c r="AZ7" s="57">
        <v>420.52</v>
      </c>
      <c r="BA7" s="57">
        <v>0</v>
      </c>
      <c r="BB7" s="57">
        <v>0</v>
      </c>
      <c r="BC7" s="57">
        <v>0</v>
      </c>
      <c r="BD7" s="57">
        <v>0</v>
      </c>
      <c r="BE7" s="57">
        <v>0</v>
      </c>
      <c r="BF7" s="57">
        <v>222.22</v>
      </c>
      <c r="BG7" s="57">
        <v>216.41</v>
      </c>
      <c r="BH7" s="57">
        <v>208.47</v>
      </c>
      <c r="BI7" s="57">
        <v>193.85</v>
      </c>
      <c r="BJ7" s="57">
        <v>204.31</v>
      </c>
      <c r="BK7" s="57">
        <v>238.81</v>
      </c>
      <c r="BL7" s="57">
        <v>105.42</v>
      </c>
      <c r="BM7" s="57">
        <v>101.17</v>
      </c>
      <c r="BN7" s="57">
        <v>99.08</v>
      </c>
      <c r="BO7" s="57">
        <v>99.18</v>
      </c>
      <c r="BP7" s="57">
        <v>102.63</v>
      </c>
      <c r="BQ7" s="57">
        <v>109.19</v>
      </c>
      <c r="BR7" s="57">
        <v>105.24</v>
      </c>
      <c r="BS7" s="57">
        <v>105.71</v>
      </c>
      <c r="BT7" s="57">
        <v>105.06</v>
      </c>
      <c r="BU7" s="57">
        <v>106.98</v>
      </c>
      <c r="BV7" s="57">
        <v>115</v>
      </c>
      <c r="BW7" s="57">
        <v>24.67</v>
      </c>
      <c r="BX7" s="57">
        <v>25.7</v>
      </c>
      <c r="BY7" s="57">
        <v>26.24</v>
      </c>
      <c r="BZ7" s="57">
        <v>26.25</v>
      </c>
      <c r="CA7" s="57">
        <v>25.35</v>
      </c>
      <c r="CB7" s="57">
        <v>25.13</v>
      </c>
      <c r="CC7" s="57">
        <v>26.03</v>
      </c>
      <c r="CD7" s="57">
        <v>25.98</v>
      </c>
      <c r="CE7" s="57">
        <v>26.84</v>
      </c>
      <c r="CF7" s="57">
        <v>26.08</v>
      </c>
      <c r="CG7" s="57">
        <v>18.600000000000001</v>
      </c>
      <c r="CH7" s="57">
        <v>68.48</v>
      </c>
      <c r="CI7" s="57">
        <v>67.459999999999994</v>
      </c>
      <c r="CJ7" s="57">
        <v>67.47</v>
      </c>
      <c r="CK7" s="57">
        <v>66.650000000000006</v>
      </c>
      <c r="CL7" s="57">
        <v>66.52</v>
      </c>
      <c r="CM7" s="57">
        <v>40.97</v>
      </c>
      <c r="CN7" s="57">
        <v>40.69</v>
      </c>
      <c r="CO7" s="57">
        <v>40.67</v>
      </c>
      <c r="CP7" s="57">
        <v>40.89</v>
      </c>
      <c r="CQ7" s="57">
        <v>41.59</v>
      </c>
      <c r="CR7" s="57">
        <v>55.21</v>
      </c>
      <c r="CS7" s="57">
        <v>65.040000000000006</v>
      </c>
      <c r="CT7" s="57">
        <v>55.03</v>
      </c>
      <c r="CU7" s="57">
        <v>59.23</v>
      </c>
      <c r="CV7" s="57">
        <v>58.54</v>
      </c>
      <c r="CW7" s="57">
        <v>54.1</v>
      </c>
      <c r="CX7" s="57">
        <v>63.26</v>
      </c>
      <c r="CY7" s="57">
        <v>62.7</v>
      </c>
      <c r="CZ7" s="57">
        <v>62.59</v>
      </c>
      <c r="DA7" s="57">
        <v>61.76</v>
      </c>
      <c r="DB7" s="57">
        <v>62.75</v>
      </c>
      <c r="DC7" s="57">
        <v>77.39</v>
      </c>
      <c r="DD7" s="57">
        <v>64.98</v>
      </c>
      <c r="DE7" s="57">
        <v>67.040000000000006</v>
      </c>
      <c r="DF7" s="57">
        <v>68.69</v>
      </c>
      <c r="DG7" s="57">
        <v>70.099999999999994</v>
      </c>
      <c r="DH7" s="57">
        <v>69.47</v>
      </c>
      <c r="DI7" s="57">
        <v>54.49</v>
      </c>
      <c r="DJ7" s="57">
        <v>55.39</v>
      </c>
      <c r="DK7" s="57">
        <v>55.25</v>
      </c>
      <c r="DL7" s="57">
        <v>57.11</v>
      </c>
      <c r="DM7" s="57">
        <v>57.57</v>
      </c>
      <c r="DN7" s="57">
        <v>59.23</v>
      </c>
      <c r="DO7" s="57">
        <v>0</v>
      </c>
      <c r="DP7" s="57">
        <v>0</v>
      </c>
      <c r="DQ7" s="57">
        <v>0</v>
      </c>
      <c r="DR7" s="57">
        <v>0</v>
      </c>
      <c r="DS7" s="57">
        <v>0</v>
      </c>
      <c r="DT7" s="57">
        <v>42</v>
      </c>
      <c r="DU7" s="57">
        <v>43.33</v>
      </c>
      <c r="DV7" s="57">
        <v>44.05</v>
      </c>
      <c r="DW7" s="57">
        <v>51.87</v>
      </c>
      <c r="DX7" s="57">
        <v>52.33</v>
      </c>
      <c r="DY7" s="57">
        <v>47.77</v>
      </c>
      <c r="DZ7" s="57">
        <v>0</v>
      </c>
      <c r="EA7" s="57">
        <v>0</v>
      </c>
      <c r="EB7" s="57">
        <v>0</v>
      </c>
      <c r="EC7" s="57">
        <v>0</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108.59</v>
      </c>
      <c r="V11" s="65">
        <f>IF(U6="-",NA(),U6)</f>
        <v>104.33</v>
      </c>
      <c r="W11" s="65">
        <f>IF(V6="-",NA(),V6)</f>
        <v>102.58</v>
      </c>
      <c r="X11" s="65">
        <f>IF(W6="-",NA(),W6)</f>
        <v>102.01</v>
      </c>
      <c r="Y11" s="65">
        <f>IF(X6="-",NA(),X6)</f>
        <v>105.04</v>
      </c>
      <c r="AE11" s="64" t="s">
        <v>23</v>
      </c>
      <c r="AF11" s="65">
        <f>IF(AE6="-",NA(),AE6)</f>
        <v>0</v>
      </c>
      <c r="AG11" s="65">
        <f>IF(AF6="-",NA(),AF6)</f>
        <v>0</v>
      </c>
      <c r="AH11" s="65">
        <f>IF(AG6="-",NA(),AG6)</f>
        <v>0</v>
      </c>
      <c r="AI11" s="65">
        <f>IF(AH6="-",NA(),AH6)</f>
        <v>0</v>
      </c>
      <c r="AJ11" s="65">
        <f>IF(AI6="-",NA(),AI6)</f>
        <v>0</v>
      </c>
      <c r="AP11" s="64" t="s">
        <v>23</v>
      </c>
      <c r="AQ11" s="65">
        <f>IF(AP6="-",NA(),AP6)</f>
        <v>8887.7000000000007</v>
      </c>
      <c r="AR11" s="65">
        <f>IF(AQ6="-",NA(),AQ6)</f>
        <v>4330.51</v>
      </c>
      <c r="AS11" s="65">
        <f>IF(AR6="-",NA(),AR6)</f>
        <v>3132.4</v>
      </c>
      <c r="AT11" s="65">
        <f>IF(AS6="-",NA(),AS6)</f>
        <v>4115.54</v>
      </c>
      <c r="AU11" s="65">
        <f>IF(AT6="-",NA(),AT6)</f>
        <v>1337.22</v>
      </c>
      <c r="BA11" s="64" t="s">
        <v>23</v>
      </c>
      <c r="BB11" s="65">
        <f>IF(BA6="-",NA(),BA6)</f>
        <v>0</v>
      </c>
      <c r="BC11" s="65">
        <f>IF(BB6="-",NA(),BB6)</f>
        <v>0</v>
      </c>
      <c r="BD11" s="65">
        <f>IF(BC6="-",NA(),BC6)</f>
        <v>0</v>
      </c>
      <c r="BE11" s="65">
        <f>IF(BD6="-",NA(),BD6)</f>
        <v>0</v>
      </c>
      <c r="BF11" s="65">
        <f>IF(BE6="-",NA(),BE6)</f>
        <v>0</v>
      </c>
      <c r="BL11" s="64" t="s">
        <v>23</v>
      </c>
      <c r="BM11" s="65">
        <f>IF(BL6="-",NA(),BL6)</f>
        <v>105.42</v>
      </c>
      <c r="BN11" s="65">
        <f>IF(BM6="-",NA(),BM6)</f>
        <v>101.17</v>
      </c>
      <c r="BO11" s="65">
        <f>IF(BN6="-",NA(),BN6)</f>
        <v>99.08</v>
      </c>
      <c r="BP11" s="65">
        <f>IF(BO6="-",NA(),BO6)</f>
        <v>99.18</v>
      </c>
      <c r="BQ11" s="65">
        <f>IF(BP6="-",NA(),BP6)</f>
        <v>102.63</v>
      </c>
      <c r="BW11" s="64" t="s">
        <v>23</v>
      </c>
      <c r="BX11" s="65">
        <f>IF(BW6="-",NA(),BW6)</f>
        <v>24.67</v>
      </c>
      <c r="BY11" s="65">
        <f>IF(BX6="-",NA(),BX6)</f>
        <v>25.7</v>
      </c>
      <c r="BZ11" s="65">
        <f>IF(BY6="-",NA(),BY6)</f>
        <v>26.24</v>
      </c>
      <c r="CA11" s="65">
        <f>IF(BZ6="-",NA(),BZ6)</f>
        <v>26.25</v>
      </c>
      <c r="CB11" s="65">
        <f>IF(CA6="-",NA(),CA6)</f>
        <v>25.35</v>
      </c>
      <c r="CH11" s="64" t="s">
        <v>23</v>
      </c>
      <c r="CI11" s="65">
        <f>IF(CH6="-",NA(),CH6)</f>
        <v>68.48</v>
      </c>
      <c r="CJ11" s="65">
        <f>IF(CI6="-",NA(),CI6)</f>
        <v>67.459999999999994</v>
      </c>
      <c r="CK11" s="65">
        <f>IF(CJ6="-",NA(),CJ6)</f>
        <v>67.47</v>
      </c>
      <c r="CL11" s="65">
        <f>IF(CK6="-",NA(),CK6)</f>
        <v>66.650000000000006</v>
      </c>
      <c r="CM11" s="65">
        <f>IF(CL6="-",NA(),CL6)</f>
        <v>66.52</v>
      </c>
      <c r="CS11" s="64" t="s">
        <v>23</v>
      </c>
      <c r="CT11" s="65">
        <f>IF(CS6="-",NA(),CS6)</f>
        <v>65.040000000000006</v>
      </c>
      <c r="CU11" s="65">
        <f>IF(CT6="-",NA(),CT6)</f>
        <v>55.03</v>
      </c>
      <c r="CV11" s="65">
        <f>IF(CU6="-",NA(),CU6)</f>
        <v>59.23</v>
      </c>
      <c r="CW11" s="65">
        <f>IF(CV6="-",NA(),CV6)</f>
        <v>58.54</v>
      </c>
      <c r="CX11" s="65">
        <f>IF(CW6="-",NA(),CW6)</f>
        <v>54.1</v>
      </c>
      <c r="DD11" s="64" t="s">
        <v>23</v>
      </c>
      <c r="DE11" s="65">
        <f>IF(DD6="-",NA(),DD6)</f>
        <v>64.98</v>
      </c>
      <c r="DF11" s="65">
        <f>IF(DE6="-",NA(),DE6)</f>
        <v>67.040000000000006</v>
      </c>
      <c r="DG11" s="65">
        <f>IF(DF6="-",NA(),DF6)</f>
        <v>68.69</v>
      </c>
      <c r="DH11" s="65">
        <f>IF(DG6="-",NA(),DG6)</f>
        <v>70.099999999999994</v>
      </c>
      <c r="DI11" s="65">
        <f>IF(DH6="-",NA(),DH6)</f>
        <v>69.47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経営比較分析表</dc:title>
  <dc:subject/>
  <dc:creator>公営企業課</dc:creator>
  <cp:keywords/>
  <dc:description/>
  <cp:lastModifiedBy>宮﨑　正明（東部工業用水道局）</cp:lastModifiedBy>
  <cp:lastPrinted>2021-01-20T08:56:49Z</cp:lastPrinted>
  <dcterms:created xsi:type="dcterms:W3CDTF">2020-12-04T03:43:59Z</dcterms:created>
  <dcterms:modified xsi:type="dcterms:W3CDTF">2021-01-20T08:56:52Z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