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2年度\05_団体提出フォルダ（１月31日期限）\47沖縄県（提出済）\"/>
    </mc:Choice>
  </mc:AlternateContent>
  <workbookProtection workbookAlgorithmName="SHA-512" workbookHashValue="8DOTJWtPHLvJy5TqVhbwGxyVJrXGd7T8txwhABz1rCeA8c5hWd5885Vbbqbl1vCiyjf0hWl6g4I+OrCl/YQIeA==" workbookSaltValue="LdQoxCQn+opxpnZdvJNORg==" workbookSpinCount="100000" lockStructure="1"/>
  <bookViews>
    <workbookView xWindow="0" yWindow="0" windowWidth="28800" windowHeight="135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<sst xmlns="http://schemas.openxmlformats.org/spreadsheetml/2006/main" count="236" uniqueCount="120">
  <si>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</si>
  <si>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</si>
  <si>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</si>
  <si>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</si>
  <si>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</si>
  <si>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</si>
  <si>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</si>
  <si>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</si>
  <si>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</si>
  <si>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</si>
  <si>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</si>
  <si>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</si>
  <si>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</si>
  <si>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</si>
  <si>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</si>
  <si>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</si>
  <si>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</si>
  <si>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</si>
  <si>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</si>
  <si>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</si>
  <si>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</si>
  <si>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</si>
  <si>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</si>
  <si>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</si>
  <si>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</si>
  <si>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</si>
  <si>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</si>
  <si>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</si>
  <si>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</si>
  <si>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</si>
  <si>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</si>
  <si>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</si>
  <si>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</si>
  <si>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</si>
  <si>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</si>
  <si>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</si>
  <si>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</si>
  <si>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</si>
  <si>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</si>
  <si>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</si>
  <si>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</si>
  <si>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</si>
  <si>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</si>
  <si>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</si>
  <si>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</si>
  <si>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</si>
  <si>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</si>
  <si>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</si>
  <si>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</si>
  <si>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</si>
  <si>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</si>
  <si>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</si>
  <si>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</si>
  <si>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</si>
  <si>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</si>
  <si>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</si>
  <si>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</si>
  <si>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</si>
  <si>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</si>
  <si>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</si>
  <si>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</si>
  <si>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</si>
  <si>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</si>
  <si>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</si>
  <si>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</si>
  <si>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</si>
  <si>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</si>
  <si>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</si>
  <si>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</si>
  <si>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</si>
  <si>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</si>
  <si>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</si>
  <si>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</si>
  <si>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</si>
  <si>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</si>
  <si>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</si>
  <si>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</si>
  <si>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</si>
  <si>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</si>
  <si>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</si>
  <si>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</si>
  <si>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</si>
  <si>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</si>
  <si>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</si>
  <si>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</si>
  <si>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</si>
  <si>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</si>
  <si>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</si>
  <si>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</si>
  <si>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</si>
  <si>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</si>
  <si>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</si>
  <si>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</si>
  <si>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</si>
  <si>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</si>
  <si>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</si>
  <si>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</si>
  <si>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</si>
  <si>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</si>
  <si>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</si>
  <si>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</si>
  <si>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</si>
  <si>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</si>
  <si>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</si>
  <si>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</si>
  <si>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</si>
  <si>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</si>
  <si>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</si>
  <si>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</si>
  <si>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</si>
  <si>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</si>
  <si>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</si>
  <si>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</si>
  <si>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</si>
  <si>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</si>
  <si>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</si>
  <si>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</si>
  <si>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における収入について、主なものとして流域関連市町村からの負担金及び一般会計からの繰入金となっている。負担金については前年度に比べて減となっている。また、一般会計からの繰入金については総務省の繰り出し基準に基づいて適正な額を繰り入れており、ほぼ横ばいとなっている。
＜改善＞
・①収益的収支比率：総収益の減少額より総費用の減少額が大きいことから、前年より改善している。
・⑥汚水処理原価：汚水処理費がさがったことで前年より下がっている。
・⑦施設利用率：晴天時の一日あたりの平均処理水量の増加ペースが施設の処理能力増加ペースを上回っているため、前年より増加している。
・⑧水洗化率：水洗便所設置済み人口が増加しており、処理区域内人口の増加率を上回っていることから、平成27年度以降、改善傾向が続いている。
＜悪化＞
・④企業債残高対事業規模比率：地方債現在高は減少したものの営業収益の減少が大きかったことから、前年より上昇している。
（注記）
　令和元年度は、公営企業会計への移行にかかる打ち切り決算に伴い、収入及び支出の一部が令和２年度に整理されている。整理された額は収入額より支出額が大きいことから、①及び⑥の数値は良い方向に振れている。また、④は悪い方向に振れている。
</t>
    <rPh sb="1" eb="4">
      <t>シュウエキテキ</t>
    </rPh>
    <rPh sb="4" eb="6">
      <t>シュウシ</t>
    </rPh>
    <rPh sb="10" eb="12">
      <t>シュウニュウ</t>
    </rPh>
    <rPh sb="17" eb="18">
      <t>オモ</t>
    </rPh>
    <rPh sb="24" eb="26">
      <t>リュウイキ</t>
    </rPh>
    <rPh sb="26" eb="28">
      <t>カンレン</t>
    </rPh>
    <rPh sb="28" eb="31">
      <t>シチョウソン</t>
    </rPh>
    <rPh sb="34" eb="37">
      <t>フタンキン</t>
    </rPh>
    <rPh sb="37" eb="38">
      <t>オヨ</t>
    </rPh>
    <rPh sb="39" eb="41">
      <t>イッパン</t>
    </rPh>
    <rPh sb="41" eb="43">
      <t>カイケイ</t>
    </rPh>
    <rPh sb="46" eb="49">
      <t>クリイレキン</t>
    </rPh>
    <rPh sb="56" eb="59">
      <t>フタンキン</t>
    </rPh>
    <rPh sb="64" eb="67">
      <t>ゼンネンド</t>
    </rPh>
    <rPh sb="68" eb="69">
      <t>クラ</t>
    </rPh>
    <rPh sb="71" eb="72">
      <t>ゲン</t>
    </rPh>
    <rPh sb="82" eb="84">
      <t>イッパン</t>
    </rPh>
    <rPh sb="84" eb="86">
      <t>カイケイ</t>
    </rPh>
    <rPh sb="89" eb="92">
      <t>クリイレキン</t>
    </rPh>
    <rPh sb="97" eb="100">
      <t>ソウムショウ</t>
    </rPh>
    <rPh sb="101" eb="102">
      <t>ク</t>
    </rPh>
    <rPh sb="103" eb="104">
      <t>ダ</t>
    </rPh>
    <rPh sb="105" eb="107">
      <t>キジュン</t>
    </rPh>
    <rPh sb="108" eb="109">
      <t>モト</t>
    </rPh>
    <rPh sb="112" eb="114">
      <t>テキセイ</t>
    </rPh>
    <rPh sb="115" eb="116">
      <t>ガク</t>
    </rPh>
    <rPh sb="117" eb="118">
      <t>ク</t>
    </rPh>
    <rPh sb="119" eb="120">
      <t>イ</t>
    </rPh>
    <rPh sb="127" eb="128">
      <t>ヨコ</t>
    </rPh>
    <rPh sb="139" eb="141">
      <t>カイゼン</t>
    </rPh>
    <rPh sb="145" eb="148">
      <t>シュウエキテキ</t>
    </rPh>
    <rPh sb="148" eb="150">
      <t>シュウシ</t>
    </rPh>
    <rPh sb="150" eb="152">
      <t>ヒリツ</t>
    </rPh>
    <rPh sb="153" eb="156">
      <t>ソウシュウエキ</t>
    </rPh>
    <rPh sb="157" eb="159">
      <t>ゲンショウ</t>
    </rPh>
    <rPh sb="159" eb="160">
      <t>ガク</t>
    </rPh>
    <rPh sb="162" eb="165">
      <t>ソウヒヨウ</t>
    </rPh>
    <rPh sb="166" eb="168">
      <t>ゲンショウ</t>
    </rPh>
    <rPh sb="168" eb="169">
      <t>ガク</t>
    </rPh>
    <rPh sb="170" eb="171">
      <t>オオ</t>
    </rPh>
    <rPh sb="178" eb="180">
      <t>ゼンネン</t>
    </rPh>
    <rPh sb="182" eb="184">
      <t>カイゼン</t>
    </rPh>
    <rPh sb="212" eb="214">
      <t>ゼンネン</t>
    </rPh>
    <rPh sb="277" eb="279">
      <t>ゼンネン</t>
    </rPh>
    <rPh sb="281" eb="283">
      <t>ゾウカ</t>
    </rPh>
    <rPh sb="359" eb="361">
      <t>アッカ</t>
    </rPh>
    <rPh sb="378" eb="381">
      <t>チホウサイ</t>
    </rPh>
    <rPh sb="381" eb="384">
      <t>ゲンザイダカ</t>
    </rPh>
    <rPh sb="385" eb="387">
      <t>ゲンショウ</t>
    </rPh>
    <rPh sb="392" eb="394">
      <t>エイギョウ</t>
    </rPh>
    <rPh sb="394" eb="396">
      <t>シュウエキ</t>
    </rPh>
    <rPh sb="397" eb="399">
      <t>ゲンショウ</t>
    </rPh>
    <rPh sb="400" eb="401">
      <t>オオ</t>
    </rPh>
    <rPh sb="410" eb="412">
      <t>ゼンネン</t>
    </rPh>
    <rPh sb="414" eb="416">
      <t>ジョウショウ</t>
    </rPh>
    <rPh sb="424" eb="426">
      <t>チュウキ</t>
    </rPh>
    <rPh sb="429" eb="431">
      <t>レイワ</t>
    </rPh>
    <rPh sb="431" eb="434">
      <t>ガンネンド</t>
    </rPh>
    <rPh sb="436" eb="438">
      <t>コウエイ</t>
    </rPh>
    <rPh sb="438" eb="440">
      <t>キギョウ</t>
    </rPh>
    <rPh sb="440" eb="442">
      <t>カイケイ</t>
    </rPh>
    <rPh sb="444" eb="446">
      <t>イコウ</t>
    </rPh>
    <rPh sb="450" eb="451">
      <t>ウ</t>
    </rPh>
    <rPh sb="452" eb="453">
      <t>キ</t>
    </rPh>
    <rPh sb="454" eb="456">
      <t>ケッサン</t>
    </rPh>
    <rPh sb="457" eb="458">
      <t>トモナ</t>
    </rPh>
    <rPh sb="460" eb="462">
      <t>シュウニュウ</t>
    </rPh>
    <rPh sb="462" eb="463">
      <t>オヨ</t>
    </rPh>
    <rPh sb="464" eb="466">
      <t>シシュツ</t>
    </rPh>
    <rPh sb="467" eb="469">
      <t>イチブ</t>
    </rPh>
    <rPh sb="470" eb="472">
      <t>レイワ</t>
    </rPh>
    <rPh sb="473" eb="475">
      <t>ネンド</t>
    </rPh>
    <rPh sb="476" eb="478">
      <t>セイリ</t>
    </rPh>
    <rPh sb="484" eb="486">
      <t>セイリ</t>
    </rPh>
    <rPh sb="489" eb="490">
      <t>ガク</t>
    </rPh>
    <rPh sb="491" eb="493">
      <t>シュウニュウ</t>
    </rPh>
    <rPh sb="493" eb="494">
      <t>ガク</t>
    </rPh>
    <rPh sb="496" eb="498">
      <t>シシュツ</t>
    </rPh>
    <rPh sb="500" eb="501">
      <t>オオ</t>
    </rPh>
    <rPh sb="509" eb="510">
      <t>オヨ</t>
    </rPh>
    <rPh sb="513" eb="515">
      <t>スウチ</t>
    </rPh>
    <rPh sb="516" eb="517">
      <t>ヨ</t>
    </rPh>
    <rPh sb="518" eb="520">
      <t>ホウコウ</t>
    </rPh>
    <rPh sb="521" eb="522">
      <t>フ</t>
    </rPh>
    <rPh sb="534" eb="536">
      <t>ホウコウ</t>
    </rPh>
    <rPh sb="537" eb="538">
      <t>フ</t>
    </rPh>
    <phoneticPr fontId="4"/>
  </si>
  <si>
    <t>　本県の流域下水道事業は、琉球政府が昭和39年に着手して以降、事業開始から50年以上経過している。
　そのため、最も古い管路は敷設後、40年以上経過しているものもあることから、予防保全としての点検及び管更生工事を実施しているところである。
  今後、ストックマネジメントの導入により、下水道施設全体の中長期的な予測に基づく維持管理等を実施することで、長寿命化及びライフサイクルコストの平準化を図り、下水道施設の事故を未然に防止する。</t>
    <rPh sb="98" eb="99">
      <t>オヨ</t>
    </rPh>
    <rPh sb="161" eb="163">
      <t>イジ</t>
    </rPh>
    <rPh sb="163" eb="166">
      <t>カンリトウ</t>
    </rPh>
    <phoneticPr fontId="4"/>
  </si>
  <si>
    <t>　今後、管渠や処理場の老朽化に伴う維持管理費の増加が懸念されることから、効果的かつ効率的な維持管理と改築等をより一層推進していく。
　令和２年度より地方公営企業法の財務規定を適用して公営企業会計へ移行しており、経営状態や資産等を明確にすることができる。また、これに先立ち、中長期的な経営計画である経営戦略及びストックマネジメント計画を策定しており、今後はこれに基づく計画的かつ合理的な経営を行うことにより収支の改善等を通じた経営基盤の強化を図る。</t>
    <rPh sb="67" eb="69">
      <t>レイワ</t>
    </rPh>
    <rPh sb="70" eb="72">
      <t>ネンド</t>
    </rPh>
    <rPh sb="74" eb="76">
      <t>チホウ</t>
    </rPh>
    <rPh sb="76" eb="78">
      <t>コウエイ</t>
    </rPh>
    <rPh sb="78" eb="80">
      <t>キギョウ</t>
    </rPh>
    <rPh sb="80" eb="81">
      <t>ホウ</t>
    </rPh>
    <rPh sb="82" eb="84">
      <t>ザイム</t>
    </rPh>
    <rPh sb="84" eb="86">
      <t>キテイ</t>
    </rPh>
    <rPh sb="87" eb="89">
      <t>テキヨウ</t>
    </rPh>
    <rPh sb="91" eb="93">
      <t>コウエイ</t>
    </rPh>
    <rPh sb="93" eb="95">
      <t>キギョウ</t>
    </rPh>
    <rPh sb="95" eb="97">
      <t>カイケイ</t>
    </rPh>
    <rPh sb="98" eb="100">
      <t>イコウ</t>
    </rPh>
    <rPh sb="105" eb="107">
      <t>ケイエイ</t>
    </rPh>
    <rPh sb="107" eb="109">
      <t>ジョウタイ</t>
    </rPh>
    <rPh sb="110" eb="112">
      <t>シサン</t>
    </rPh>
    <rPh sb="112" eb="113">
      <t>トウ</t>
    </rPh>
    <rPh sb="114" eb="116">
      <t>メイカク</t>
    </rPh>
    <rPh sb="132" eb="134">
      <t>サキダ</t>
    </rPh>
    <rPh sb="136" eb="139">
      <t>チュウチョウキ</t>
    </rPh>
    <rPh sb="139" eb="140">
      <t>テキ</t>
    </rPh>
    <rPh sb="141" eb="143">
      <t>ケイエイ</t>
    </rPh>
    <rPh sb="143" eb="145">
      <t>ケイカク</t>
    </rPh>
    <rPh sb="148" eb="150">
      <t>ケイエイ</t>
    </rPh>
    <rPh sb="150" eb="152">
      <t>センリャク</t>
    </rPh>
    <rPh sb="152" eb="153">
      <t>オヨ</t>
    </rPh>
    <rPh sb="164" eb="166">
      <t>ケイカク</t>
    </rPh>
    <rPh sb="167" eb="169">
      <t>サクテイ</t>
    </rPh>
    <rPh sb="174" eb="176">
      <t>コンゴ</t>
    </rPh>
    <rPh sb="180" eb="181">
      <t>モト</t>
    </rPh>
    <rPh sb="183" eb="186">
      <t>ケイカクテキ</t>
    </rPh>
    <rPh sb="188" eb="191">
      <t>ゴウリテキ</t>
    </rPh>
    <rPh sb="192" eb="194">
      <t>ケイエイ</t>
    </rPh>
    <rPh sb="195" eb="196">
      <t>オコナ</t>
    </rPh>
    <rPh sb="202" eb="204">
      <t>シュウシ</t>
    </rPh>
    <rPh sb="205" eb="207">
      <t>カイゼン</t>
    </rPh>
    <rPh sb="207" eb="208">
      <t>トウ</t>
    </rPh>
    <rPh sb="209" eb="210">
      <t>ツウ</t>
    </rPh>
    <rPh sb="212" eb="214">
      <t>ケイエイ</t>
    </rPh>
    <rPh sb="214" eb="216">
      <t>キバン</t>
    </rPh>
    <rPh sb="217" eb="219">
      <t>キョウカ</t>
    </rPh>
    <rPh sb="220" eb="22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</si>
</sst>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0.45</c:v>
                </c:pt>
                <c:pt idx="1">
                  <c:v>0.36</c:v>
                </c:pt>
                <c:pt idx="2">
                  <c:v>0.48</c:v>
                </c:pt>
                <c:pt idx="3">
                  <c:v>0.48</c:v>
                </c:pt>
                <c:pt idx="4" formatCode="#,##0.00;&quot;△&quot;#,##0.00">
                  <c:v>0</c:v>
                </c:pt>
              </c:numCache>
            </c:numRef>
          </c:val>
          <c:extLst>
            <c:ext xmlns:c16="http://schemas.microsoft.com/office/drawing/2014/chart" uri="{C3380CC4-5D6E-409C-BE32-E72D297353CC}">
              <c16:uniqueId val="{00000000-2B86-4807-B23D-D35B7928EE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2B86-4807-B23D-D35B7928EE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79.349999999999994</c:v>
                </c:pt>
                <c:pt idx="1">
                  <c:v>82.99</c:v>
                </c:pt>
                <c:pt idx="2">
                  <c:v>90.09</c:v>
                </c:pt>
                <c:pt idx="3">
                  <c:v>90.09</c:v>
                </c:pt>
                <c:pt idx="4">
                  <c:v>89.2</c:v>
                </c:pt>
              </c:numCache>
            </c:numRef>
          </c:val>
          <c:extLst>
            <c:ext xmlns:c16="http://schemas.microsoft.com/office/drawing/2014/chart" uri="{C3380CC4-5D6E-409C-BE32-E72D297353CC}">
              <c16:uniqueId val="{00000000-F883-4EFB-9583-7EF81A7F3F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F883-4EFB-9583-7EF81A7F3F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86.81</c:v>
                </c:pt>
                <c:pt idx="1">
                  <c:v>86.98</c:v>
                </c:pt>
                <c:pt idx="2">
                  <c:v>87.61</c:v>
                </c:pt>
                <c:pt idx="3">
                  <c:v>88.27</c:v>
                </c:pt>
                <c:pt idx="4">
                  <c:v>88.85</c:v>
                </c:pt>
              </c:numCache>
            </c:numRef>
          </c:val>
          <c:extLst>
            <c:ext xmlns:c16="http://schemas.microsoft.com/office/drawing/2014/chart" uri="{C3380CC4-5D6E-409C-BE32-E72D297353CC}">
              <c16:uniqueId val="{00000000-D385-4BBB-B739-76FE42E720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D385-4BBB-B739-76FE42E720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93.73</c:v>
                </c:pt>
                <c:pt idx="1">
                  <c:v>96.13</c:v>
                </c:pt>
                <c:pt idx="2">
                  <c:v>90.03</c:v>
                </c:pt>
                <c:pt idx="3">
                  <c:v>89.38</c:v>
                </c:pt>
                <c:pt idx="4">
                  <c:v>89.8</c:v>
                </c:pt>
              </c:numCache>
            </c:numRef>
          </c:val>
          <c:extLst>
            <c:ext xmlns:c16="http://schemas.microsoft.com/office/drawing/2014/chart" uri="{C3380CC4-5D6E-409C-BE32-E72D297353CC}">
              <c16:uniqueId val="{00000000-694A-42A3-9978-D71EB47520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A-42A3-9978-D71EB47520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5-487D-9B33-401D87F07A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5-487D-9B33-401D87F07A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E-449C-9FC8-C27013E367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E-449C-9FC8-C27013E367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9-4275-8E75-7EB53B8485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9-4275-8E75-7EB53B8485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D-4728-A00C-C6B0B73EE6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D-4728-A00C-C6B0B73EE6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151.78</c:v>
                </c:pt>
                <c:pt idx="1">
                  <c:v>149.31</c:v>
                </c:pt>
                <c:pt idx="2">
                  <c:v>148.02000000000001</c:v>
                </c:pt>
                <c:pt idx="3">
                  <c:v>142.46</c:v>
                </c:pt>
                <c:pt idx="4">
                  <c:v>159.87</c:v>
                </c:pt>
              </c:numCache>
            </c:numRef>
          </c:val>
          <c:extLst>
            <c:ext xmlns:c16="http://schemas.microsoft.com/office/drawing/2014/chart" uri="{C3380CC4-5D6E-409C-BE32-E72D297353CC}">
              <c16:uniqueId val="{00000000-8E0F-4545-ABEB-3D233EC14A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8E0F-4545-ABEB-3D233EC14A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C5-4ED9-9CBF-962E85D443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C5-4ED9-9CBF-962E85D443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49.16</c:v>
                </c:pt>
                <c:pt idx="1">
                  <c:v>48.35</c:v>
                </c:pt>
                <c:pt idx="2">
                  <c:v>52.55</c:v>
                </c:pt>
                <c:pt idx="3">
                  <c:v>52.9</c:v>
                </c:pt>
                <c:pt idx="4">
                  <c:v>47.83</c:v>
                </c:pt>
              </c:numCache>
            </c:numRef>
          </c:val>
          <c:extLst>
            <c:ext xmlns:c16="http://schemas.microsoft.com/office/drawing/2014/chart" uri="{C3380CC4-5D6E-409C-BE32-E72D297353CC}">
              <c16:uniqueId val="{00000000-B4B6-453E-905B-284DBF90FA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B4B6-453E-905B-284DBF90FA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61" zoomScale="85" zoomScaleNormal="85" workbookViewId="0">
      <selection activeCell="BI34" sqref="BI3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1481547</v>
      </c>
      <c r="AM8" s="69"/>
      <c r="AN8" s="69"/>
      <c r="AO8" s="69"/>
      <c r="AP8" s="69"/>
      <c r="AQ8" s="69"/>
      <c r="AR8" s="69"/>
      <c r="AS8" s="69"/>
      <c r="AT8" s="68">
        <f>データ!T6</f>
        <v>2281</v>
      </c>
      <c r="AU8" s="68"/>
      <c r="AV8" s="68"/>
      <c r="AW8" s="68"/>
      <c r="AX8" s="68"/>
      <c r="AY8" s="68"/>
      <c r="AZ8" s="68"/>
      <c r="BA8" s="68"/>
      <c r="BB8" s="68">
        <f>データ!U6</f>
        <v>649.52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82.76</v>
      </c>
      <c r="Q10" s="68"/>
      <c r="R10" s="68"/>
      <c r="S10" s="68"/>
      <c r="T10" s="68"/>
      <c r="U10" s="68"/>
      <c r="V10" s="68"/>
      <c r="W10" s="68">
        <f>データ!Q6</f>
        <v>91.72</v>
      </c>
      <c r="X10" s="68"/>
      <c r="Y10" s="68"/>
      <c r="Z10" s="68"/>
      <c r="AA10" s="68"/>
      <c r="AB10" s="68"/>
      <c r="AC10" s="68"/>
      <c r="AD10" s="69">
        <f>データ!R6</f>
        <v>0</v>
      </c>
      <c r="AE10" s="69"/>
      <c r="AF10" s="69"/>
      <c r="AG10" s="69"/>
      <c r="AH10" s="69"/>
      <c r="AI10" s="69"/>
      <c r="AJ10" s="69"/>
      <c r="AK10" s="2"/>
      <c r="AL10" s="69">
        <f>データ!V6</f>
        <v>914834</v>
      </c>
      <c r="AM10" s="69"/>
      <c r="AN10" s="69"/>
      <c r="AO10" s="69"/>
      <c r="AP10" s="69"/>
      <c r="AQ10" s="69"/>
      <c r="AR10" s="69"/>
      <c r="AS10" s="69"/>
      <c r="AT10" s="68">
        <f>データ!W6</f>
        <v>163.30000000000001</v>
      </c>
      <c r="AU10" s="68"/>
      <c r="AV10" s="68"/>
      <c r="AW10" s="68"/>
      <c r="AX10" s="68"/>
      <c r="AY10" s="68"/>
      <c r="AZ10" s="68"/>
      <c r="BA10" s="68"/>
      <c r="BB10" s="68">
        <f>データ!X6</f>
        <v>5602.17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ZpG+1ggRkGzKTrVk4XVgZEgz6wm6uQyAZlwYF/ooGAU8LPu+guIxHr+GLYO3MtKKRfPfzyH/fnmfXAx2yS8z1Q==" saltValue="N+WgbIvN8BPKaHCFvc8s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470007</v>
      </c>
      <c r="D6" s="33">
        <f t="shared" si="3"/>
        <v>47</v>
      </c>
      <c r="E6" s="33">
        <f t="shared" si="3"/>
        <v>17</v>
      </c>
      <c r="F6" s="33">
        <f t="shared" si="3"/>
        <v>3</v>
      </c>
      <c r="G6" s="33">
        <f t="shared" si="3"/>
        <v>0</v>
      </c>
      <c r="H6" s="33" t="str">
        <f t="shared" si="3"/>
        <v>沖縄県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82.76</v>
      </c>
      <c r="Q6" s="34">
        <f t="shared" si="3"/>
        <v>91.72</v>
      </c>
      <c r="R6" s="34">
        <f t="shared" si="3"/>
        <v>0</v>
      </c>
      <c r="S6" s="34">
        <f t="shared" si="3"/>
        <v>1481547</v>
      </c>
      <c r="T6" s="34">
        <f t="shared" si="3"/>
        <v>2281</v>
      </c>
      <c r="U6" s="34">
        <f t="shared" si="3"/>
        <v>649.52</v>
      </c>
      <c r="V6" s="34">
        <f t="shared" si="3"/>
        <v>914834</v>
      </c>
      <c r="W6" s="34">
        <f t="shared" si="3"/>
        <v>163.30000000000001</v>
      </c>
      <c r="X6" s="34">
        <f t="shared" si="3"/>
        <v>5602.17</v>
      </c>
      <c r="Y6" s="35">
        <f>IF(Y7="",NA(),Y7)</f>
        <v>93.73</v>
      </c>
      <c r="Z6" s="35">
        <f t="shared" ref="Z6:AH6" si="4">IF(Z7="",NA(),Z7)</f>
        <v>96.13</v>
      </c>
      <c r="AA6" s="35">
        <f t="shared" si="4"/>
        <v>90.03</v>
      </c>
      <c r="AB6" s="35">
        <f t="shared" si="4"/>
        <v>89.38</v>
      </c>
      <c r="AC6" s="35">
        <f t="shared" si="4"/>
        <v>89.8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151.78</v>
      </c>
      <c r="BG6" s="35">
        <f t="shared" ref="BG6:BO6" si="7">IF(BG7="",NA(),BG7)</f>
        <v>149.31</v>
      </c>
      <c r="BH6" s="35">
        <f t="shared" si="7"/>
        <v>148.02000000000001</v>
      </c>
      <c r="BI6" s="35">
        <f t="shared" si="7"/>
        <v>142.46</v>
      </c>
      <c r="BJ6" s="35">
        <f t="shared" si="7"/>
        <v>159.87</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49.16</v>
      </c>
      <c r="CC6" s="35">
        <f t="shared" ref="CC6:CK6" si="9">IF(CC7="",NA(),CC7)</f>
        <v>48.35</v>
      </c>
      <c r="CD6" s="35">
        <f t="shared" si="9"/>
        <v>52.55</v>
      </c>
      <c r="CE6" s="35">
        <f t="shared" si="9"/>
        <v>52.9</v>
      </c>
      <c r="CF6" s="35">
        <f t="shared" si="9"/>
        <v>47.83</v>
      </c>
      <c r="CG6" s="35">
        <f t="shared" si="9"/>
        <v>60.18</v>
      </c>
      <c r="CH6" s="35">
        <f t="shared" si="9"/>
        <v>58.19</v>
      </c>
      <c r="CI6" s="35">
        <f t="shared" si="9"/>
        <v>56.65</v>
      </c>
      <c r="CJ6" s="35">
        <f t="shared" si="9"/>
        <v>55.61</v>
      </c>
      <c r="CK6" s="35">
        <f t="shared" si="9"/>
        <v>50.64</v>
      </c>
      <c r="CL6" s="34" t="str">
        <f>IF(CL7="","",IF(CL7="-","【-】","【"&amp;SUBSTITUTE(TEXT(CL7,"#,##0.00"),"-","△")&amp;"】"))</f>
        <v>【51.39】</v>
      </c>
      <c r="CM6" s="35">
        <f>IF(CM7="",NA(),CM7)</f>
        <v>79.349999999999994</v>
      </c>
      <c r="CN6" s="35">
        <f t="shared" ref="CN6:CV6" si="10">IF(CN7="",NA(),CN7)</f>
        <v>82.99</v>
      </c>
      <c r="CO6" s="35">
        <f t="shared" si="10"/>
        <v>90.09</v>
      </c>
      <c r="CP6" s="35">
        <f t="shared" si="10"/>
        <v>90.09</v>
      </c>
      <c r="CQ6" s="35">
        <f t="shared" si="10"/>
        <v>89.2</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86.81</v>
      </c>
      <c r="CY6" s="35">
        <f t="shared" ref="CY6:DG6" si="11">IF(CY7="",NA(),CY7)</f>
        <v>86.98</v>
      </c>
      <c r="CZ6" s="35">
        <f t="shared" si="11"/>
        <v>87.61</v>
      </c>
      <c r="DA6" s="35">
        <f t="shared" si="11"/>
        <v>88.27</v>
      </c>
      <c r="DB6" s="35">
        <f t="shared" si="11"/>
        <v>88.85</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0.45</v>
      </c>
      <c r="EF6" s="35">
        <f t="shared" ref="EF6:EN6" si="14">IF(EF7="",NA(),EF7)</f>
        <v>0.36</v>
      </c>
      <c r="EG6" s="35">
        <f t="shared" si="14"/>
        <v>0.48</v>
      </c>
      <c r="EH6" s="35">
        <f t="shared" si="14"/>
        <v>0.48</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2">
      <c r="A7" s="28"/>
      <c r="B7" s="37">
        <v>2019</v>
      </c>
      <c r="C7" s="37">
        <v>470007</v>
      </c>
      <c r="D7" s="37">
        <v>47</v>
      </c>
      <c r="E7" s="37">
        <v>17</v>
      </c>
      <c r="F7" s="37">
        <v>3</v>
      </c>
      <c r="G7" s="37">
        <v>0</v>
      </c>
      <c r="H7" s="37" t="s">
        <v>98</v>
      </c>
      <c r="I7" s="37" t="s">
        <v>99</v>
      </c>
      <c r="J7" s="37" t="s">
        <v>100</v>
      </c>
      <c r="K7" s="37" t="s">
        <v>101</v>
      </c>
      <c r="L7" s="37" t="s">
        <v>102</v>
      </c>
      <c r="M7" s="37" t="s">
        <v>103</v>
      </c>
      <c r="N7" s="38" t="s">
        <v>104</v>
      </c>
      <c r="O7" s="38" t="s">
        <v>105</v>
      </c>
      <c r="P7" s="38">
        <v>82.76</v>
      </c>
      <c r="Q7" s="38">
        <v>91.72</v>
      </c>
      <c r="R7" s="38">
        <v>0</v>
      </c>
      <c r="S7" s="38">
        <v>1481547</v>
      </c>
      <c r="T7" s="38">
        <v>2281</v>
      </c>
      <c r="U7" s="38">
        <v>649.52</v>
      </c>
      <c r="V7" s="38">
        <v>914834</v>
      </c>
      <c r="W7" s="38">
        <v>163.30000000000001</v>
      </c>
      <c r="X7" s="38">
        <v>5602.17</v>
      </c>
      <c r="Y7" s="38">
        <v>93.73</v>
      </c>
      <c r="Z7" s="38">
        <v>96.13</v>
      </c>
      <c r="AA7" s="38">
        <v>90.03</v>
      </c>
      <c r="AB7" s="38">
        <v>89.38</v>
      </c>
      <c r="AC7" s="38">
        <v>89.8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151.78</v>
      </c>
      <c r="BG7" s="38">
        <v>149.31</v>
      </c>
      <c r="BH7" s="38">
        <v>148.02000000000001</v>
      </c>
      <c r="BI7" s="38">
        <v>142.46</v>
      </c>
      <c r="BJ7" s="38">
        <v>159.87</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49.16</v>
      </c>
      <c r="CC7" s="38">
        <v>48.35</v>
      </c>
      <c r="CD7" s="38">
        <v>52.55</v>
      </c>
      <c r="CE7" s="38">
        <v>52.9</v>
      </c>
      <c r="CF7" s="38">
        <v>47.83</v>
      </c>
      <c r="CG7" s="38">
        <v>60.18</v>
      </c>
      <c r="CH7" s="38">
        <v>58.19</v>
      </c>
      <c r="CI7" s="38">
        <v>56.65</v>
      </c>
      <c r="CJ7" s="38">
        <v>55.61</v>
      </c>
      <c r="CK7" s="38">
        <v>50.64</v>
      </c>
      <c r="CL7" s="38">
        <v>51.39</v>
      </c>
      <c r="CM7" s="38">
        <v>79.349999999999994</v>
      </c>
      <c r="CN7" s="38">
        <v>82.99</v>
      </c>
      <c r="CO7" s="38">
        <v>90.09</v>
      </c>
      <c r="CP7" s="38">
        <v>90.09</v>
      </c>
      <c r="CQ7" s="38">
        <v>89.2</v>
      </c>
      <c r="CR7" s="38">
        <v>66.02</v>
      </c>
      <c r="CS7" s="38">
        <v>65.900000000000006</v>
      </c>
      <c r="CT7" s="38">
        <v>65.33</v>
      </c>
      <c r="CU7" s="38">
        <v>66.11</v>
      </c>
      <c r="CV7" s="38">
        <v>67.209999999999994</v>
      </c>
      <c r="CW7" s="38">
        <v>66.94</v>
      </c>
      <c r="CX7" s="38">
        <v>86.81</v>
      </c>
      <c r="CY7" s="38">
        <v>86.98</v>
      </c>
      <c r="CZ7" s="38">
        <v>87.61</v>
      </c>
      <c r="DA7" s="38">
        <v>88.27</v>
      </c>
      <c r="DB7" s="38">
        <v>88.85</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0.45</v>
      </c>
      <c r="EF7" s="38">
        <v>0.36</v>
      </c>
      <c r="EG7" s="38">
        <v>0.48</v>
      </c>
      <c r="EH7" s="38">
        <v>0.48</v>
      </c>
      <c r="EI7" s="38">
        <v>0</v>
      </c>
      <c r="EJ7" s="38">
        <v>7.0000000000000007E-2</v>
      </c>
      <c r="EK7" s="38">
        <v>7.0000000000000007E-2</v>
      </c>
      <c r="EL7" s="38">
        <v>0.17</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嘉之(911850)</cp:lastModifiedBy>
  <cp:lastPrinted>2021-01-27T01:38:31Z</cp:lastPrinted>
  <dcterms:created xsi:type="dcterms:W3CDTF">2020-12-04T02:51:03Z</dcterms:created>
  <dcterms:modified xsi:type="dcterms:W3CDTF">2021-02-10T10:04:42Z</dcterms:modified>
  <cp:category/>
</cp:coreProperties>
</file>