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yoin-intrasv\病院局\01経営管理部\03経営企画課\01経理係\061_決算関係\R1決算\12　Ｒ1決算関連の照会■5月～\20210127公営企業に係る経営比較分析表（令和元年度決算）の分析等について（依頼）\"/>
    </mc:Choice>
  </mc:AlternateContent>
  <workbookProtection workbookAlgorithmName="SHA-512" workbookHashValue="pLcvb28Yi0yWbTSUZDjq49rlw+NHKBpM9QbX/DTszqFDlbOK6h9lLT46fQRp1uaqrkaiCMhw5WJQERQy6NBEJw==" workbookSaltValue="hmUW+hH/f6M+eOuWHEUa7Q==" workbookSpinCount="100000" lockStructure="1"/>
  <bookViews>
    <workbookView xWindow="0" yWindow="0" windowWidth="28800" windowHeight="1231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B8" i="4"/>
  <c r="MH78" i="4" l="1"/>
  <c r="IZ54" i="4"/>
  <c r="IZ32" i="4"/>
  <c r="FL54" i="4"/>
  <c r="BX32" i="4"/>
  <c r="MN32" i="4"/>
  <c r="HM78" i="4"/>
  <c r="FL32" i="4"/>
  <c r="CS78" i="4"/>
  <c r="BX54" i="4"/>
  <c r="MN54" i="4"/>
  <c r="C11" i="5"/>
  <c r="D11" i="5"/>
  <c r="E11" i="5"/>
  <c r="B11" i="5"/>
  <c r="FH78" i="4" l="1"/>
  <c r="DS54" i="4"/>
  <c r="DS32" i="4"/>
  <c r="AE54" i="4"/>
  <c r="KU32" i="4"/>
  <c r="AN78" i="4"/>
  <c r="AE32" i="4"/>
  <c r="KC78" i="4"/>
  <c r="HG32" i="4"/>
  <c r="KU54" i="4"/>
  <c r="HG54" i="4"/>
  <c r="JJ78" i="4"/>
  <c r="GR54" i="4"/>
  <c r="GR32" i="4"/>
  <c r="DD32" i="4"/>
  <c r="P32" i="4"/>
  <c r="KF54" i="4"/>
  <c r="EO78" i="4"/>
  <c r="DD54" i="4"/>
  <c r="U78" i="4"/>
  <c r="P54" i="4"/>
  <c r="KF32" i="4"/>
  <c r="LY54" i="4"/>
  <c r="LY32" i="4"/>
  <c r="IK54" i="4"/>
  <c r="IK32" i="4"/>
  <c r="BI54" i="4"/>
  <c r="LO78" i="4"/>
  <c r="EW32" i="4"/>
  <c r="BZ78" i="4"/>
  <c r="BI32" i="4"/>
  <c r="GT78" i="4"/>
  <c r="EW54" i="4"/>
  <c r="BG78" i="4"/>
  <c r="AT54" i="4"/>
  <c r="AT32" i="4"/>
  <c r="LJ54" i="4"/>
  <c r="EH32" i="4"/>
  <c r="LJ32" i="4"/>
  <c r="EH54" i="4"/>
  <c r="KV78" i="4"/>
  <c r="HV54" i="4"/>
  <c r="HV32" i="4"/>
  <c r="GA78" i="4"/>
</calcChain>
</file>

<file path=xl/sharedStrings.xml><?xml version="1.0" encoding="utf-8"?>
<sst xmlns="http://schemas.openxmlformats.org/spreadsheetml/2006/main" count="320" uniqueCount="210">
  <si>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</si>
  <si>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</si>
  <si>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</si>
  <si>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</si>
  <si>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</si>
  <si>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</si>
  <si>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</si>
  <si>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</si>
  <si>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</si>
  <si>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</si>
  <si>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</si>
  <si>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</si>
  <si>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</si>
  <si>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</si>
  <si>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</si>
  <si>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</si>
  <si>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</si>
  <si>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</si>
  <si>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</si>
  <si>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</si>
  <si>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</si>
  <si>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</si>
  <si>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</si>
  <si>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</si>
  <si>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</si>
  <si>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</si>
  <si>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</si>
  <si>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</si>
  <si>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</si>
  <si>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</si>
  <si>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</si>
  <si>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</si>
  <si>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</si>
  <si>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</si>
  <si>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</si>
  <si>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</si>
  <si>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</si>
  <si>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</si>
  <si>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</si>
  <si>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</si>
  <si>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</si>
  <si>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</si>
  <si>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</si>
  <si>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</si>
  <si>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</si>
  <si>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</si>
  <si>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</si>
  <si>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</si>
  <si>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</si>
  <si>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</si>
  <si>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</si>
  <si>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</si>
  <si>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</si>
  <si>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</si>
  <si>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</si>
  <si>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</si>
  <si>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</si>
  <si>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</si>
  <si>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</si>
  <si>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</si>
  <si>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</si>
  <si>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</si>
  <si>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</si>
  <si>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</si>
  <si>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</si>
  <si>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</si>
  <si>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</si>
  <si>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</si>
  <si>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</si>
  <si>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</si>
  <si>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</si>
  <si>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</si>
  <si>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</si>
  <si>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</si>
  <si>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</si>
  <si>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</si>
  <si>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</si>
  <si>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</si>
  <si>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</si>
  <si>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</si>
  <si>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</si>
  <si>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</si>
  <si>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</si>
  <si>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</si>
  <si>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</si>
  <si>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</si>
  <si>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</si>
  <si>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</si>
  <si>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</si>
  <si>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</si>
  <si>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</si>
  <si>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</si>
  <si>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</si>
  <si>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</si>
  <si>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</si>
  <si>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</si>
  <si>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</si>
  <si>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</si>
  <si>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</si>
  <si>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</si>
  <si>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</si>
  <si>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</si>
  <si>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</si>
  <si>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</si>
  <si>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</si>
  <si>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</si>
  <si>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</si>
  <si>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</si>
  <si>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</si>
  <si>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</si>
  <si>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</si>
  <si>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</si>
  <si>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</si>
  <si>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</si>
  <si>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</si>
  <si>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</si>
  <si>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</si>
  <si>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</si>
  <si>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</si>
  <si>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</si>
  <si>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</si>
  <si>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</si>
  <si>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</si>
  <si>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</si>
  <si>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</si>
  <si>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</si>
  <si>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</si>
  <si>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</si>
  <si>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</si>
  <si>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</si>
  <si>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</si>
  <si>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</si>
  <si>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</si>
  <si>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</si>
  <si>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</si>
  <si>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</si>
  <si>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</si>
  <si>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</si>
  <si>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</si>
  <si>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</si>
  <si>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</si>
  <si>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</si>
  <si>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</si>
  <si>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</si>
  <si>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</si>
  <si>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</si>
  <si>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</si>
  <si>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</si>
  <si>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</si>
  <si>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</si>
  <si>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</si>
  <si>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</si>
  <si>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</si>
  <si>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</si>
  <si>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</si>
  <si>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</si>
  <si>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</si>
  <si>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</si>
  <si>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</si>
  <si>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</si>
  <si>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</si>
  <si>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</si>
  <si>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</si>
  <si>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</si>
  <si>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</si>
  <si>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</si>
  <si>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</si>
  <si>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</si>
  <si>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</si>
  <si>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</si>
  <si>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</si>
  <si>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</si>
  <si>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</si>
  <si>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</si>
  <si>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</si>
  <si>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</si>
  <si>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</si>
  <si>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</si>
  <si>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</si>
  <si>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</si>
  <si>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</si>
  <si>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</si>
  <si>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</si>
  <si>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</si>
  <si>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</si>
  <si>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</si>
  <si>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</si>
  <si>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</si>
  <si>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札幌市</t>
  </si>
  <si>
    <t>札幌病院</t>
  </si>
  <si>
    <t>条例全部</t>
  </si>
  <si>
    <t>病院事業</t>
  </si>
  <si>
    <t>一般病院</t>
  </si>
  <si>
    <t>500床以上</t>
  </si>
  <si>
    <t>自治体職員 民間企業出身 学術・研究機関出身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</si>
  <si>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</si>
  <si>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</si>
  <si>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</si>
  <si>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</si>
  <si>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</si>
  <si>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</si>
  <si>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</si>
  <si>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</si>
  <si>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</si>
  <si>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</si>
  <si>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</si>
  <si>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・建築から20年以上が経過し、有形固定資産減
　価償却率、器械備品減価償却率ともに高い数
　値となっていることから、計画的な施設の更
　新等を検討していく必要がある。</t>
    <rPh sb="1" eb="3">
      <t>ケンチク</t>
    </rPh>
    <rPh sb="7" eb="8">
      <t>ネン</t>
    </rPh>
    <rPh sb="8" eb="10">
      <t>イジョウ</t>
    </rPh>
    <rPh sb="11" eb="13">
      <t>ケイカ</t>
    </rPh>
    <rPh sb="15" eb="17">
      <t>ユウケイ</t>
    </rPh>
    <rPh sb="17" eb="19">
      <t>コテイ</t>
    </rPh>
    <rPh sb="19" eb="21">
      <t>シサン</t>
    </rPh>
    <rPh sb="21" eb="22">
      <t>ゲン</t>
    </rPh>
    <rPh sb="24" eb="25">
      <t>アタイ</t>
    </rPh>
    <rPh sb="25" eb="26">
      <t>ショウ</t>
    </rPh>
    <rPh sb="26" eb="27">
      <t>キャク</t>
    </rPh>
    <rPh sb="27" eb="28">
      <t>リツ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41" eb="42">
      <t>タカ</t>
    </rPh>
    <rPh sb="43" eb="44">
      <t>スウ</t>
    </rPh>
    <rPh sb="46" eb="47">
      <t>アタイ</t>
    </rPh>
    <rPh sb="58" eb="61">
      <t>ケイカクテキ</t>
    </rPh>
    <rPh sb="62" eb="64">
      <t>シセツ</t>
    </rPh>
    <rPh sb="65" eb="66">
      <t>コウ</t>
    </rPh>
    <rPh sb="68" eb="69">
      <t>シン</t>
    </rPh>
    <rPh sb="69" eb="70">
      <t>トウ</t>
    </rPh>
    <rPh sb="71" eb="73">
      <t>ケントウ</t>
    </rPh>
    <rPh sb="77" eb="79">
      <t>ヒツヨウ</t>
    </rPh>
    <phoneticPr fontId="5"/>
  </si>
  <si>
    <t>・経営の健全化に取り組み、経常収支は改善し
　ている。
・令和元年度は６年間の「市立札幌病院中期経
　営計画」の初年度であった。各指標などをも
　とに、引き続き中期経営計画達成に努めてい
　く。</t>
    <rPh sb="1" eb="3">
      <t>ケイエイ</t>
    </rPh>
    <rPh sb="4" eb="7">
      <t>ケンゼンカ</t>
    </rPh>
    <rPh sb="8" eb="9">
      <t>ト</t>
    </rPh>
    <rPh sb="10" eb="11">
      <t>ク</t>
    </rPh>
    <rPh sb="13" eb="17">
      <t>ケイジョウシュウシ</t>
    </rPh>
    <rPh sb="18" eb="20">
      <t>カイゼン</t>
    </rPh>
    <rPh sb="36" eb="38">
      <t>ネンカン</t>
    </rPh>
    <rPh sb="40" eb="42">
      <t>シリツ</t>
    </rPh>
    <rPh sb="42" eb="44">
      <t>サッポロ</t>
    </rPh>
    <rPh sb="44" eb="46">
      <t>ビョウイン</t>
    </rPh>
    <rPh sb="46" eb="48">
      <t>チュウキ</t>
    </rPh>
    <rPh sb="56" eb="57">
      <t>ハツ</t>
    </rPh>
    <rPh sb="76" eb="77">
      <t>ヒ</t>
    </rPh>
    <rPh sb="78" eb="79">
      <t>ツヅ</t>
    </rPh>
    <phoneticPr fontId="5"/>
  </si>
  <si>
    <t>・経常収支比率はここ４年間上昇しており、累
　積欠損金比率は下降傾向にあることから、引
　き続き、健全な経営の継続に努めていく。
・効率的な運営体制の構築のため、H30.1より
　１病棟休止し、H31.4には病床数を見直した。
　そのため病床利用率が大きく改善している。
・入院患者１人１日あたりの収益が増加傾向に
　ある。引き続き、加算の算定、在院日数の管
　理を行う中で、単価の上昇と収益の増を目指
　していく。</t>
    <rPh sb="1" eb="3">
      <t>ケイジョウ</t>
    </rPh>
    <rPh sb="5" eb="7">
      <t>ヒリツ</t>
    </rPh>
    <rPh sb="11" eb="13">
      <t>ネンカン</t>
    </rPh>
    <rPh sb="13" eb="15">
      <t>ジョウショウ</t>
    </rPh>
    <rPh sb="26" eb="27">
      <t>キン</t>
    </rPh>
    <rPh sb="27" eb="29">
      <t>ヒリツ</t>
    </rPh>
    <rPh sb="30" eb="32">
      <t>カコウ</t>
    </rPh>
    <rPh sb="32" eb="34">
      <t>ケイコウ</t>
    </rPh>
    <rPh sb="42" eb="43">
      <t>ヒ</t>
    </rPh>
    <rPh sb="46" eb="47">
      <t>ツヅ</t>
    </rPh>
    <rPh sb="52" eb="54">
      <t>ケイエイ</t>
    </rPh>
    <rPh sb="55" eb="57">
      <t>ケイゾク</t>
    </rPh>
    <rPh sb="91" eb="93">
      <t>ビョウトウ</t>
    </rPh>
    <rPh sb="93" eb="95">
      <t>キュウシ</t>
    </rPh>
    <rPh sb="108" eb="110">
      <t>ミナオ</t>
    </rPh>
    <rPh sb="119" eb="124">
      <t>ビョウショウリヨウリツ</t>
    </rPh>
    <rPh sb="125" eb="126">
      <t>オオ</t>
    </rPh>
    <rPh sb="128" eb="130">
      <t>カイゼン</t>
    </rPh>
    <rPh sb="137" eb="139">
      <t>ニュウイン</t>
    </rPh>
    <rPh sb="139" eb="141">
      <t>カンジャ</t>
    </rPh>
    <rPh sb="142" eb="143">
      <t>ニン</t>
    </rPh>
    <rPh sb="144" eb="145">
      <t>ニチ</t>
    </rPh>
    <rPh sb="149" eb="151">
      <t>シュウエキ</t>
    </rPh>
    <rPh sb="154" eb="156">
      <t>ケイコウ</t>
    </rPh>
    <rPh sb="162" eb="163">
      <t>ヒ</t>
    </rPh>
    <rPh sb="164" eb="165">
      <t>ツヅ</t>
    </rPh>
    <rPh sb="167" eb="169">
      <t>カサン</t>
    </rPh>
    <rPh sb="175" eb="177">
      <t>ニッスウ</t>
    </rPh>
    <rPh sb="183" eb="184">
      <t>オコナ</t>
    </rPh>
    <rPh sb="185" eb="186">
      <t>ナカ</t>
    </rPh>
    <rPh sb="188" eb="190">
      <t>タンカ</t>
    </rPh>
    <rPh sb="191" eb="193">
      <t>ジョウショウ</t>
    </rPh>
    <rPh sb="194" eb="196">
      <t>シュウエキ</t>
    </rPh>
    <rPh sb="197" eb="198">
      <t>ゾウ</t>
    </rPh>
    <rPh sb="199" eb="201">
      <t>メザ</t>
    </rPh>
    <phoneticPr fontId="5"/>
  </si>
  <si>
    <t>市民のため、「最後のとりで」として地域の医療機関を支える。
・救急医療、災害医療、周産期医療、小児医療
　や精神科救急などの民間の医療機関のみで担
　うには限界のある医療など、政策的な医療を
　担う
・高度急性期病院・地域医療支援病院として地
　域の医療機関を支える
・北海道・札幌市の将来の医療を担う人材を育
　成する</t>
    <rPh sb="0" eb="2">
      <t>シミン</t>
    </rPh>
    <rPh sb="7" eb="9">
      <t>サイゴ</t>
    </rPh>
    <rPh sb="17" eb="19">
      <t>チイキ</t>
    </rPh>
    <rPh sb="20" eb="24">
      <t>イリョウキカン</t>
    </rPh>
    <rPh sb="25" eb="26">
      <t>ササ</t>
    </rPh>
    <rPh sb="32" eb="34">
      <t>キュウキュウ</t>
    </rPh>
    <rPh sb="34" eb="36">
      <t>イリョウ</t>
    </rPh>
    <rPh sb="37" eb="39">
      <t>サイガイ</t>
    </rPh>
    <rPh sb="39" eb="41">
      <t>イリョウ</t>
    </rPh>
    <rPh sb="42" eb="45">
      <t>シュウサンキ</t>
    </rPh>
    <rPh sb="45" eb="47">
      <t>イリョウ</t>
    </rPh>
    <rPh sb="48" eb="50">
      <t>ショウニ</t>
    </rPh>
    <rPh sb="50" eb="52">
      <t>イリョウ</t>
    </rPh>
    <rPh sb="55" eb="56">
      <t>セイ</t>
    </rPh>
    <rPh sb="56" eb="58">
      <t>カミシナ</t>
    </rPh>
    <rPh sb="58" eb="60">
      <t>キュウキュウ</t>
    </rPh>
    <rPh sb="63" eb="65">
      <t>ミンカン</t>
    </rPh>
    <rPh sb="66" eb="68">
      <t>イリョウ</t>
    </rPh>
    <rPh sb="68" eb="70">
      <t>キカン</t>
    </rPh>
    <rPh sb="73" eb="74">
      <t>ニナ</t>
    </rPh>
    <rPh sb="102" eb="109">
      <t>コウドキュウセイキビョウイン</t>
    </rPh>
    <rPh sb="112" eb="114">
      <t>イリョウ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</si>
</sst>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70.3</c:v>
                </c:pt>
                <c:pt idx="2">
                  <c:v>72.3</c:v>
                </c:pt>
                <c:pt idx="3">
                  <c:v>72.8</c:v>
                </c:pt>
                <c:pt idx="4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3BC-8814-6B58CB16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9-43BC-8814-6B58CB16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14493</c:v>
                </c:pt>
                <c:pt idx="1">
                  <c:v>14837</c:v>
                </c:pt>
                <c:pt idx="2">
                  <c:v>15260</c:v>
                </c:pt>
                <c:pt idx="3">
                  <c:v>16258</c:v>
                </c:pt>
                <c:pt idx="4">
                  <c:v>15801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C-4E1B-96BA-72A336D3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C-4E1B-96BA-72A336D3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65324</c:v>
                </c:pt>
                <c:pt idx="1">
                  <c:v>67148</c:v>
                </c:pt>
                <c:pt idx="2">
                  <c:v>66493</c:v>
                </c:pt>
                <c:pt idx="3">
                  <c:v>69536</c:v>
                </c:pt>
                <c:pt idx="4">
                  <c:v>75665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B-46DC-B534-1FFA0B4E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B-46DC-B534-1FFA0B4E0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42.6</c:v>
                </c:pt>
                <c:pt idx="1">
                  <c:v>48.3</c:v>
                </c:pt>
                <c:pt idx="2">
                  <c:v>49.8</c:v>
                </c:pt>
                <c:pt idx="3">
                  <c:v>44.7</c:v>
                </c:pt>
                <c:pt idx="4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E-4E91-A22E-893126388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E-4E91-A22E-893126388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86.3</c:v>
                </c:pt>
                <c:pt idx="1">
                  <c:v>85</c:v>
                </c:pt>
                <c:pt idx="2">
                  <c:v>87.5</c:v>
                </c:pt>
                <c:pt idx="3">
                  <c:v>91.6</c:v>
                </c:pt>
                <c:pt idx="4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3-4023-A873-B9A3D4305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3-4023-A873-B9A3D4305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94.3</c:v>
                </c:pt>
                <c:pt idx="1">
                  <c:v>92.9</c:v>
                </c:pt>
                <c:pt idx="2">
                  <c:v>95.3</c:v>
                </c:pt>
                <c:pt idx="3">
                  <c:v>99.6</c:v>
                </c:pt>
                <c:pt idx="4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5-4C81-B3E2-63EF95B2E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5-4C81-B3E2-63EF95B2E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64.2</c:v>
                </c:pt>
                <c:pt idx="2">
                  <c:v>66.5</c:v>
                </c:pt>
                <c:pt idx="3">
                  <c:v>68.400000000000006</c:v>
                </c:pt>
                <c:pt idx="4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3-4D69-81DA-D45B78C6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3-4D69-81DA-D45B78C6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72.2</c:v>
                </c:pt>
                <c:pt idx="2">
                  <c:v>76</c:v>
                </c:pt>
                <c:pt idx="3">
                  <c:v>79</c:v>
                </c:pt>
                <c:pt idx="4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A-4FCA-A911-0EAEDCFB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A-4FCA-A911-0EAEDCFB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58767021</c:v>
                </c:pt>
                <c:pt idx="1">
                  <c:v>58885987</c:v>
                </c:pt>
                <c:pt idx="2">
                  <c:v>59350177</c:v>
                </c:pt>
                <c:pt idx="3">
                  <c:v>60253786</c:v>
                </c:pt>
                <c:pt idx="4">
                  <c:v>67569716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F-42DD-A387-CD97869FA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F-42DD-A387-CD97869FA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31.7</c:v>
                </c:pt>
                <c:pt idx="1">
                  <c:v>31.4</c:v>
                </c:pt>
                <c:pt idx="2">
                  <c:v>30.6</c:v>
                </c:pt>
                <c:pt idx="3">
                  <c:v>29.8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B-49AB-9DEB-0A30454E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B-49AB-9DEB-0A30454E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57.3</c:v>
                </c:pt>
                <c:pt idx="1">
                  <c:v>59.2</c:v>
                </c:pt>
                <c:pt idx="2">
                  <c:v>57.9</c:v>
                </c:pt>
                <c:pt idx="3">
                  <c:v>54</c:v>
                </c:pt>
                <c:pt idx="4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3-483A-83DD-B85E6C81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3-483A-83DD-B85E6C81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CN16" zoomScaleNormal="100" zoomScaleSheetLayoutView="70" workbookViewId="0">
      <selection activeCell="LV37" sqref="LV3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北海道札幌市　札幌病院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 民間企業出身 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626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38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8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672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1959313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62339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626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626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209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94.3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92.9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95.3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99.6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100.3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86.3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87.5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91.6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92.9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42.6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48.3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49.8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44.7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40.1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68.599999999999994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70.3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72.3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72.8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81.900000000000006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208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206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65324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67148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66493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69536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75665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14493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14837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15260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16258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15801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57.3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59.2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57.9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51.8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31.7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31.4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30.6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29.8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32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207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62.2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64.2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66.5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68.400000000000006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69.900000000000006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69.599999999999994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72.2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76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79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79.599999999999994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58767021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58885987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59350177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60253786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67569716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rHn2gd+flVydN71XF28PLiy9F5aD3yQf4Q68RW1f5zgShrGZTiWxABVPzcoLg6RrS9NCL6PKNK4RqYhbmyhXEw==" saltValue="+RB6JO5czcjjEbfX1EuHOw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106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108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109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110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111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112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113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114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115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116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117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118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143</v>
      </c>
      <c r="AU5" s="62" t="s">
        <v>154</v>
      </c>
      <c r="AV5" s="62" t="s">
        <v>155</v>
      </c>
      <c r="AW5" s="62" t="s">
        <v>156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142</v>
      </c>
      <c r="BE5" s="62" t="s">
        <v>143</v>
      </c>
      <c r="BF5" s="62" t="s">
        <v>157</v>
      </c>
      <c r="BG5" s="62" t="s">
        <v>158</v>
      </c>
      <c r="BH5" s="62" t="s">
        <v>159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160</v>
      </c>
      <c r="BP5" s="62" t="s">
        <v>161</v>
      </c>
      <c r="BQ5" s="62" t="s">
        <v>162</v>
      </c>
      <c r="BR5" s="62" t="s">
        <v>163</v>
      </c>
      <c r="BS5" s="62" t="s">
        <v>164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165</v>
      </c>
      <c r="CA5" s="62" t="s">
        <v>166</v>
      </c>
      <c r="CB5" s="62" t="s">
        <v>167</v>
      </c>
      <c r="CC5" s="62" t="s">
        <v>168</v>
      </c>
      <c r="CD5" s="62" t="s">
        <v>169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170</v>
      </c>
      <c r="CL5" s="62" t="s">
        <v>171</v>
      </c>
      <c r="CM5" s="62" t="s">
        <v>154</v>
      </c>
      <c r="CN5" s="62" t="s">
        <v>158</v>
      </c>
      <c r="CO5" s="62" t="s">
        <v>172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142</v>
      </c>
      <c r="CW5" s="62" t="s">
        <v>173</v>
      </c>
      <c r="CX5" s="62" t="s">
        <v>167</v>
      </c>
      <c r="CY5" s="62" t="s">
        <v>174</v>
      </c>
      <c r="CZ5" s="62" t="s">
        <v>156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175</v>
      </c>
      <c r="DH5" s="62" t="s">
        <v>161</v>
      </c>
      <c r="DI5" s="62" t="s">
        <v>144</v>
      </c>
      <c r="DJ5" s="62" t="s">
        <v>163</v>
      </c>
      <c r="DK5" s="62" t="s">
        <v>176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177</v>
      </c>
      <c r="DS5" s="62" t="s">
        <v>161</v>
      </c>
      <c r="DT5" s="62" t="s">
        <v>167</v>
      </c>
      <c r="DU5" s="62" t="s">
        <v>178</v>
      </c>
      <c r="DV5" s="62" t="s">
        <v>164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179</v>
      </c>
      <c r="ED5" s="62" t="s">
        <v>180</v>
      </c>
      <c r="EE5" s="62" t="s">
        <v>154</v>
      </c>
      <c r="EF5" s="62" t="s">
        <v>181</v>
      </c>
      <c r="EG5" s="62" t="s">
        <v>159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182</v>
      </c>
      <c r="EN5" s="62" t="s">
        <v>183</v>
      </c>
      <c r="EO5" s="62" t="s">
        <v>184</v>
      </c>
      <c r="EP5" s="62" t="s">
        <v>167</v>
      </c>
      <c r="EQ5" s="62" t="s">
        <v>158</v>
      </c>
      <c r="ER5" s="62" t="s">
        <v>156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</row>
    <row r="6" spans="1:154" s="67" customFormat="1">
      <c r="A6" s="48" t="s">
        <v>185</v>
      </c>
      <c r="B6" s="63">
        <f>B8</f>
        <v>2019</v>
      </c>
      <c r="C6" s="63">
        <f t="shared" ref="C6:M6" si="2">C8</f>
        <v>11002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北海道札幌市　札幌病院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自治体職員 民間企業出身 学術・研究機関出身</v>
      </c>
      <c r="P6" s="63" t="str">
        <f>P8</f>
        <v>直営</v>
      </c>
      <c r="Q6" s="64">
        <f t="shared" ref="Q6:AG6" si="3">Q8</f>
        <v>37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感 災 地 輪</v>
      </c>
      <c r="U6" s="64">
        <f>U8</f>
        <v>1959313</v>
      </c>
      <c r="V6" s="64">
        <f>V8</f>
        <v>62339</v>
      </c>
      <c r="W6" s="63" t="str">
        <f>W8</f>
        <v>非該当</v>
      </c>
      <c r="X6" s="63" t="str">
        <f t="shared" si="3"/>
        <v>７：１</v>
      </c>
      <c r="Y6" s="64">
        <f t="shared" si="3"/>
        <v>626</v>
      </c>
      <c r="Z6" s="64" t="str">
        <f t="shared" si="3"/>
        <v>-</v>
      </c>
      <c r="AA6" s="64" t="str">
        <f t="shared" si="3"/>
        <v>-</v>
      </c>
      <c r="AB6" s="64">
        <f t="shared" si="3"/>
        <v>38</v>
      </c>
      <c r="AC6" s="64">
        <f t="shared" si="3"/>
        <v>8</v>
      </c>
      <c r="AD6" s="64">
        <f t="shared" si="3"/>
        <v>672</v>
      </c>
      <c r="AE6" s="64">
        <f t="shared" si="3"/>
        <v>626</v>
      </c>
      <c r="AF6" s="64" t="str">
        <f t="shared" si="3"/>
        <v>-</v>
      </c>
      <c r="AG6" s="64">
        <f t="shared" si="3"/>
        <v>626</v>
      </c>
      <c r="AH6" s="65">
        <f>IF(AH8="-",NA(),AH8)</f>
        <v>94.3</v>
      </c>
      <c r="AI6" s="65">
        <f t="shared" ref="AI6:AQ6" si="4">IF(AI8="-",NA(),AI8)</f>
        <v>92.9</v>
      </c>
      <c r="AJ6" s="65">
        <f t="shared" si="4"/>
        <v>95.3</v>
      </c>
      <c r="AK6" s="65">
        <f t="shared" si="4"/>
        <v>99.6</v>
      </c>
      <c r="AL6" s="65">
        <f t="shared" si="4"/>
        <v>100.3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86.3</v>
      </c>
      <c r="AT6" s="65">
        <f t="shared" ref="AT6:BB6" si="5">IF(AT8="-",NA(),AT8)</f>
        <v>85</v>
      </c>
      <c r="AU6" s="65">
        <f t="shared" si="5"/>
        <v>87.5</v>
      </c>
      <c r="AV6" s="65">
        <f t="shared" si="5"/>
        <v>91.6</v>
      </c>
      <c r="AW6" s="65">
        <f t="shared" si="5"/>
        <v>92.9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42.6</v>
      </c>
      <c r="BE6" s="65">
        <f t="shared" ref="BE6:BM6" si="6">IF(BE8="-",NA(),BE8)</f>
        <v>48.3</v>
      </c>
      <c r="BF6" s="65">
        <f t="shared" si="6"/>
        <v>49.8</v>
      </c>
      <c r="BG6" s="65">
        <f t="shared" si="6"/>
        <v>44.7</v>
      </c>
      <c r="BH6" s="65">
        <f t="shared" si="6"/>
        <v>40.1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68.599999999999994</v>
      </c>
      <c r="BP6" s="65">
        <f t="shared" ref="BP6:BX6" si="7">IF(BP8="-",NA(),BP8)</f>
        <v>70.3</v>
      </c>
      <c r="BQ6" s="65">
        <f t="shared" si="7"/>
        <v>72.3</v>
      </c>
      <c r="BR6" s="65">
        <f t="shared" si="7"/>
        <v>72.8</v>
      </c>
      <c r="BS6" s="65">
        <f t="shared" si="7"/>
        <v>81.900000000000006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65324</v>
      </c>
      <c r="CA6" s="66">
        <f t="shared" ref="CA6:CI6" si="8">IF(CA8="-",NA(),CA8)</f>
        <v>67148</v>
      </c>
      <c r="CB6" s="66">
        <f t="shared" si="8"/>
        <v>66493</v>
      </c>
      <c r="CC6" s="66">
        <f t="shared" si="8"/>
        <v>69536</v>
      </c>
      <c r="CD6" s="66">
        <f t="shared" si="8"/>
        <v>75665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14493</v>
      </c>
      <c r="CL6" s="66">
        <f t="shared" ref="CL6:CT6" si="9">IF(CL8="-",NA(),CL8)</f>
        <v>14837</v>
      </c>
      <c r="CM6" s="66">
        <f t="shared" si="9"/>
        <v>15260</v>
      </c>
      <c r="CN6" s="66">
        <f t="shared" si="9"/>
        <v>16258</v>
      </c>
      <c r="CO6" s="66">
        <f t="shared" si="9"/>
        <v>15801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57.3</v>
      </c>
      <c r="CW6" s="65">
        <f t="shared" ref="CW6:DE6" si="10">IF(CW8="-",NA(),CW8)</f>
        <v>59.2</v>
      </c>
      <c r="CX6" s="65">
        <f t="shared" si="10"/>
        <v>57.9</v>
      </c>
      <c r="CY6" s="65">
        <f t="shared" si="10"/>
        <v>54</v>
      </c>
      <c r="CZ6" s="65">
        <f t="shared" si="10"/>
        <v>51.8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31.7</v>
      </c>
      <c r="DH6" s="65">
        <f t="shared" ref="DH6:DP6" si="11">IF(DH8="-",NA(),DH8)</f>
        <v>31.4</v>
      </c>
      <c r="DI6" s="65">
        <f t="shared" si="11"/>
        <v>30.6</v>
      </c>
      <c r="DJ6" s="65">
        <f t="shared" si="11"/>
        <v>29.8</v>
      </c>
      <c r="DK6" s="65">
        <f t="shared" si="11"/>
        <v>32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62.2</v>
      </c>
      <c r="DS6" s="65">
        <f t="shared" ref="DS6:EA6" si="12">IF(DS8="-",NA(),DS8)</f>
        <v>64.2</v>
      </c>
      <c r="DT6" s="65">
        <f t="shared" si="12"/>
        <v>66.5</v>
      </c>
      <c r="DU6" s="65">
        <f t="shared" si="12"/>
        <v>68.400000000000006</v>
      </c>
      <c r="DV6" s="65">
        <f t="shared" si="12"/>
        <v>69.900000000000006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69.599999999999994</v>
      </c>
      <c r="ED6" s="65">
        <f t="shared" ref="ED6:EL6" si="13">IF(ED8="-",NA(),ED8)</f>
        <v>72.2</v>
      </c>
      <c r="EE6" s="65">
        <f t="shared" si="13"/>
        <v>76</v>
      </c>
      <c r="EF6" s="65">
        <f t="shared" si="13"/>
        <v>79</v>
      </c>
      <c r="EG6" s="65">
        <f t="shared" si="13"/>
        <v>79.599999999999994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58767021</v>
      </c>
      <c r="EO6" s="66">
        <f t="shared" ref="EO6:EW6" si="14">IF(EO8="-",NA(),EO8)</f>
        <v>58885987</v>
      </c>
      <c r="EP6" s="66">
        <f t="shared" si="14"/>
        <v>59350177</v>
      </c>
      <c r="EQ6" s="66">
        <f t="shared" si="14"/>
        <v>60253786</v>
      </c>
      <c r="ER6" s="66">
        <f t="shared" si="14"/>
        <v>67569716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186</v>
      </c>
      <c r="B7" s="63">
        <f t="shared" ref="B7:AG7" si="15">B8</f>
        <v>2019</v>
      </c>
      <c r="C7" s="63">
        <f t="shared" si="15"/>
        <v>11002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自治体職員 民間企業出身 学術・研究機関出身</v>
      </c>
      <c r="P7" s="63" t="str">
        <f>P8</f>
        <v>直営</v>
      </c>
      <c r="Q7" s="64">
        <f t="shared" si="15"/>
        <v>37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感 災 地 輪</v>
      </c>
      <c r="U7" s="64">
        <f>U8</f>
        <v>1959313</v>
      </c>
      <c r="V7" s="64">
        <f>V8</f>
        <v>62339</v>
      </c>
      <c r="W7" s="63" t="str">
        <f>W8</f>
        <v>非該当</v>
      </c>
      <c r="X7" s="63" t="str">
        <f t="shared" si="15"/>
        <v>７：１</v>
      </c>
      <c r="Y7" s="64">
        <f t="shared" si="15"/>
        <v>626</v>
      </c>
      <c r="Z7" s="64" t="str">
        <f t="shared" si="15"/>
        <v>-</v>
      </c>
      <c r="AA7" s="64" t="str">
        <f t="shared" si="15"/>
        <v>-</v>
      </c>
      <c r="AB7" s="64">
        <f t="shared" si="15"/>
        <v>38</v>
      </c>
      <c r="AC7" s="64">
        <f t="shared" si="15"/>
        <v>8</v>
      </c>
      <c r="AD7" s="64">
        <f t="shared" si="15"/>
        <v>672</v>
      </c>
      <c r="AE7" s="64">
        <f t="shared" si="15"/>
        <v>626</v>
      </c>
      <c r="AF7" s="64" t="str">
        <f t="shared" si="15"/>
        <v>-</v>
      </c>
      <c r="AG7" s="64">
        <f t="shared" si="15"/>
        <v>626</v>
      </c>
      <c r="AH7" s="65">
        <f>AH8</f>
        <v>94.3</v>
      </c>
      <c r="AI7" s="65">
        <f t="shared" ref="AI7:AQ7" si="16">AI8</f>
        <v>92.9</v>
      </c>
      <c r="AJ7" s="65">
        <f t="shared" si="16"/>
        <v>95.3</v>
      </c>
      <c r="AK7" s="65">
        <f t="shared" si="16"/>
        <v>99.6</v>
      </c>
      <c r="AL7" s="65">
        <f t="shared" si="16"/>
        <v>100.3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86.3</v>
      </c>
      <c r="AT7" s="65">
        <f t="shared" ref="AT7:BB7" si="17">AT8</f>
        <v>85</v>
      </c>
      <c r="AU7" s="65">
        <f t="shared" si="17"/>
        <v>87.5</v>
      </c>
      <c r="AV7" s="65">
        <f t="shared" si="17"/>
        <v>91.6</v>
      </c>
      <c r="AW7" s="65">
        <f t="shared" si="17"/>
        <v>92.9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42.6</v>
      </c>
      <c r="BE7" s="65">
        <f t="shared" ref="BE7:BM7" si="18">BE8</f>
        <v>48.3</v>
      </c>
      <c r="BF7" s="65">
        <f t="shared" si="18"/>
        <v>49.8</v>
      </c>
      <c r="BG7" s="65">
        <f t="shared" si="18"/>
        <v>44.7</v>
      </c>
      <c r="BH7" s="65">
        <f t="shared" si="18"/>
        <v>40.1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68.599999999999994</v>
      </c>
      <c r="BP7" s="65">
        <f t="shared" ref="BP7:BX7" si="19">BP8</f>
        <v>70.3</v>
      </c>
      <c r="BQ7" s="65">
        <f t="shared" si="19"/>
        <v>72.3</v>
      </c>
      <c r="BR7" s="65">
        <f t="shared" si="19"/>
        <v>72.8</v>
      </c>
      <c r="BS7" s="65">
        <f t="shared" si="19"/>
        <v>81.900000000000006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65324</v>
      </c>
      <c r="CA7" s="66">
        <f t="shared" ref="CA7:CI7" si="20">CA8</f>
        <v>67148</v>
      </c>
      <c r="CB7" s="66">
        <f t="shared" si="20"/>
        <v>66493</v>
      </c>
      <c r="CC7" s="66">
        <f t="shared" si="20"/>
        <v>69536</v>
      </c>
      <c r="CD7" s="66">
        <f t="shared" si="20"/>
        <v>75665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14493</v>
      </c>
      <c r="CL7" s="66">
        <f t="shared" ref="CL7:CT7" si="21">CL8</f>
        <v>14837</v>
      </c>
      <c r="CM7" s="66">
        <f t="shared" si="21"/>
        <v>15260</v>
      </c>
      <c r="CN7" s="66">
        <f t="shared" si="21"/>
        <v>16258</v>
      </c>
      <c r="CO7" s="66">
        <f t="shared" si="21"/>
        <v>15801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57.3</v>
      </c>
      <c r="CW7" s="65">
        <f t="shared" ref="CW7:DE7" si="22">CW8</f>
        <v>59.2</v>
      </c>
      <c r="CX7" s="65">
        <f t="shared" si="22"/>
        <v>57.9</v>
      </c>
      <c r="CY7" s="65">
        <f t="shared" si="22"/>
        <v>54</v>
      </c>
      <c r="CZ7" s="65">
        <f t="shared" si="22"/>
        <v>51.8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31.7</v>
      </c>
      <c r="DH7" s="65">
        <f t="shared" ref="DH7:DP7" si="23">DH8</f>
        <v>31.4</v>
      </c>
      <c r="DI7" s="65">
        <f t="shared" si="23"/>
        <v>30.6</v>
      </c>
      <c r="DJ7" s="65">
        <f t="shared" si="23"/>
        <v>29.8</v>
      </c>
      <c r="DK7" s="65">
        <f t="shared" si="23"/>
        <v>32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62.2</v>
      </c>
      <c r="DS7" s="65">
        <f t="shared" ref="DS7:EA7" si="24">DS8</f>
        <v>64.2</v>
      </c>
      <c r="DT7" s="65">
        <f t="shared" si="24"/>
        <v>66.5</v>
      </c>
      <c r="DU7" s="65">
        <f t="shared" si="24"/>
        <v>68.400000000000006</v>
      </c>
      <c r="DV7" s="65">
        <f t="shared" si="24"/>
        <v>69.900000000000006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69.599999999999994</v>
      </c>
      <c r="ED7" s="65">
        <f t="shared" ref="ED7:EL7" si="25">ED8</f>
        <v>72.2</v>
      </c>
      <c r="EE7" s="65">
        <f t="shared" si="25"/>
        <v>76</v>
      </c>
      <c r="EF7" s="65">
        <f t="shared" si="25"/>
        <v>79</v>
      </c>
      <c r="EG7" s="65">
        <f t="shared" si="25"/>
        <v>79.599999999999994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58767021</v>
      </c>
      <c r="EO7" s="66">
        <f t="shared" ref="EO7:EW7" si="26">EO8</f>
        <v>58885987</v>
      </c>
      <c r="EP7" s="66">
        <f t="shared" si="26"/>
        <v>59350177</v>
      </c>
      <c r="EQ7" s="66">
        <f t="shared" si="26"/>
        <v>60253786</v>
      </c>
      <c r="ER7" s="66">
        <f t="shared" si="26"/>
        <v>67569716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>
      <c r="A8" s="48"/>
      <c r="B8" s="68">
        <v>2019</v>
      </c>
      <c r="C8" s="68">
        <v>11002</v>
      </c>
      <c r="D8" s="68">
        <v>46</v>
      </c>
      <c r="E8" s="68">
        <v>6</v>
      </c>
      <c r="F8" s="68">
        <v>0</v>
      </c>
      <c r="G8" s="68">
        <v>1</v>
      </c>
      <c r="H8" s="68" t="s">
        <v>187</v>
      </c>
      <c r="I8" s="68" t="s">
        <v>188</v>
      </c>
      <c r="J8" s="68" t="s">
        <v>189</v>
      </c>
      <c r="K8" s="68" t="s">
        <v>190</v>
      </c>
      <c r="L8" s="68" t="s">
        <v>191</v>
      </c>
      <c r="M8" s="68" t="s">
        <v>192</v>
      </c>
      <c r="N8" s="68" t="s">
        <v>193</v>
      </c>
      <c r="O8" s="68" t="s">
        <v>194</v>
      </c>
      <c r="P8" s="68" t="s">
        <v>195</v>
      </c>
      <c r="Q8" s="69">
        <v>37</v>
      </c>
      <c r="R8" s="68" t="s">
        <v>196</v>
      </c>
      <c r="S8" s="68" t="s">
        <v>197</v>
      </c>
      <c r="T8" s="68" t="s">
        <v>198</v>
      </c>
      <c r="U8" s="69">
        <v>1959313</v>
      </c>
      <c r="V8" s="69">
        <v>62339</v>
      </c>
      <c r="W8" s="68" t="s">
        <v>199</v>
      </c>
      <c r="X8" s="70" t="s">
        <v>200</v>
      </c>
      <c r="Y8" s="69">
        <v>626</v>
      </c>
      <c r="Z8" s="69" t="s">
        <v>38</v>
      </c>
      <c r="AA8" s="69" t="s">
        <v>38</v>
      </c>
      <c r="AB8" s="69">
        <v>38</v>
      </c>
      <c r="AC8" s="69">
        <v>8</v>
      </c>
      <c r="AD8" s="69">
        <v>672</v>
      </c>
      <c r="AE8" s="69">
        <v>626</v>
      </c>
      <c r="AF8" s="69" t="s">
        <v>38</v>
      </c>
      <c r="AG8" s="69">
        <v>626</v>
      </c>
      <c r="AH8" s="71">
        <v>94.3</v>
      </c>
      <c r="AI8" s="71">
        <v>92.9</v>
      </c>
      <c r="AJ8" s="71">
        <v>95.3</v>
      </c>
      <c r="AK8" s="71">
        <v>99.6</v>
      </c>
      <c r="AL8" s="71">
        <v>100.3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86.3</v>
      </c>
      <c r="AT8" s="71">
        <v>85</v>
      </c>
      <c r="AU8" s="71">
        <v>87.5</v>
      </c>
      <c r="AV8" s="71">
        <v>91.6</v>
      </c>
      <c r="AW8" s="71">
        <v>92.9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42.6</v>
      </c>
      <c r="BE8" s="72">
        <v>48.3</v>
      </c>
      <c r="BF8" s="72">
        <v>49.8</v>
      </c>
      <c r="BG8" s="72">
        <v>44.7</v>
      </c>
      <c r="BH8" s="72">
        <v>40.1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68.599999999999994</v>
      </c>
      <c r="BP8" s="71">
        <v>70.3</v>
      </c>
      <c r="BQ8" s="71">
        <v>72.3</v>
      </c>
      <c r="BR8" s="71">
        <v>72.8</v>
      </c>
      <c r="BS8" s="71">
        <v>81.900000000000006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65324</v>
      </c>
      <c r="CA8" s="72">
        <v>67148</v>
      </c>
      <c r="CB8" s="72">
        <v>66493</v>
      </c>
      <c r="CC8" s="72">
        <v>69536</v>
      </c>
      <c r="CD8" s="72">
        <v>75665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14493</v>
      </c>
      <c r="CL8" s="72">
        <v>14837</v>
      </c>
      <c r="CM8" s="72">
        <v>15260</v>
      </c>
      <c r="CN8" s="72">
        <v>16258</v>
      </c>
      <c r="CO8" s="72">
        <v>15801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57.3</v>
      </c>
      <c r="CW8" s="72">
        <v>59.2</v>
      </c>
      <c r="CX8" s="72">
        <v>57.9</v>
      </c>
      <c r="CY8" s="72">
        <v>54</v>
      </c>
      <c r="CZ8" s="72">
        <v>51.8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31.7</v>
      </c>
      <c r="DH8" s="72">
        <v>31.4</v>
      </c>
      <c r="DI8" s="72">
        <v>30.6</v>
      </c>
      <c r="DJ8" s="72">
        <v>29.8</v>
      </c>
      <c r="DK8" s="72">
        <v>32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62.2</v>
      </c>
      <c r="DS8" s="71">
        <v>64.2</v>
      </c>
      <c r="DT8" s="71">
        <v>66.5</v>
      </c>
      <c r="DU8" s="71">
        <v>68.400000000000006</v>
      </c>
      <c r="DV8" s="71">
        <v>69.900000000000006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69.599999999999994</v>
      </c>
      <c r="ED8" s="71">
        <v>72.2</v>
      </c>
      <c r="EE8" s="71">
        <v>76</v>
      </c>
      <c r="EF8" s="71">
        <v>79</v>
      </c>
      <c r="EG8" s="71">
        <v>79.599999999999994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58767021</v>
      </c>
      <c r="EO8" s="72">
        <v>58885987</v>
      </c>
      <c r="EP8" s="72">
        <v>59350177</v>
      </c>
      <c r="EQ8" s="72">
        <v>60253786</v>
      </c>
      <c r="ER8" s="72">
        <v>67569716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201</v>
      </c>
      <c r="C10" s="77" t="s">
        <v>202</v>
      </c>
      <c r="D10" s="77" t="s">
        <v>203</v>
      </c>
      <c r="E10" s="77" t="s">
        <v>204</v>
      </c>
      <c r="F10" s="77" t="s">
        <v>205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1311.加納　絵里香</cp:lastModifiedBy>
  <cp:lastPrinted>2021-01-13T06:58:18Z</cp:lastPrinted>
  <dcterms:created xsi:type="dcterms:W3CDTF">2020-12-15T03:49:02Z</dcterms:created>
  <dcterms:modified xsi:type="dcterms:W3CDTF">2021-01-13T07:02:38Z</dcterms:modified>
  <cp:category/>
</cp:coreProperties>
</file>