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oS5ft3zFtXLw5B6VEWx5xl2mJv/3ksf3B5UbNIQRCrsq9FINQVuxukmIEKxvjTe4Owrc4NttygER+eupJnn/GA==" workbookSaltValue="0RTEJxElNris9nCpUL28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<sst xmlns="http://schemas.openxmlformats.org/spreadsheetml/2006/main" count="228" uniqueCount="115">
  <si>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</si>
  <si>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</si>
  <si>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</si>
  <si>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</si>
  <si>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</si>
  <si>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</si>
  <si>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</si>
  <si>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</si>
  <si>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</si>
  <si>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</si>
  <si>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</si>
  <si>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</si>
  <si>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</si>
  <si>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</si>
  <si>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</si>
  <si>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</si>
  <si>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</si>
  <si>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</si>
  <si>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</si>
  <si>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</si>
  <si>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</si>
  <si>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</si>
  <si>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</si>
  <si>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</si>
  <si>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</si>
  <si>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</si>
  <si>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</si>
  <si>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</si>
  <si>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</si>
  <si>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</si>
  <si>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</si>
  <si>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</si>
  <si>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</si>
  <si>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</si>
  <si>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</si>
  <si>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</si>
  <si>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</si>
  <si>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</si>
  <si>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</si>
  <si>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</si>
  <si>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</si>
  <si>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</si>
  <si>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</si>
  <si>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</si>
  <si>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</si>
  <si>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</si>
  <si>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</si>
  <si>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</si>
  <si>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</si>
  <si>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</si>
  <si>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</si>
  <si>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</si>
  <si>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</si>
  <si>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</si>
  <si>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</si>
  <si>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</si>
  <si>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</si>
  <si>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</si>
  <si>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</si>
  <si>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</si>
  <si>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</si>
  <si>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</si>
  <si>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</si>
  <si>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</si>
  <si>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</si>
  <si>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</si>
  <si>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</si>
  <si>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</si>
  <si>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</si>
  <si>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</si>
  <si>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</si>
  <si>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</si>
  <si>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</si>
  <si>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</si>
  <si>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</si>
  <si>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</si>
  <si>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</si>
  <si>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</si>
  <si>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</si>
  <si>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</si>
  <si>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</si>
  <si>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</si>
  <si>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</si>
  <si>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</si>
  <si>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</si>
  <si>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</si>
  <si>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</si>
  <si>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</si>
  <si>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</si>
  <si>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</si>
  <si>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</si>
  <si>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</si>
  <si>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</si>
  <si>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</si>
  <si>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</si>
  <si>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</si>
  <si>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</si>
  <si>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</si>
  <si>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</si>
  <si>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</si>
  <si>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</si>
  <si>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</si>
  <si>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</si>
  <si>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</si>
  <si>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</si>
  <si>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</si>
  <si>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</si>
  <si>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</si>
  <si>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</si>
  <si>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</si>
  <si>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</si>
  <si>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</si>
  <si>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資産減耗費の増等に伴う営業費用の増加等により，前年度に比べ低下しましたが，継続的に黒字を計上しており，短期的には健全な経営状況を維持できる見込みです。しかし，長期的には人口減少による給水収益の減少や，経年化する老朽管や施設の更新により，減価償却費の増加が見込まれており，徐々に経営状況の厳しさが増していく見込みです。
②該当なし
③100％を大きく上回る水準を維持しており，一年以内の支払いに対して十分な現金等を保有しています。
④給水収益がほぼ横ばいで推移している中，企業債残高の減少に努めた結果，微減で推移しているものの，比較的近年まで拡張事業を実施してきたため企業債残高が多く，類似団体より高い水準となっています。将来，増加が見込まれる建設改良費にかかる企業債の借入にあたっては，中長期的な財政試算に基づき，適正な借入を行っていくこととしております。
⑤資産減耗費の増等に伴う営業費用の増加等により，前年度に比べ低下しましたが，100%を上回っており，給水に係る費用は給水収益のみで賄うことができています。今後も100％以上を維持できるよう努めてまいります。
⑥宮城県広域水道からの受水に係る給水原価が高いこと，給水区域が広く給水人口密度が低いこと等により，類似団体より高い水準となっています。
⑦類似団体よりも高い水準となっており，施設が効率的に利用されている状態です。
⑧計画的な漏水防止の取り組みにより，類似団体より高い水準を維持しています。</t>
    <rPh sb="364" eb="365">
      <t>オコナ</t>
    </rPh>
    <rPh sb="398" eb="400">
      <t>カトウ</t>
    </rPh>
    <phoneticPr fontId="4"/>
  </si>
  <si>
    <t>①償却資産の大半を配水管等の構築物が占めており，構築物に係る減価償却率が類似団体より高く，上昇傾向にありますが，適切なメンテナンスを行い，機能保持に努めています。
②類似団体と同程度であり，近年は上昇傾向にあることから，計画的かつ効率的な更新に取り組む必要があります。
③本市は給水区域が広く給水人口密度が低いため，配水量に対し管路延長が膨大であること，浄水施設や配水池の耐震化事業にも取り組んでいること等から，類似団体より低い水準となっていますが，上昇傾向にあり，今後も基本計画（令和2年度～令和11年度）に基づき，段階的な管路更新のペースアップを図ってまいります。</t>
    <phoneticPr fontId="4"/>
  </si>
  <si>
    <t xml:space="preserve">　経営の健全性・効率性につきましては，これまでの様々な経営効率化の取り組み等により継続的に黒字を計上するなど健全な財務状況を維持しております。しかし，水需要の減少に伴う給水収益の減少や，老朽化施設の更新等に係る費用の増加等により，今後の経営環境は厳しさを増す見込みであることから，水需要に合わせた施設の統廃合や再配置等の再構築を進めるなど更なる経営効率化に取り組みながら，計画的な事業の推進を図っていく必要があります。
　老朽化対策につきましては，特に管路の老朽化に関し，従来の更新ペースでは老朽化が進行し，漏水事故の増加が懸念されることから，今後も安定的な給水を持続するため，アセットマネジメントによる適切な維持管理やライフサイクルコストの縮減等を行いながら，管路更新のペースアップを行う必要があります。
　本市水道事業におきましては，経営比較分析を通じ明らかとなったこれらの課題を精査し，計画的かつ効率的な事業運営による経営基盤の強化やサービスの向上に努めるとともに，新型コロナウイルス感染症にも万全な対策を講じつつ，安全で良質な水道水を安定的に供給していくことを通じて，お客さまと地域社会に一層信頼される水道事業を目指し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</si>
</sst>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0.53</c:v>
                </c:pt>
                <c:pt idx="1">
                  <c:v>0.83</c:v>
                </c:pt>
                <c:pt idx="2">
                  <c:v>0.67</c:v>
                </c:pt>
                <c:pt idx="3">
                  <c:v>0.74</c:v>
                </c:pt>
                <c:pt idx="4">
                  <c:v>0.77</c:v>
                </c:pt>
              </c:numCache>
            </c:numRef>
          </c:val>
          <c:extLst>
            <c:ext xmlns:c16="http://schemas.microsoft.com/office/drawing/2014/chart" uri="{C3380CC4-5D6E-409C-BE32-E72D297353CC}">
              <c16:uniqueId val="{00000000-630B-41C0-9C94-6998DCB3C2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630B-41C0-9C94-6998DCB3C2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76.58</c:v>
                </c:pt>
                <c:pt idx="1">
                  <c:v>76.739999999999995</c:v>
                </c:pt>
                <c:pt idx="2">
                  <c:v>77.209999999999994</c:v>
                </c:pt>
                <c:pt idx="3">
                  <c:v>77.510000000000005</c:v>
                </c:pt>
                <c:pt idx="4">
                  <c:v>79.31</c:v>
                </c:pt>
              </c:numCache>
            </c:numRef>
          </c:val>
          <c:extLst>
            <c:ext xmlns:c16="http://schemas.microsoft.com/office/drawing/2014/chart" uri="{C3380CC4-5D6E-409C-BE32-E72D297353CC}">
              <c16:uniqueId val="{00000000-5677-4054-BE02-C28F408C0A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5677-4054-BE02-C28F408C0A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94.24</c:v>
                </c:pt>
                <c:pt idx="1">
                  <c:v>94.71</c:v>
                </c:pt>
                <c:pt idx="2">
                  <c:v>94.5</c:v>
                </c:pt>
                <c:pt idx="3">
                  <c:v>94.35</c:v>
                </c:pt>
                <c:pt idx="4">
                  <c:v>94.35</c:v>
                </c:pt>
              </c:numCache>
            </c:numRef>
          </c:val>
          <c:extLst>
            <c:ext xmlns:c16="http://schemas.microsoft.com/office/drawing/2014/chart" uri="{C3380CC4-5D6E-409C-BE32-E72D297353CC}">
              <c16:uniqueId val="{00000000-BA20-4B76-9C14-A2DA67FD89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BA20-4B76-9C14-A2DA67FD89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112.49</c:v>
                </c:pt>
                <c:pt idx="1">
                  <c:v>112.03</c:v>
                </c:pt>
                <c:pt idx="2">
                  <c:v>115.99</c:v>
                </c:pt>
                <c:pt idx="3">
                  <c:v>117.29</c:v>
                </c:pt>
                <c:pt idx="4">
                  <c:v>111.32</c:v>
                </c:pt>
              </c:numCache>
            </c:numRef>
          </c:val>
          <c:extLst>
            <c:ext xmlns:c16="http://schemas.microsoft.com/office/drawing/2014/chart" uri="{C3380CC4-5D6E-409C-BE32-E72D297353CC}">
              <c16:uniqueId val="{00000000-87A3-4D10-A237-7BAEAB96DA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87A3-4D10-A237-7BAEAB96DA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51.55</c:v>
                </c:pt>
                <c:pt idx="1">
                  <c:v>51.71</c:v>
                </c:pt>
                <c:pt idx="2">
                  <c:v>52.66</c:v>
                </c:pt>
                <c:pt idx="3">
                  <c:v>53.11</c:v>
                </c:pt>
                <c:pt idx="4">
                  <c:v>53.34</c:v>
                </c:pt>
              </c:numCache>
            </c:numRef>
          </c:val>
          <c:extLst>
            <c:ext xmlns:c16="http://schemas.microsoft.com/office/drawing/2014/chart" uri="{C3380CC4-5D6E-409C-BE32-E72D297353CC}">
              <c16:uniqueId val="{00000000-0D2F-46D9-B175-50DD04C7F9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0D2F-46D9-B175-50DD04C7F9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11.54</c:v>
                </c:pt>
                <c:pt idx="1">
                  <c:v>13.54</c:v>
                </c:pt>
                <c:pt idx="2">
                  <c:v>16.41</c:v>
                </c:pt>
                <c:pt idx="3">
                  <c:v>19.32</c:v>
                </c:pt>
                <c:pt idx="4">
                  <c:v>22.48</c:v>
                </c:pt>
              </c:numCache>
            </c:numRef>
          </c:val>
          <c:extLst>
            <c:ext xmlns:c16="http://schemas.microsoft.com/office/drawing/2014/chart" uri="{C3380CC4-5D6E-409C-BE32-E72D297353CC}">
              <c16:uniqueId val="{00000000-BA43-439F-9CC3-45C6F5A77A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BA43-439F-9CC3-45C6F5A77A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16-482C-827A-0085866DA6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16-482C-827A-0085866DA6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177.06</c:v>
                </c:pt>
                <c:pt idx="1">
                  <c:v>171.75</c:v>
                </c:pt>
                <c:pt idx="2">
                  <c:v>177.73</c:v>
                </c:pt>
                <c:pt idx="3">
                  <c:v>187.03</c:v>
                </c:pt>
                <c:pt idx="4">
                  <c:v>174.85</c:v>
                </c:pt>
              </c:numCache>
            </c:numRef>
          </c:val>
          <c:extLst>
            <c:ext xmlns:c16="http://schemas.microsoft.com/office/drawing/2014/chart" uri="{C3380CC4-5D6E-409C-BE32-E72D297353CC}">
              <c16:uniqueId val="{00000000-CE89-444B-A811-F83D15CCEE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CE89-444B-A811-F83D15CCEE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283.77</c:v>
                </c:pt>
                <c:pt idx="1">
                  <c:v>283.02999999999997</c:v>
                </c:pt>
                <c:pt idx="2">
                  <c:v>282.48</c:v>
                </c:pt>
                <c:pt idx="3">
                  <c:v>274.79000000000002</c:v>
                </c:pt>
                <c:pt idx="4">
                  <c:v>267.32</c:v>
                </c:pt>
              </c:numCache>
            </c:numRef>
          </c:val>
          <c:extLst>
            <c:ext xmlns:c16="http://schemas.microsoft.com/office/drawing/2014/chart" uri="{C3380CC4-5D6E-409C-BE32-E72D297353CC}">
              <c16:uniqueId val="{00000000-41D5-4839-B773-246F792677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41D5-4839-B773-246F792677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102.47</c:v>
                </c:pt>
                <c:pt idx="1">
                  <c:v>101.35</c:v>
                </c:pt>
                <c:pt idx="2">
                  <c:v>104.31</c:v>
                </c:pt>
                <c:pt idx="3">
                  <c:v>105.51</c:v>
                </c:pt>
                <c:pt idx="4">
                  <c:v>100.82</c:v>
                </c:pt>
              </c:numCache>
            </c:numRef>
          </c:val>
          <c:extLst>
            <c:ext xmlns:c16="http://schemas.microsoft.com/office/drawing/2014/chart" uri="{C3380CC4-5D6E-409C-BE32-E72D297353CC}">
              <c16:uniqueId val="{00000000-0208-401C-8D4D-1BD919E700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0208-401C-8D4D-1BD919E700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203.76</c:v>
                </c:pt>
                <c:pt idx="1">
                  <c:v>206.15</c:v>
                </c:pt>
                <c:pt idx="2">
                  <c:v>200.14</c:v>
                </c:pt>
                <c:pt idx="3">
                  <c:v>198.01</c:v>
                </c:pt>
                <c:pt idx="4">
                  <c:v>207.54</c:v>
                </c:pt>
              </c:numCache>
            </c:numRef>
          </c:val>
          <c:extLst>
            <c:ext xmlns:c16="http://schemas.microsoft.com/office/drawing/2014/chart" uri="{C3380CC4-5D6E-409C-BE32-E72D297353CC}">
              <c16:uniqueId val="{00000000-6E1B-44BF-94B9-9675F33745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6E1B-44BF-94B9-9675F33745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仙台市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1064060</v>
      </c>
      <c r="AM8" s="61"/>
      <c r="AN8" s="61"/>
      <c r="AO8" s="61"/>
      <c r="AP8" s="61"/>
      <c r="AQ8" s="61"/>
      <c r="AR8" s="61"/>
      <c r="AS8" s="61"/>
      <c r="AT8" s="52">
        <f>データ!$S$6</f>
        <v>786.35</v>
      </c>
      <c r="AU8" s="53"/>
      <c r="AV8" s="53"/>
      <c r="AW8" s="53"/>
      <c r="AX8" s="53"/>
      <c r="AY8" s="53"/>
      <c r="AZ8" s="53"/>
      <c r="BA8" s="53"/>
      <c r="BB8" s="54">
        <f>データ!$T$6</f>
        <v>1353.16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63.56</v>
      </c>
      <c r="J10" s="53"/>
      <c r="K10" s="53"/>
      <c r="L10" s="53"/>
      <c r="M10" s="53"/>
      <c r="N10" s="53"/>
      <c r="O10" s="64"/>
      <c r="P10" s="54">
        <f>データ!$P$6</f>
        <v>99.7</v>
      </c>
      <c r="Q10" s="54"/>
      <c r="R10" s="54"/>
      <c r="S10" s="54"/>
      <c r="T10" s="54"/>
      <c r="U10" s="54"/>
      <c r="V10" s="54"/>
      <c r="W10" s="61">
        <f>データ!$Q$6</f>
        <v>3553</v>
      </c>
      <c r="X10" s="61"/>
      <c r="Y10" s="61"/>
      <c r="Z10" s="61"/>
      <c r="AA10" s="61"/>
      <c r="AB10" s="61"/>
      <c r="AC10" s="61"/>
      <c r="AD10" s="2"/>
      <c r="AE10" s="2"/>
      <c r="AF10" s="2"/>
      <c r="AG10" s="2"/>
      <c r="AH10" s="4"/>
      <c r="AI10" s="4"/>
      <c r="AJ10" s="4"/>
      <c r="AK10" s="4"/>
      <c r="AL10" s="61">
        <f>データ!$U$6</f>
        <v>1061155</v>
      </c>
      <c r="AM10" s="61"/>
      <c r="AN10" s="61"/>
      <c r="AO10" s="61"/>
      <c r="AP10" s="61"/>
      <c r="AQ10" s="61"/>
      <c r="AR10" s="61"/>
      <c r="AS10" s="61"/>
      <c r="AT10" s="52">
        <f>データ!$V$6</f>
        <v>360.64</v>
      </c>
      <c r="AU10" s="53"/>
      <c r="AV10" s="53"/>
      <c r="AW10" s="53"/>
      <c r="AX10" s="53"/>
      <c r="AY10" s="53"/>
      <c r="AZ10" s="53"/>
      <c r="BA10" s="53"/>
      <c r="BB10" s="54">
        <f>データ!$W$6</f>
        <v>2942.42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KpRKsxa4c9aDLD8od5H4FjB692RBz9UGSG8PzQYh9NXTezTrs5DEgv0uLOsXDZGtKPToiN1Dp0eOC1jGCrPDw==" saltValue="11MVmOysnkZif5fkicGe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41009</v>
      </c>
      <c r="D6" s="34">
        <f t="shared" si="3"/>
        <v>46</v>
      </c>
      <c r="E6" s="34">
        <f t="shared" si="3"/>
        <v>1</v>
      </c>
      <c r="F6" s="34">
        <f t="shared" si="3"/>
        <v>0</v>
      </c>
      <c r="G6" s="34">
        <f t="shared" si="3"/>
        <v>1</v>
      </c>
      <c r="H6" s="34" t="str">
        <f t="shared" si="3"/>
        <v>宮城県　仙台市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63.56</v>
      </c>
      <c r="P6" s="35">
        <f t="shared" si="3"/>
        <v>99.7</v>
      </c>
      <c r="Q6" s="35">
        <f t="shared" si="3"/>
        <v>3553</v>
      </c>
      <c r="R6" s="35">
        <f t="shared" si="3"/>
        <v>1064060</v>
      </c>
      <c r="S6" s="35">
        <f t="shared" si="3"/>
        <v>786.35</v>
      </c>
      <c r="T6" s="35">
        <f t="shared" si="3"/>
        <v>1353.16</v>
      </c>
      <c r="U6" s="35">
        <f t="shared" si="3"/>
        <v>1061155</v>
      </c>
      <c r="V6" s="35">
        <f t="shared" si="3"/>
        <v>360.64</v>
      </c>
      <c r="W6" s="35">
        <f t="shared" si="3"/>
        <v>2942.42</v>
      </c>
      <c r="X6" s="36">
        <f>IF(X7="",NA(),X7)</f>
        <v>112.49</v>
      </c>
      <c r="Y6" s="36">
        <f t="shared" ref="Y6:AG6" si="4">IF(Y7="",NA(),Y7)</f>
        <v>112.03</v>
      </c>
      <c r="Z6" s="36">
        <f t="shared" si="4"/>
        <v>115.99</v>
      </c>
      <c r="AA6" s="36">
        <f t="shared" si="4"/>
        <v>117.29</v>
      </c>
      <c r="AB6" s="36">
        <f t="shared" si="4"/>
        <v>111.32</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177.06</v>
      </c>
      <c r="AU6" s="36">
        <f t="shared" ref="AU6:BC6" si="6">IF(AU7="",NA(),AU7)</f>
        <v>171.75</v>
      </c>
      <c r="AV6" s="36">
        <f t="shared" si="6"/>
        <v>177.73</v>
      </c>
      <c r="AW6" s="36">
        <f t="shared" si="6"/>
        <v>187.03</v>
      </c>
      <c r="AX6" s="36">
        <f t="shared" si="6"/>
        <v>174.85</v>
      </c>
      <c r="AY6" s="36">
        <f t="shared" si="6"/>
        <v>168.99</v>
      </c>
      <c r="AZ6" s="36">
        <f t="shared" si="6"/>
        <v>159.12</v>
      </c>
      <c r="BA6" s="36">
        <f t="shared" si="6"/>
        <v>169.68</v>
      </c>
      <c r="BB6" s="36">
        <f t="shared" si="6"/>
        <v>166.51</v>
      </c>
      <c r="BC6" s="36">
        <f t="shared" si="6"/>
        <v>172.47</v>
      </c>
      <c r="BD6" s="35" t="str">
        <f>IF(BD7="","",IF(BD7="-","【-】","【"&amp;SUBSTITUTE(TEXT(BD7,"#,##0.00"),"-","△")&amp;"】"))</f>
        <v>【264.97】</v>
      </c>
      <c r="BE6" s="36">
        <f>IF(BE7="",NA(),BE7)</f>
        <v>283.77</v>
      </c>
      <c r="BF6" s="36">
        <f t="shared" ref="BF6:BN6" si="7">IF(BF7="",NA(),BF7)</f>
        <v>283.02999999999997</v>
      </c>
      <c r="BG6" s="36">
        <f t="shared" si="7"/>
        <v>282.48</v>
      </c>
      <c r="BH6" s="36">
        <f t="shared" si="7"/>
        <v>274.79000000000002</v>
      </c>
      <c r="BI6" s="36">
        <f t="shared" si="7"/>
        <v>267.32</v>
      </c>
      <c r="BJ6" s="36">
        <f t="shared" si="7"/>
        <v>212.16</v>
      </c>
      <c r="BK6" s="36">
        <f t="shared" si="7"/>
        <v>206.16</v>
      </c>
      <c r="BL6" s="36">
        <f t="shared" si="7"/>
        <v>203.63</v>
      </c>
      <c r="BM6" s="36">
        <f t="shared" si="7"/>
        <v>198.51</v>
      </c>
      <c r="BN6" s="36">
        <f t="shared" si="7"/>
        <v>193.57</v>
      </c>
      <c r="BO6" s="35" t="str">
        <f>IF(BO7="","",IF(BO7="-","【-】","【"&amp;SUBSTITUTE(TEXT(BO7,"#,##0.00"),"-","△")&amp;"】"))</f>
        <v>【266.61】</v>
      </c>
      <c r="BP6" s="36">
        <f>IF(BP7="",NA(),BP7)</f>
        <v>102.47</v>
      </c>
      <c r="BQ6" s="36">
        <f t="shared" ref="BQ6:BY6" si="8">IF(BQ7="",NA(),BQ7)</f>
        <v>101.35</v>
      </c>
      <c r="BR6" s="36">
        <f t="shared" si="8"/>
        <v>104.31</v>
      </c>
      <c r="BS6" s="36">
        <f t="shared" si="8"/>
        <v>105.51</v>
      </c>
      <c r="BT6" s="36">
        <f t="shared" si="8"/>
        <v>100.82</v>
      </c>
      <c r="BU6" s="36">
        <f t="shared" si="8"/>
        <v>104.16</v>
      </c>
      <c r="BV6" s="36">
        <f t="shared" si="8"/>
        <v>104.03</v>
      </c>
      <c r="BW6" s="36">
        <f t="shared" si="8"/>
        <v>103.04</v>
      </c>
      <c r="BX6" s="36">
        <f t="shared" si="8"/>
        <v>103.28</v>
      </c>
      <c r="BY6" s="36">
        <f t="shared" si="8"/>
        <v>102.26</v>
      </c>
      <c r="BZ6" s="35" t="str">
        <f>IF(BZ7="","",IF(BZ7="-","【-】","【"&amp;SUBSTITUTE(TEXT(BZ7,"#,##0.00"),"-","△")&amp;"】"))</f>
        <v>【103.24】</v>
      </c>
      <c r="CA6" s="36">
        <f>IF(CA7="",NA(),CA7)</f>
        <v>203.76</v>
      </c>
      <c r="CB6" s="36">
        <f t="shared" ref="CB6:CJ6" si="9">IF(CB7="",NA(),CB7)</f>
        <v>206.15</v>
      </c>
      <c r="CC6" s="36">
        <f t="shared" si="9"/>
        <v>200.14</v>
      </c>
      <c r="CD6" s="36">
        <f t="shared" si="9"/>
        <v>198.01</v>
      </c>
      <c r="CE6" s="36">
        <f t="shared" si="9"/>
        <v>207.54</v>
      </c>
      <c r="CF6" s="36">
        <f t="shared" si="9"/>
        <v>171.29</v>
      </c>
      <c r="CG6" s="36">
        <f t="shared" si="9"/>
        <v>171.54</v>
      </c>
      <c r="CH6" s="36">
        <f t="shared" si="9"/>
        <v>173</v>
      </c>
      <c r="CI6" s="36">
        <f t="shared" si="9"/>
        <v>173.11</v>
      </c>
      <c r="CJ6" s="36">
        <f t="shared" si="9"/>
        <v>174.34</v>
      </c>
      <c r="CK6" s="35" t="str">
        <f>IF(CK7="","",IF(CK7="-","【-】","【"&amp;SUBSTITUTE(TEXT(CK7,"#,##0.00"),"-","△")&amp;"】"))</f>
        <v>【168.38】</v>
      </c>
      <c r="CL6" s="36">
        <f>IF(CL7="",NA(),CL7)</f>
        <v>76.58</v>
      </c>
      <c r="CM6" s="36">
        <f t="shared" ref="CM6:CU6" si="10">IF(CM7="",NA(),CM7)</f>
        <v>76.739999999999995</v>
      </c>
      <c r="CN6" s="36">
        <f t="shared" si="10"/>
        <v>77.209999999999994</v>
      </c>
      <c r="CO6" s="36">
        <f t="shared" si="10"/>
        <v>77.510000000000005</v>
      </c>
      <c r="CP6" s="36">
        <f t="shared" si="10"/>
        <v>79.31</v>
      </c>
      <c r="CQ6" s="36">
        <f t="shared" si="10"/>
        <v>58.67</v>
      </c>
      <c r="CR6" s="36">
        <f t="shared" si="10"/>
        <v>59</v>
      </c>
      <c r="CS6" s="36">
        <f t="shared" si="10"/>
        <v>59.36</v>
      </c>
      <c r="CT6" s="36">
        <f t="shared" si="10"/>
        <v>59.32</v>
      </c>
      <c r="CU6" s="36">
        <f t="shared" si="10"/>
        <v>59.12</v>
      </c>
      <c r="CV6" s="35" t="str">
        <f>IF(CV7="","",IF(CV7="-","【-】","【"&amp;SUBSTITUTE(TEXT(CV7,"#,##0.00"),"-","△")&amp;"】"))</f>
        <v>【60.00】</v>
      </c>
      <c r="CW6" s="36">
        <f>IF(CW7="",NA(),CW7)</f>
        <v>94.24</v>
      </c>
      <c r="CX6" s="36">
        <f t="shared" ref="CX6:DF6" si="11">IF(CX7="",NA(),CX7)</f>
        <v>94.71</v>
      </c>
      <c r="CY6" s="36">
        <f t="shared" si="11"/>
        <v>94.5</v>
      </c>
      <c r="CZ6" s="36">
        <f t="shared" si="11"/>
        <v>94.35</v>
      </c>
      <c r="DA6" s="36">
        <f t="shared" si="11"/>
        <v>94.35</v>
      </c>
      <c r="DB6" s="36">
        <f t="shared" si="11"/>
        <v>93.36</v>
      </c>
      <c r="DC6" s="36">
        <f t="shared" si="11"/>
        <v>93.69</v>
      </c>
      <c r="DD6" s="36">
        <f t="shared" si="11"/>
        <v>93.82</v>
      </c>
      <c r="DE6" s="36">
        <f t="shared" si="11"/>
        <v>93.74</v>
      </c>
      <c r="DF6" s="36">
        <f t="shared" si="11"/>
        <v>93.64</v>
      </c>
      <c r="DG6" s="35" t="str">
        <f>IF(DG7="","",IF(DG7="-","【-】","【"&amp;SUBSTITUTE(TEXT(DG7,"#,##0.00"),"-","△")&amp;"】"))</f>
        <v>【89.80】</v>
      </c>
      <c r="DH6" s="36">
        <f>IF(DH7="",NA(),DH7)</f>
        <v>51.55</v>
      </c>
      <c r="DI6" s="36">
        <f t="shared" ref="DI6:DQ6" si="12">IF(DI7="",NA(),DI7)</f>
        <v>51.71</v>
      </c>
      <c r="DJ6" s="36">
        <f t="shared" si="12"/>
        <v>52.66</v>
      </c>
      <c r="DK6" s="36">
        <f t="shared" si="12"/>
        <v>53.11</v>
      </c>
      <c r="DL6" s="36">
        <f t="shared" si="12"/>
        <v>53.34</v>
      </c>
      <c r="DM6" s="36">
        <f t="shared" si="12"/>
        <v>47.39</v>
      </c>
      <c r="DN6" s="36">
        <f t="shared" si="12"/>
        <v>48.05</v>
      </c>
      <c r="DO6" s="36">
        <f t="shared" si="12"/>
        <v>48.64</v>
      </c>
      <c r="DP6" s="36">
        <f t="shared" si="12"/>
        <v>49.23</v>
      </c>
      <c r="DQ6" s="36">
        <f t="shared" si="12"/>
        <v>49.78</v>
      </c>
      <c r="DR6" s="35" t="str">
        <f>IF(DR7="","",IF(DR7="-","【-】","【"&amp;SUBSTITUTE(TEXT(DR7,"#,##0.00"),"-","△")&amp;"】"))</f>
        <v>【49.59】</v>
      </c>
      <c r="DS6" s="36">
        <f>IF(DS7="",NA(),DS7)</f>
        <v>11.54</v>
      </c>
      <c r="DT6" s="36">
        <f t="shared" ref="DT6:EB6" si="13">IF(DT7="",NA(),DT7)</f>
        <v>13.54</v>
      </c>
      <c r="DU6" s="36">
        <f t="shared" si="13"/>
        <v>16.41</v>
      </c>
      <c r="DV6" s="36">
        <f t="shared" si="13"/>
        <v>19.32</v>
      </c>
      <c r="DW6" s="36">
        <f t="shared" si="13"/>
        <v>22.48</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0.53</v>
      </c>
      <c r="EE6" s="36">
        <f t="shared" ref="EE6:EM6" si="14">IF(EE7="",NA(),EE7)</f>
        <v>0.83</v>
      </c>
      <c r="EF6" s="36">
        <f t="shared" si="14"/>
        <v>0.67</v>
      </c>
      <c r="EG6" s="36">
        <f t="shared" si="14"/>
        <v>0.74</v>
      </c>
      <c r="EH6" s="36">
        <f t="shared" si="14"/>
        <v>0.77</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41009</v>
      </c>
      <c r="D7" s="38">
        <v>46</v>
      </c>
      <c r="E7" s="38">
        <v>1</v>
      </c>
      <c r="F7" s="38">
        <v>0</v>
      </c>
      <c r="G7" s="38">
        <v>1</v>
      </c>
      <c r="H7" s="38" t="s">
        <v>93</v>
      </c>
      <c r="I7" s="38" t="s">
        <v>94</v>
      </c>
      <c r="J7" s="38" t="s">
        <v>95</v>
      </c>
      <c r="K7" s="38" t="s">
        <v>96</v>
      </c>
      <c r="L7" s="38" t="s">
        <v>97</v>
      </c>
      <c r="M7" s="38" t="s">
        <v>98</v>
      </c>
      <c r="N7" s="39" t="s">
        <v>99</v>
      </c>
      <c r="O7" s="39">
        <v>63.56</v>
      </c>
      <c r="P7" s="39">
        <v>99.7</v>
      </c>
      <c r="Q7" s="39">
        <v>3553</v>
      </c>
      <c r="R7" s="39">
        <v>1064060</v>
      </c>
      <c r="S7" s="39">
        <v>786.35</v>
      </c>
      <c r="T7" s="39">
        <v>1353.16</v>
      </c>
      <c r="U7" s="39">
        <v>1061155</v>
      </c>
      <c r="V7" s="39">
        <v>360.64</v>
      </c>
      <c r="W7" s="39">
        <v>2942.42</v>
      </c>
      <c r="X7" s="39">
        <v>112.49</v>
      </c>
      <c r="Y7" s="39">
        <v>112.03</v>
      </c>
      <c r="Z7" s="39">
        <v>115.99</v>
      </c>
      <c r="AA7" s="39">
        <v>117.29</v>
      </c>
      <c r="AB7" s="39">
        <v>111.32</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177.06</v>
      </c>
      <c r="AU7" s="39">
        <v>171.75</v>
      </c>
      <c r="AV7" s="39">
        <v>177.73</v>
      </c>
      <c r="AW7" s="39">
        <v>187.03</v>
      </c>
      <c r="AX7" s="39">
        <v>174.85</v>
      </c>
      <c r="AY7" s="39">
        <v>168.99</v>
      </c>
      <c r="AZ7" s="39">
        <v>159.12</v>
      </c>
      <c r="BA7" s="39">
        <v>169.68</v>
      </c>
      <c r="BB7" s="39">
        <v>166.51</v>
      </c>
      <c r="BC7" s="39">
        <v>172.47</v>
      </c>
      <c r="BD7" s="39">
        <v>264.97000000000003</v>
      </c>
      <c r="BE7" s="39">
        <v>283.77</v>
      </c>
      <c r="BF7" s="39">
        <v>283.02999999999997</v>
      </c>
      <c r="BG7" s="39">
        <v>282.48</v>
      </c>
      <c r="BH7" s="39">
        <v>274.79000000000002</v>
      </c>
      <c r="BI7" s="39">
        <v>267.32</v>
      </c>
      <c r="BJ7" s="39">
        <v>212.16</v>
      </c>
      <c r="BK7" s="39">
        <v>206.16</v>
      </c>
      <c r="BL7" s="39">
        <v>203.63</v>
      </c>
      <c r="BM7" s="39">
        <v>198.51</v>
      </c>
      <c r="BN7" s="39">
        <v>193.57</v>
      </c>
      <c r="BO7" s="39">
        <v>266.61</v>
      </c>
      <c r="BP7" s="39">
        <v>102.47</v>
      </c>
      <c r="BQ7" s="39">
        <v>101.35</v>
      </c>
      <c r="BR7" s="39">
        <v>104.31</v>
      </c>
      <c r="BS7" s="39">
        <v>105.51</v>
      </c>
      <c r="BT7" s="39">
        <v>100.82</v>
      </c>
      <c r="BU7" s="39">
        <v>104.16</v>
      </c>
      <c r="BV7" s="39">
        <v>104.03</v>
      </c>
      <c r="BW7" s="39">
        <v>103.04</v>
      </c>
      <c r="BX7" s="39">
        <v>103.28</v>
      </c>
      <c r="BY7" s="39">
        <v>102.26</v>
      </c>
      <c r="BZ7" s="39">
        <v>103.24</v>
      </c>
      <c r="CA7" s="39">
        <v>203.76</v>
      </c>
      <c r="CB7" s="39">
        <v>206.15</v>
      </c>
      <c r="CC7" s="39">
        <v>200.14</v>
      </c>
      <c r="CD7" s="39">
        <v>198.01</v>
      </c>
      <c r="CE7" s="39">
        <v>207.54</v>
      </c>
      <c r="CF7" s="39">
        <v>171.29</v>
      </c>
      <c r="CG7" s="39">
        <v>171.54</v>
      </c>
      <c r="CH7" s="39">
        <v>173</v>
      </c>
      <c r="CI7" s="39">
        <v>173.11</v>
      </c>
      <c r="CJ7" s="39">
        <v>174.34</v>
      </c>
      <c r="CK7" s="39">
        <v>168.38</v>
      </c>
      <c r="CL7" s="39">
        <v>76.58</v>
      </c>
      <c r="CM7" s="39">
        <v>76.739999999999995</v>
      </c>
      <c r="CN7" s="39">
        <v>77.209999999999994</v>
      </c>
      <c r="CO7" s="39">
        <v>77.510000000000005</v>
      </c>
      <c r="CP7" s="39">
        <v>79.31</v>
      </c>
      <c r="CQ7" s="39">
        <v>58.67</v>
      </c>
      <c r="CR7" s="39">
        <v>59</v>
      </c>
      <c r="CS7" s="39">
        <v>59.36</v>
      </c>
      <c r="CT7" s="39">
        <v>59.32</v>
      </c>
      <c r="CU7" s="39">
        <v>59.12</v>
      </c>
      <c r="CV7" s="39">
        <v>60</v>
      </c>
      <c r="CW7" s="39">
        <v>94.24</v>
      </c>
      <c r="CX7" s="39">
        <v>94.71</v>
      </c>
      <c r="CY7" s="39">
        <v>94.5</v>
      </c>
      <c r="CZ7" s="39">
        <v>94.35</v>
      </c>
      <c r="DA7" s="39">
        <v>94.35</v>
      </c>
      <c r="DB7" s="39">
        <v>93.36</v>
      </c>
      <c r="DC7" s="39">
        <v>93.69</v>
      </c>
      <c r="DD7" s="39">
        <v>93.82</v>
      </c>
      <c r="DE7" s="39">
        <v>93.74</v>
      </c>
      <c r="DF7" s="39">
        <v>93.64</v>
      </c>
      <c r="DG7" s="39">
        <v>89.8</v>
      </c>
      <c r="DH7" s="39">
        <v>51.55</v>
      </c>
      <c r="DI7" s="39">
        <v>51.71</v>
      </c>
      <c r="DJ7" s="39">
        <v>52.66</v>
      </c>
      <c r="DK7" s="39">
        <v>53.11</v>
      </c>
      <c r="DL7" s="39">
        <v>53.34</v>
      </c>
      <c r="DM7" s="39">
        <v>47.39</v>
      </c>
      <c r="DN7" s="39">
        <v>48.05</v>
      </c>
      <c r="DO7" s="39">
        <v>48.64</v>
      </c>
      <c r="DP7" s="39">
        <v>49.23</v>
      </c>
      <c r="DQ7" s="39">
        <v>49.78</v>
      </c>
      <c r="DR7" s="39">
        <v>49.59</v>
      </c>
      <c r="DS7" s="39">
        <v>11.54</v>
      </c>
      <c r="DT7" s="39">
        <v>13.54</v>
      </c>
      <c r="DU7" s="39">
        <v>16.41</v>
      </c>
      <c r="DV7" s="39">
        <v>19.32</v>
      </c>
      <c r="DW7" s="39">
        <v>22.48</v>
      </c>
      <c r="DX7" s="39">
        <v>16.739999999999998</v>
      </c>
      <c r="DY7" s="39">
        <v>17.97</v>
      </c>
      <c r="DZ7" s="39">
        <v>19.95</v>
      </c>
      <c r="EA7" s="39">
        <v>21.62</v>
      </c>
      <c r="EB7" s="39">
        <v>22.79</v>
      </c>
      <c r="EC7" s="39">
        <v>19.440000000000001</v>
      </c>
      <c r="ED7" s="39">
        <v>0.53</v>
      </c>
      <c r="EE7" s="39">
        <v>0.83</v>
      </c>
      <c r="EF7" s="39">
        <v>0.67</v>
      </c>
      <c r="EG7" s="39">
        <v>0.74</v>
      </c>
      <c r="EH7" s="39">
        <v>0.77</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2021-01-20T07:00:17Z</cp:lastPrinted>
  <dcterms:created xsi:type="dcterms:W3CDTF">2020-12-04T02:03:08Z</dcterms:created>
  <dcterms:modified xsi:type="dcterms:W3CDTF">2021-01-22T04:13:56Z</dcterms:modified>
  <cp:category/>
</cp:coreProperties>
</file>