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40 経営企画係\4080 調査・照会回答\10 総務省関係\01 経営比較分析表\R02（R01決算）\02 ダウンロード＆提出\"/>
    </mc:Choice>
  </mc:AlternateContent>
  <workbookProtection workbookAlgorithmName="SHA-512" workbookHashValue="olMEdhQ4EjrwzjEevLGvYeMPDG0G4IXwZVnmR2ufXidW7UPzaBHHBF5+CxR799LTp2xyGc3BiEBDTzN2mdH5ig==" workbookSaltValue="KSPNV+PZrO1WXSD8r20H4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I8" i="4"/>
  <c r="B8" i="4"/>
  <c r="B6"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<sst xmlns="http://schemas.openxmlformats.org/spreadsheetml/2006/main" count="253" uniqueCount="117">
  <si>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</si>
  <si>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</si>
  <si>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</si>
  <si>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</si>
  <si>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</si>
  <si>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</si>
  <si>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</si>
  <si>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</si>
  <si>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</si>
  <si>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</si>
  <si>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</si>
  <si>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</si>
  <si>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</si>
  <si>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</si>
  <si>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</si>
  <si>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</si>
  <si>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</si>
  <si>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</si>
  <si>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</si>
  <si>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</si>
  <si>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</si>
  <si>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</si>
  <si>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</si>
  <si>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</si>
  <si>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</si>
  <si>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</si>
  <si>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</si>
  <si>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</si>
  <si>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</si>
  <si>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</si>
  <si>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</si>
  <si>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</si>
  <si>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</si>
  <si>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</si>
  <si>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</si>
  <si>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</si>
  <si>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</si>
  <si>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</si>
  <si>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</si>
  <si>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</si>
  <si>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</si>
  <si>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</si>
  <si>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</si>
  <si>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</si>
  <si>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</si>
  <si>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</si>
  <si>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</si>
  <si>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</si>
  <si>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</si>
  <si>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</si>
  <si>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</si>
  <si>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</si>
  <si>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</si>
  <si>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</si>
  <si>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</si>
  <si>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</si>
  <si>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</si>
  <si>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</si>
  <si>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</si>
  <si>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</si>
  <si>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</si>
  <si>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</si>
  <si>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</si>
  <si>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</si>
  <si>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</si>
  <si>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</si>
  <si>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</si>
  <si>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</si>
  <si>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</si>
  <si>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</si>
  <si>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</si>
  <si>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</si>
  <si>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</si>
  <si>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</si>
  <si>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</si>
  <si>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</si>
  <si>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</si>
  <si>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</si>
  <si>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</si>
  <si>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</si>
  <si>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</si>
  <si>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</si>
  <si>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</si>
  <si>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</si>
  <si>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</si>
  <si>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</si>
  <si>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</si>
  <si>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</si>
  <si>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</si>
  <si>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</si>
  <si>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</si>
  <si>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</si>
  <si>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</si>
  <si>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</si>
  <si>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</si>
  <si>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</si>
  <si>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</si>
  <si>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</si>
  <si>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</si>
  <si>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</si>
  <si>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</si>
  <si>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</si>
  <si>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</si>
  <si>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</si>
  <si>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</si>
  <si>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</si>
  <si>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</si>
  <si>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</si>
  <si>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</si>
  <si>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</si>
  <si>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</si>
  <si>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</si>
  <si>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</si>
  <si>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</si>
  <si>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① 経常収支比率　②　累積欠損金比率</t>
    </r>
    <r>
      <rPr>
        <sz val="11"/>
        <color theme="1"/>
        <rFont val="ＭＳ ゴシック"/>
        <family val="3"/>
        <charset val="128"/>
      </rPr>
      <t xml:space="preserve">
　経費回収率は施設の維持費・資本費が増加傾向にあり，使用料収入で賄えていない状況にある。
　今後も低い水準となる見込みとなり，累積欠損金比率が増加傾向となっていることから，引き続き，維持管理費の効率化を図り，経常収支比率の向上，累積欠損金比率を下げる必要がある。
</t>
    </r>
    <r>
      <rPr>
        <b/>
        <sz val="11"/>
        <color theme="1"/>
        <rFont val="ＭＳ ゴシック"/>
        <family val="3"/>
        <charset val="128"/>
      </rPr>
      <t xml:space="preserve">④ 企業債残高対事業規模比率
</t>
    </r>
    <r>
      <rPr>
        <sz val="11"/>
        <color theme="1"/>
        <rFont val="ＭＳ ゴシック"/>
        <family val="3"/>
        <charset val="128"/>
      </rPr>
      <t xml:space="preserve">　事業開始後10年程度であるため未償還残高が多く，類似団体に比し高い割合であると考えられる。また，今後も，総合的な汚水処理整備を進めることにより抑制していく必要がある。
</t>
    </r>
    <r>
      <rPr>
        <b/>
        <sz val="11"/>
        <color theme="1"/>
        <rFont val="ＭＳ ゴシック"/>
        <family val="3"/>
        <charset val="128"/>
      </rPr>
      <t/>
    </r>
    <rPh sb="2" eb="4">
      <t>ケイジョウ</t>
    </rPh>
    <rPh sb="4" eb="6">
      <t>シュウシ</t>
    </rPh>
    <rPh sb="6" eb="8">
      <t>ヒリツ</t>
    </rPh>
    <rPh sb="82" eb="84">
      <t>ルイセキ</t>
    </rPh>
    <rPh sb="84" eb="87">
      <t>ケッソンキン</t>
    </rPh>
    <rPh sb="87" eb="89">
      <t>ヒリツ</t>
    </rPh>
    <rPh sb="90" eb="92">
      <t>ゾウカ</t>
    </rPh>
    <rPh sb="92" eb="94">
      <t>ケイコウ</t>
    </rPh>
    <rPh sb="123" eb="125">
      <t>ケイジョウ</t>
    </rPh>
    <rPh sb="125" eb="127">
      <t>シュウシ</t>
    </rPh>
    <rPh sb="127" eb="129">
      <t>ヒリツ</t>
    </rPh>
    <rPh sb="130" eb="132">
      <t>コウジョウ</t>
    </rPh>
    <rPh sb="133" eb="135">
      <t>ルイセキ</t>
    </rPh>
    <rPh sb="135" eb="138">
      <t>ケッソンキン</t>
    </rPh>
    <rPh sb="138" eb="140">
      <t>ヒリツ</t>
    </rPh>
    <rPh sb="141" eb="142">
      <t>サ</t>
    </rPh>
    <rPh sb="153" eb="155">
      <t>キギョウ</t>
    </rPh>
    <rPh sb="155" eb="156">
      <t>サイ</t>
    </rPh>
    <rPh sb="156" eb="158">
      <t>ザンダカ</t>
    </rPh>
    <rPh sb="158" eb="159">
      <t>タイ</t>
    </rPh>
    <rPh sb="159" eb="161">
      <t>ジギョウ</t>
    </rPh>
    <rPh sb="161" eb="163">
      <t>キボ</t>
    </rPh>
    <rPh sb="163" eb="165">
      <t>ヒリツ</t>
    </rPh>
    <rPh sb="167" eb="169">
      <t>ジギョウ</t>
    </rPh>
    <rPh sb="169" eb="172">
      <t>カイシゴ</t>
    </rPh>
    <rPh sb="174" eb="175">
      <t>ネン</t>
    </rPh>
    <rPh sb="175" eb="177">
      <t>テイド</t>
    </rPh>
    <rPh sb="182" eb="185">
      <t>ミショウカン</t>
    </rPh>
    <rPh sb="185" eb="187">
      <t>ザンダカ</t>
    </rPh>
    <rPh sb="188" eb="189">
      <t>オオ</t>
    </rPh>
    <rPh sb="191" eb="193">
      <t>ルイジ</t>
    </rPh>
    <rPh sb="193" eb="195">
      <t>ダンタイ</t>
    </rPh>
    <rPh sb="196" eb="197">
      <t>ヒ</t>
    </rPh>
    <rPh sb="198" eb="199">
      <t>タカ</t>
    </rPh>
    <rPh sb="200" eb="202">
      <t>ワリアイ</t>
    </rPh>
    <rPh sb="206" eb="207">
      <t>カンガ</t>
    </rPh>
    <rPh sb="215" eb="217">
      <t>コンゴ</t>
    </rPh>
    <rPh sb="219" eb="222">
      <t>ソウゴウテキ</t>
    </rPh>
    <rPh sb="223" eb="225">
      <t>オスイ</t>
    </rPh>
    <rPh sb="225" eb="227">
      <t>ショリ</t>
    </rPh>
    <rPh sb="227" eb="229">
      <t>セイビ</t>
    </rPh>
    <rPh sb="230" eb="231">
      <t>スス</t>
    </rPh>
    <rPh sb="238" eb="240">
      <t>ヨクセイ</t>
    </rPh>
    <rPh sb="244" eb="246">
      <t>ヒツヨウ</t>
    </rPh>
    <phoneticPr fontId="4"/>
  </si>
  <si>
    <t>　本事業は平成24年度に開始した事業であり，現時点では減価償却は進んでいない状況である。</t>
    <rPh sb="1" eb="2">
      <t>ホン</t>
    </rPh>
    <rPh sb="2" eb="4">
      <t>ジギョウ</t>
    </rPh>
    <rPh sb="5" eb="7">
      <t>ヘイセイ</t>
    </rPh>
    <rPh sb="9" eb="11">
      <t>ネンド</t>
    </rPh>
    <rPh sb="12" eb="14">
      <t>カイシ</t>
    </rPh>
    <rPh sb="16" eb="18">
      <t>ジギョウ</t>
    </rPh>
    <rPh sb="22" eb="25">
      <t>ゲンジテン</t>
    </rPh>
    <rPh sb="27" eb="29">
      <t>ゲンカ</t>
    </rPh>
    <rPh sb="29" eb="31">
      <t>ショウキャク</t>
    </rPh>
    <rPh sb="32" eb="33">
      <t>スス</t>
    </rPh>
    <rPh sb="38" eb="40">
      <t>ジョウキョウ</t>
    </rPh>
    <phoneticPr fontId="4"/>
  </si>
  <si>
    <t>　本事業は，平成24年時に本市下水道中期ビジョン[改訂版]に基づき未普及地域の早期解消及び，地域の実情やニーズに合った最も効率的で持続可能な汚水処理施設の整備の推進のため取り組んでいる事業である。
　今後については，民設の合併浄化槽制度に一本化し，より分かりやすく効率的な運営を行うよう努める。
　なお，本市の下水道事業においては，公共下水道，特定環境保全公共下水道，農業集落排水，浄化槽事業を一体的に整備しており，総合的な分析を行う必要がある。</t>
    <rPh sb="1" eb="2">
      <t>ホン</t>
    </rPh>
    <rPh sb="2" eb="4">
      <t>ジギョウ</t>
    </rPh>
    <rPh sb="6" eb="8">
      <t>ヘイセイ</t>
    </rPh>
    <rPh sb="10" eb="11">
      <t>ネン</t>
    </rPh>
    <rPh sb="11" eb="12">
      <t>ジ</t>
    </rPh>
    <rPh sb="13" eb="15">
      <t>ホンシ</t>
    </rPh>
    <rPh sb="15" eb="18">
      <t>ゲスイドウ</t>
    </rPh>
    <rPh sb="18" eb="20">
      <t>チュウキ</t>
    </rPh>
    <rPh sb="25" eb="28">
      <t>カイテイバン</t>
    </rPh>
    <rPh sb="30" eb="31">
      <t>モト</t>
    </rPh>
    <rPh sb="33" eb="36">
      <t>ミフキュウ</t>
    </rPh>
    <rPh sb="36" eb="38">
      <t>チイキ</t>
    </rPh>
    <rPh sb="39" eb="41">
      <t>ソウキ</t>
    </rPh>
    <rPh sb="41" eb="43">
      <t>カイショウ</t>
    </rPh>
    <rPh sb="43" eb="44">
      <t>オヨ</t>
    </rPh>
    <rPh sb="46" eb="48">
      <t>チイキ</t>
    </rPh>
    <rPh sb="49" eb="51">
      <t>ジツジョウ</t>
    </rPh>
    <rPh sb="56" eb="57">
      <t>ア</t>
    </rPh>
    <rPh sb="59" eb="60">
      <t>モット</t>
    </rPh>
    <rPh sb="61" eb="64">
      <t>コウリツテキ</t>
    </rPh>
    <rPh sb="65" eb="67">
      <t>ジゾク</t>
    </rPh>
    <rPh sb="67" eb="69">
      <t>カノウ</t>
    </rPh>
    <rPh sb="70" eb="72">
      <t>オスイ</t>
    </rPh>
    <rPh sb="72" eb="74">
      <t>ショリ</t>
    </rPh>
    <rPh sb="74" eb="76">
      <t>シセツ</t>
    </rPh>
    <rPh sb="77" eb="79">
      <t>セイビ</t>
    </rPh>
    <rPh sb="80" eb="82">
      <t>スイシン</t>
    </rPh>
    <rPh sb="85" eb="86">
      <t>ト</t>
    </rPh>
    <rPh sb="87" eb="88">
      <t>ク</t>
    </rPh>
    <rPh sb="92" eb="94">
      <t>ジギョウ</t>
    </rPh>
    <rPh sb="100" eb="102">
      <t>コンゴ</t>
    </rPh>
    <rPh sb="119" eb="122">
      <t>イッポンカ</t>
    </rPh>
    <rPh sb="126" eb="127">
      <t>ワ</t>
    </rPh>
    <rPh sb="132" eb="135">
      <t>コウリツテキ</t>
    </rPh>
    <rPh sb="136" eb="138">
      <t>ウンエイ</t>
    </rPh>
    <rPh sb="139" eb="140">
      <t>オコナ</t>
    </rPh>
    <rPh sb="143" eb="144">
      <t>ツト</t>
    </rPh>
    <rPh sb="153" eb="155">
      <t>ホンシ</t>
    </rPh>
    <rPh sb="156" eb="159">
      <t>ゲスイドウ</t>
    </rPh>
    <rPh sb="159" eb="161">
      <t>ジギョウ</t>
    </rPh>
    <rPh sb="167" eb="169">
      <t>コウキョウ</t>
    </rPh>
    <rPh sb="169" eb="172">
      <t>ゲスイドウ</t>
    </rPh>
    <rPh sb="173" eb="175">
      <t>トクテイ</t>
    </rPh>
    <rPh sb="175" eb="177">
      <t>カンキョウ</t>
    </rPh>
    <rPh sb="177" eb="179">
      <t>ホゼン</t>
    </rPh>
    <rPh sb="179" eb="181">
      <t>コウキョウ</t>
    </rPh>
    <rPh sb="181" eb="184">
      <t>ゲスイドウ</t>
    </rPh>
    <rPh sb="185" eb="187">
      <t>ノウギョウ</t>
    </rPh>
    <rPh sb="187" eb="189">
      <t>シュウラク</t>
    </rPh>
    <rPh sb="189" eb="191">
      <t>ハイスイ</t>
    </rPh>
    <rPh sb="192" eb="195">
      <t>ジョウカソウ</t>
    </rPh>
    <rPh sb="195" eb="197">
      <t>ジギョウ</t>
    </rPh>
    <rPh sb="198" eb="201">
      <t>イッタイテキ</t>
    </rPh>
    <rPh sb="202" eb="204">
      <t>セイビ</t>
    </rPh>
    <rPh sb="209" eb="212">
      <t>ソウゴウテキ</t>
    </rPh>
    <rPh sb="213" eb="215">
      <t>ブンセキ</t>
    </rPh>
    <rPh sb="216" eb="217">
      <t>オコナ</t>
    </rPh>
    <rPh sb="218" eb="2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</si>
</sst>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01-4329-8212-BE526FD40F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E01-4329-8212-BE526FD40F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54.76</c:v>
                </c:pt>
                <c:pt idx="1">
                  <c:v>56.37</c:v>
                </c:pt>
                <c:pt idx="2">
                  <c:v>67.34</c:v>
                </c:pt>
                <c:pt idx="3">
                  <c:v>58.27</c:v>
                </c:pt>
                <c:pt idx="4">
                  <c:v>58.27</c:v>
                </c:pt>
              </c:numCache>
            </c:numRef>
          </c:val>
          <c:extLst>
            <c:ext xmlns:c16="http://schemas.microsoft.com/office/drawing/2014/chart" uri="{C3380CC4-5D6E-409C-BE32-E72D297353CC}">
              <c16:uniqueId val="{00000000-2F7A-4702-8DD1-0A67EB091A2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2F7A-4702-8DD1-0A67EB091A2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46A-415C-B4D5-9A7878EE183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F46A-415C-B4D5-9A7878EE183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62.26</c:v>
                </c:pt>
                <c:pt idx="2">
                  <c:v>58.25</c:v>
                </c:pt>
                <c:pt idx="3">
                  <c:v>64.97</c:v>
                </c:pt>
                <c:pt idx="4">
                  <c:v>64.12</c:v>
                </c:pt>
              </c:numCache>
            </c:numRef>
          </c:val>
          <c:extLst>
            <c:ext xmlns:c16="http://schemas.microsoft.com/office/drawing/2014/chart" uri="{C3380CC4-5D6E-409C-BE32-E72D297353CC}">
              <c16:uniqueId val="{00000000-9469-426D-AD34-4AF0F106031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89.69</c:v>
                </c:pt>
                <c:pt idx="1">
                  <c:v>85.72</c:v>
                </c:pt>
                <c:pt idx="2">
                  <c:v>93.44</c:v>
                </c:pt>
                <c:pt idx="3">
                  <c:v>90.02</c:v>
                </c:pt>
                <c:pt idx="4">
                  <c:v>93.76</c:v>
                </c:pt>
              </c:numCache>
            </c:numRef>
          </c:val>
          <c:smooth val="0"/>
          <c:extLst>
            <c:ext xmlns:c16="http://schemas.microsoft.com/office/drawing/2014/chart" uri="{C3380CC4-5D6E-409C-BE32-E72D297353CC}">
              <c16:uniqueId val="{00000001-9469-426D-AD34-4AF0F106031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4.8</c:v>
                </c:pt>
                <c:pt idx="1">
                  <c:v>6.48</c:v>
                </c:pt>
                <c:pt idx="2">
                  <c:v>8.5399999999999991</c:v>
                </c:pt>
                <c:pt idx="3">
                  <c:v>10.41</c:v>
                </c:pt>
                <c:pt idx="4">
                  <c:v>12.67</c:v>
                </c:pt>
              </c:numCache>
            </c:numRef>
          </c:val>
          <c:extLst>
            <c:ext xmlns:c16="http://schemas.microsoft.com/office/drawing/2014/chart" uri="{C3380CC4-5D6E-409C-BE32-E72D297353CC}">
              <c16:uniqueId val="{00000000-4D83-43BC-8EA9-08C92F49F1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14.97</c:v>
                </c:pt>
                <c:pt idx="1">
                  <c:v>16.16</c:v>
                </c:pt>
                <c:pt idx="2">
                  <c:v>16.420000000000002</c:v>
                </c:pt>
                <c:pt idx="3">
                  <c:v>16.41</c:v>
                </c:pt>
                <c:pt idx="4">
                  <c:v>16.63</c:v>
                </c:pt>
              </c:numCache>
            </c:numRef>
          </c:val>
          <c:smooth val="0"/>
          <c:extLst>
            <c:ext xmlns:c16="http://schemas.microsoft.com/office/drawing/2014/chart" uri="{C3380CC4-5D6E-409C-BE32-E72D297353CC}">
              <c16:uniqueId val="{00000001-4D83-43BC-8EA9-08C92F49F1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0E-4B54-B7FE-68AF2AC01FE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60E-4B54-B7FE-68AF2AC01FE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
                  <c:v>0</c:v>
                </c:pt>
                <c:pt idx="1">
                  <c:v>43.98</c:v>
                </c:pt>
                <c:pt idx="2">
                  <c:v>134.62</c:v>
                </c:pt>
                <c:pt idx="3">
                  <c:v>200.74</c:v>
                </c:pt>
                <c:pt idx="4">
                  <c:v>260.3</c:v>
                </c:pt>
              </c:numCache>
            </c:numRef>
          </c:val>
          <c:extLst>
            <c:ext xmlns:c16="http://schemas.microsoft.com/office/drawing/2014/chart" uri="{C3380CC4-5D6E-409C-BE32-E72D297353CC}">
              <c16:uniqueId val="{00000000-359D-4545-947A-89C242BC7AB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124.89</c:v>
                </c:pt>
                <c:pt idx="1">
                  <c:v>129.72999999999999</c:v>
                </c:pt>
                <c:pt idx="2">
                  <c:v>123.58</c:v>
                </c:pt>
                <c:pt idx="3">
                  <c:v>221.28</c:v>
                </c:pt>
                <c:pt idx="4">
                  <c:v>173.09</c:v>
                </c:pt>
              </c:numCache>
            </c:numRef>
          </c:val>
          <c:smooth val="0"/>
          <c:extLst>
            <c:ext xmlns:c16="http://schemas.microsoft.com/office/drawing/2014/chart" uri="{C3380CC4-5D6E-409C-BE32-E72D297353CC}">
              <c16:uniqueId val="{00000001-359D-4545-947A-89C242BC7AB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171.56</c:v>
                </c:pt>
                <c:pt idx="1">
                  <c:v>35.25</c:v>
                </c:pt>
                <c:pt idx="2">
                  <c:v>33.96</c:v>
                </c:pt>
                <c:pt idx="3">
                  <c:v>53.33</c:v>
                </c:pt>
                <c:pt idx="4">
                  <c:v>105.63</c:v>
                </c:pt>
              </c:numCache>
            </c:numRef>
          </c:val>
          <c:extLst>
            <c:ext xmlns:c16="http://schemas.microsoft.com/office/drawing/2014/chart" uri="{C3380CC4-5D6E-409C-BE32-E72D297353CC}">
              <c16:uniqueId val="{00000000-F257-4FBA-87D4-C7543674221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221.76</c:v>
                </c:pt>
                <c:pt idx="1">
                  <c:v>180.07</c:v>
                </c:pt>
                <c:pt idx="2">
                  <c:v>172.39</c:v>
                </c:pt>
                <c:pt idx="3">
                  <c:v>113.42</c:v>
                </c:pt>
                <c:pt idx="4">
                  <c:v>117.39</c:v>
                </c:pt>
              </c:numCache>
            </c:numRef>
          </c:val>
          <c:smooth val="0"/>
          <c:extLst>
            <c:ext xmlns:c16="http://schemas.microsoft.com/office/drawing/2014/chart" uri="{C3380CC4-5D6E-409C-BE32-E72D297353CC}">
              <c16:uniqueId val="{00000001-F257-4FBA-87D4-C7543674221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1374.64</c:v>
                </c:pt>
                <c:pt idx="1">
                  <c:v>1393.58</c:v>
                </c:pt>
                <c:pt idx="2">
                  <c:v>1386.29</c:v>
                </c:pt>
                <c:pt idx="3">
                  <c:v>1436.34</c:v>
                </c:pt>
                <c:pt idx="4">
                  <c:v>1354</c:v>
                </c:pt>
              </c:numCache>
            </c:numRef>
          </c:val>
          <c:extLst>
            <c:ext xmlns:c16="http://schemas.microsoft.com/office/drawing/2014/chart" uri="{C3380CC4-5D6E-409C-BE32-E72D297353CC}">
              <c16:uniqueId val="{00000000-4AEA-4473-9B19-4577B9A83D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4AEA-4473-9B19-4577B9A83D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48.8</c:v>
                </c:pt>
                <c:pt idx="1">
                  <c:v>52.1</c:v>
                </c:pt>
                <c:pt idx="2">
                  <c:v>48.97</c:v>
                </c:pt>
                <c:pt idx="3">
                  <c:v>55</c:v>
                </c:pt>
                <c:pt idx="4">
                  <c:v>55.08</c:v>
                </c:pt>
              </c:numCache>
            </c:numRef>
          </c:val>
          <c:extLst>
            <c:ext xmlns:c16="http://schemas.microsoft.com/office/drawing/2014/chart" uri="{C3380CC4-5D6E-409C-BE32-E72D297353CC}">
              <c16:uniqueId val="{00000000-9DF2-46FE-92A2-4B00EE48AC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9DF2-46FE-92A2-4B00EE48AC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280.77999999999997</c:v>
                </c:pt>
                <c:pt idx="1">
                  <c:v>272.47000000000003</c:v>
                </c:pt>
                <c:pt idx="2">
                  <c:v>291.91000000000003</c:v>
                </c:pt>
                <c:pt idx="3">
                  <c:v>263.63</c:v>
                </c:pt>
                <c:pt idx="4">
                  <c:v>265.95</c:v>
                </c:pt>
              </c:numCache>
            </c:numRef>
          </c:val>
          <c:extLst>
            <c:ext xmlns:c16="http://schemas.microsoft.com/office/drawing/2014/chart" uri="{C3380CC4-5D6E-409C-BE32-E72D297353CC}">
              <c16:uniqueId val="{00000000-404A-4FC9-B54B-55934BA8C5D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404A-4FC9-B54B-55934BA8C5D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6"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新潟市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788465</v>
      </c>
      <c r="AM8" s="69"/>
      <c r="AN8" s="69"/>
      <c r="AO8" s="69"/>
      <c r="AP8" s="69"/>
      <c r="AQ8" s="69"/>
      <c r="AR8" s="69"/>
      <c r="AS8" s="69"/>
      <c r="AT8" s="68">
        <f>データ!T6</f>
        <v>726.46</v>
      </c>
      <c r="AU8" s="68"/>
      <c r="AV8" s="68"/>
      <c r="AW8" s="68"/>
      <c r="AX8" s="68"/>
      <c r="AY8" s="68"/>
      <c r="AZ8" s="68"/>
      <c r="BA8" s="68"/>
      <c r="BB8" s="68">
        <f>データ!U6</f>
        <v>1085.3499999999999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40.450000000000003</v>
      </c>
      <c r="J10" s="68"/>
      <c r="K10" s="68"/>
      <c r="L10" s="68"/>
      <c r="M10" s="68"/>
      <c r="N10" s="68"/>
      <c r="O10" s="68"/>
      <c r="P10" s="68">
        <f>データ!P6</f>
        <v>0.11</v>
      </c>
      <c r="Q10" s="68"/>
      <c r="R10" s="68"/>
      <c r="S10" s="68"/>
      <c r="T10" s="68"/>
      <c r="U10" s="68"/>
      <c r="V10" s="68"/>
      <c r="W10" s="68">
        <f>データ!Q6</f>
        <v>100</v>
      </c>
      <c r="X10" s="68"/>
      <c r="Y10" s="68"/>
      <c r="Z10" s="68"/>
      <c r="AA10" s="68"/>
      <c r="AB10" s="68"/>
      <c r="AC10" s="68"/>
      <c r="AD10" s="69">
        <f>データ!R6</f>
        <v>3674</v>
      </c>
      <c r="AE10" s="69"/>
      <c r="AF10" s="69"/>
      <c r="AG10" s="69"/>
      <c r="AH10" s="69"/>
      <c r="AI10" s="69"/>
      <c r="AJ10" s="69"/>
      <c r="AK10" s="2"/>
      <c r="AL10" s="69">
        <f>データ!V6</f>
        <v>854</v>
      </c>
      <c r="AM10" s="69"/>
      <c r="AN10" s="69"/>
      <c r="AO10" s="69"/>
      <c r="AP10" s="69"/>
      <c r="AQ10" s="69"/>
      <c r="AR10" s="69"/>
      <c r="AS10" s="69"/>
      <c r="AT10" s="68">
        <f>データ!W6</f>
        <v>0.01</v>
      </c>
      <c r="AU10" s="68"/>
      <c r="AV10" s="68"/>
      <c r="AW10" s="68"/>
      <c r="AX10" s="68"/>
      <c r="AY10" s="68"/>
      <c r="AZ10" s="68"/>
      <c r="BA10" s="68"/>
      <c r="BB10" s="68">
        <f>データ!X6</f>
        <v>85400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O066fp7hein1PwJJKugVBf7f4PpD3td89IRqeFW7VBcSrUiyOm0A1U3zapifOIzO9kpRI4mXGq5Hf+pCqtlquQ==" saltValue="x9EyzFk2sj1QqEtyCR32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151009</v>
      </c>
      <c r="D6" s="33">
        <f t="shared" si="3"/>
        <v>46</v>
      </c>
      <c r="E6" s="33">
        <f t="shared" si="3"/>
        <v>18</v>
      </c>
      <c r="F6" s="33">
        <f t="shared" si="3"/>
        <v>0</v>
      </c>
      <c r="G6" s="33">
        <f t="shared" si="3"/>
        <v>0</v>
      </c>
      <c r="H6" s="33" t="str">
        <f t="shared" si="3"/>
        <v>新潟県　新潟市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40.450000000000003</v>
      </c>
      <c r="P6" s="34">
        <f t="shared" si="3"/>
        <v>0.11</v>
      </c>
      <c r="Q6" s="34">
        <f t="shared" si="3"/>
        <v>100</v>
      </c>
      <c r="R6" s="34">
        <f t="shared" si="3"/>
        <v>3674</v>
      </c>
      <c r="S6" s="34">
        <f t="shared" si="3"/>
        <v>788465</v>
      </c>
      <c r="T6" s="34">
        <f t="shared" si="3"/>
        <v>726.46</v>
      </c>
      <c r="U6" s="34">
        <f t="shared" si="3"/>
        <v>1085.3499999999999</v>
      </c>
      <c r="V6" s="34">
        <f t="shared" si="3"/>
        <v>854</v>
      </c>
      <c r="W6" s="34">
        <f t="shared" si="3"/>
        <v>0.01</v>
      </c>
      <c r="X6" s="34">
        <f t="shared" si="3"/>
        <v>85400</v>
      </c>
      <c r="Y6" s="35">
        <f>IF(Y7="",NA(),Y7)</f>
        <v>100</v>
      </c>
      <c r="Z6" s="35">
        <f t="shared" ref="Z6:AH6" si="4">IF(Z7="",NA(),Z7)</f>
        <v>62.26</v>
      </c>
      <c r="AA6" s="35">
        <f t="shared" si="4"/>
        <v>58.25</v>
      </c>
      <c r="AB6" s="35">
        <f t="shared" si="4"/>
        <v>64.97</v>
      </c>
      <c r="AC6" s="35">
        <f t="shared" si="4"/>
        <v>64.12</v>
      </c>
      <c r="AD6" s="35">
        <f t="shared" si="4"/>
        <v>89.69</v>
      </c>
      <c r="AE6" s="35">
        <f t="shared" si="4"/>
        <v>85.72</v>
      </c>
      <c r="AF6" s="35">
        <f t="shared" si="4"/>
        <v>93.44</v>
      </c>
      <c r="AG6" s="35">
        <f t="shared" si="4"/>
        <v>90.02</v>
      </c>
      <c r="AH6" s="35">
        <f t="shared" si="4"/>
        <v>93.76</v>
      </c>
      <c r="AI6" s="34" t="str">
        <f>IF(AI7="","",IF(AI7="-","【-】","【"&amp;SUBSTITUTE(TEXT(AI7,"#,##0.00"),"-","△")&amp;"】"))</f>
        <v>【95.06】</v>
      </c>
      <c r="AJ6" s="34">
        <f>IF(AJ7="",NA(),AJ7)</f>
        <v>0</v>
      </c>
      <c r="AK6" s="35">
        <f t="shared" ref="AK6:AS6" si="5">IF(AK7="",NA(),AK7)</f>
        <v>43.98</v>
      </c>
      <c r="AL6" s="35">
        <f t="shared" si="5"/>
        <v>134.62</v>
      </c>
      <c r="AM6" s="35">
        <f t="shared" si="5"/>
        <v>200.74</v>
      </c>
      <c r="AN6" s="35">
        <f t="shared" si="5"/>
        <v>260.3</v>
      </c>
      <c r="AO6" s="35">
        <f t="shared" si="5"/>
        <v>124.89</v>
      </c>
      <c r="AP6" s="35">
        <f t="shared" si="5"/>
        <v>129.72999999999999</v>
      </c>
      <c r="AQ6" s="35">
        <f t="shared" si="5"/>
        <v>123.58</v>
      </c>
      <c r="AR6" s="35">
        <f t="shared" si="5"/>
        <v>221.28</v>
      </c>
      <c r="AS6" s="35">
        <f t="shared" si="5"/>
        <v>173.09</v>
      </c>
      <c r="AT6" s="34" t="str">
        <f>IF(AT7="","",IF(AT7="-","【-】","【"&amp;SUBSTITUTE(TEXT(AT7,"#,##0.00"),"-","△")&amp;"】"))</f>
        <v>【144.21】</v>
      </c>
      <c r="AU6" s="35">
        <f>IF(AU7="",NA(),AU7)</f>
        <v>171.56</v>
      </c>
      <c r="AV6" s="35">
        <f t="shared" ref="AV6:BD6" si="6">IF(AV7="",NA(),AV7)</f>
        <v>35.25</v>
      </c>
      <c r="AW6" s="35">
        <f t="shared" si="6"/>
        <v>33.96</v>
      </c>
      <c r="AX6" s="35">
        <f t="shared" si="6"/>
        <v>53.33</v>
      </c>
      <c r="AY6" s="35">
        <f t="shared" si="6"/>
        <v>105.63</v>
      </c>
      <c r="AZ6" s="35">
        <f t="shared" si="6"/>
        <v>221.76</v>
      </c>
      <c r="BA6" s="35">
        <f t="shared" si="6"/>
        <v>180.07</v>
      </c>
      <c r="BB6" s="35">
        <f t="shared" si="6"/>
        <v>172.39</v>
      </c>
      <c r="BC6" s="35">
        <f t="shared" si="6"/>
        <v>113.42</v>
      </c>
      <c r="BD6" s="35">
        <f t="shared" si="6"/>
        <v>117.39</v>
      </c>
      <c r="BE6" s="34" t="str">
        <f>IF(BE7="","",IF(BE7="-","【-】","【"&amp;SUBSTITUTE(TEXT(BE7,"#,##0.00"),"-","△")&amp;"】"))</f>
        <v>【103.18】</v>
      </c>
      <c r="BF6" s="35">
        <f>IF(BF7="",NA(),BF7)</f>
        <v>1374.64</v>
      </c>
      <c r="BG6" s="35">
        <f t="shared" ref="BG6:BO6" si="7">IF(BG7="",NA(),BG7)</f>
        <v>1393.58</v>
      </c>
      <c r="BH6" s="35">
        <f t="shared" si="7"/>
        <v>1386.29</v>
      </c>
      <c r="BI6" s="35">
        <f t="shared" si="7"/>
        <v>1436.34</v>
      </c>
      <c r="BJ6" s="35">
        <f t="shared" si="7"/>
        <v>1354</v>
      </c>
      <c r="BK6" s="35">
        <f t="shared" si="7"/>
        <v>392.19</v>
      </c>
      <c r="BL6" s="35">
        <f t="shared" si="7"/>
        <v>413.5</v>
      </c>
      <c r="BM6" s="35">
        <f t="shared" si="7"/>
        <v>407.42</v>
      </c>
      <c r="BN6" s="35">
        <f t="shared" si="7"/>
        <v>386.46</v>
      </c>
      <c r="BO6" s="35">
        <f t="shared" si="7"/>
        <v>421.25</v>
      </c>
      <c r="BP6" s="34" t="str">
        <f>IF(BP7="","",IF(BP7="-","【-】","【"&amp;SUBSTITUTE(TEXT(BP7,"#,##0.00"),"-","△")&amp;"】"))</f>
        <v>【307.23】</v>
      </c>
      <c r="BQ6" s="35">
        <f>IF(BQ7="",NA(),BQ7)</f>
        <v>48.8</v>
      </c>
      <c r="BR6" s="35">
        <f t="shared" ref="BR6:BZ6" si="8">IF(BR7="",NA(),BR7)</f>
        <v>52.1</v>
      </c>
      <c r="BS6" s="35">
        <f t="shared" si="8"/>
        <v>48.97</v>
      </c>
      <c r="BT6" s="35">
        <f t="shared" si="8"/>
        <v>55</v>
      </c>
      <c r="BU6" s="35">
        <f t="shared" si="8"/>
        <v>55.08</v>
      </c>
      <c r="BV6" s="35">
        <f t="shared" si="8"/>
        <v>57.03</v>
      </c>
      <c r="BW6" s="35">
        <f t="shared" si="8"/>
        <v>55.84</v>
      </c>
      <c r="BX6" s="35">
        <f t="shared" si="8"/>
        <v>57.08</v>
      </c>
      <c r="BY6" s="35">
        <f t="shared" si="8"/>
        <v>55.85</v>
      </c>
      <c r="BZ6" s="35">
        <f t="shared" si="8"/>
        <v>53.23</v>
      </c>
      <c r="CA6" s="34" t="str">
        <f>IF(CA7="","",IF(CA7="-","【-】","【"&amp;SUBSTITUTE(TEXT(CA7,"#,##0.00"),"-","△")&amp;"】"))</f>
        <v>【59.98】</v>
      </c>
      <c r="CB6" s="35">
        <f>IF(CB7="",NA(),CB7)</f>
        <v>280.77999999999997</v>
      </c>
      <c r="CC6" s="35">
        <f t="shared" ref="CC6:CK6" si="9">IF(CC7="",NA(),CC7)</f>
        <v>272.47000000000003</v>
      </c>
      <c r="CD6" s="35">
        <f t="shared" si="9"/>
        <v>291.91000000000003</v>
      </c>
      <c r="CE6" s="35">
        <f t="shared" si="9"/>
        <v>263.63</v>
      </c>
      <c r="CF6" s="35">
        <f t="shared" si="9"/>
        <v>265.95</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54.76</v>
      </c>
      <c r="CN6" s="35">
        <f t="shared" ref="CN6:CV6" si="10">IF(CN7="",NA(),CN7)</f>
        <v>56.37</v>
      </c>
      <c r="CO6" s="35">
        <f t="shared" si="10"/>
        <v>67.34</v>
      </c>
      <c r="CP6" s="35">
        <f t="shared" si="10"/>
        <v>58.27</v>
      </c>
      <c r="CQ6" s="35">
        <f t="shared" si="10"/>
        <v>58.27</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5">
        <f>IF(DI7="",NA(),DI7)</f>
        <v>4.8</v>
      </c>
      <c r="DJ6" s="35">
        <f t="shared" ref="DJ6:DR6" si="12">IF(DJ7="",NA(),DJ7)</f>
        <v>6.48</v>
      </c>
      <c r="DK6" s="35">
        <f t="shared" si="12"/>
        <v>8.5399999999999991</v>
      </c>
      <c r="DL6" s="35">
        <f t="shared" si="12"/>
        <v>10.41</v>
      </c>
      <c r="DM6" s="35">
        <f t="shared" si="12"/>
        <v>12.67</v>
      </c>
      <c r="DN6" s="35">
        <f t="shared" si="12"/>
        <v>14.97</v>
      </c>
      <c r="DO6" s="35">
        <f t="shared" si="12"/>
        <v>16.16</v>
      </c>
      <c r="DP6" s="35">
        <f t="shared" si="12"/>
        <v>16.420000000000002</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151009</v>
      </c>
      <c r="D7" s="37">
        <v>46</v>
      </c>
      <c r="E7" s="37">
        <v>18</v>
      </c>
      <c r="F7" s="37">
        <v>0</v>
      </c>
      <c r="G7" s="37">
        <v>0</v>
      </c>
      <c r="H7" s="37" t="s">
        <v>96</v>
      </c>
      <c r="I7" s="37" t="s">
        <v>97</v>
      </c>
      <c r="J7" s="37" t="s">
        <v>98</v>
      </c>
      <c r="K7" s="37" t="s">
        <v>99</v>
      </c>
      <c r="L7" s="37" t="s">
        <v>100</v>
      </c>
      <c r="M7" s="37" t="s">
        <v>101</v>
      </c>
      <c r="N7" s="38" t="s">
        <v>102</v>
      </c>
      <c r="O7" s="38">
        <v>40.450000000000003</v>
      </c>
      <c r="P7" s="38">
        <v>0.11</v>
      </c>
      <c r="Q7" s="38">
        <v>100</v>
      </c>
      <c r="R7" s="38">
        <v>3674</v>
      </c>
      <c r="S7" s="38">
        <v>788465</v>
      </c>
      <c r="T7" s="38">
        <v>726.46</v>
      </c>
      <c r="U7" s="38">
        <v>1085.3499999999999</v>
      </c>
      <c r="V7" s="38">
        <v>854</v>
      </c>
      <c r="W7" s="38">
        <v>0.01</v>
      </c>
      <c r="X7" s="38">
        <v>85400</v>
      </c>
      <c r="Y7" s="38">
        <v>100</v>
      </c>
      <c r="Z7" s="38">
        <v>62.26</v>
      </c>
      <c r="AA7" s="38">
        <v>58.25</v>
      </c>
      <c r="AB7" s="38">
        <v>64.97</v>
      </c>
      <c r="AC7" s="38">
        <v>64.12</v>
      </c>
      <c r="AD7" s="38">
        <v>89.69</v>
      </c>
      <c r="AE7" s="38">
        <v>85.72</v>
      </c>
      <c r="AF7" s="38">
        <v>93.44</v>
      </c>
      <c r="AG7" s="38">
        <v>90.02</v>
      </c>
      <c r="AH7" s="38">
        <v>93.76</v>
      </c>
      <c r="AI7" s="38">
        <v>95.06</v>
      </c>
      <c r="AJ7" s="38">
        <v>0</v>
      </c>
      <c r="AK7" s="38">
        <v>43.98</v>
      </c>
      <c r="AL7" s="38">
        <v>134.62</v>
      </c>
      <c r="AM7" s="38">
        <v>200.74</v>
      </c>
      <c r="AN7" s="38">
        <v>260.3</v>
      </c>
      <c r="AO7" s="38">
        <v>124.89</v>
      </c>
      <c r="AP7" s="38">
        <v>129.72999999999999</v>
      </c>
      <c r="AQ7" s="38">
        <v>123.58</v>
      </c>
      <c r="AR7" s="38">
        <v>221.28</v>
      </c>
      <c r="AS7" s="38">
        <v>173.09</v>
      </c>
      <c r="AT7" s="38">
        <v>144.21</v>
      </c>
      <c r="AU7" s="38">
        <v>171.56</v>
      </c>
      <c r="AV7" s="38">
        <v>35.25</v>
      </c>
      <c r="AW7" s="38">
        <v>33.96</v>
      </c>
      <c r="AX7" s="38">
        <v>53.33</v>
      </c>
      <c r="AY7" s="38">
        <v>105.63</v>
      </c>
      <c r="AZ7" s="38">
        <v>221.76</v>
      </c>
      <c r="BA7" s="38">
        <v>180.07</v>
      </c>
      <c r="BB7" s="38">
        <v>172.39</v>
      </c>
      <c r="BC7" s="38">
        <v>113.42</v>
      </c>
      <c r="BD7" s="38">
        <v>117.39</v>
      </c>
      <c r="BE7" s="38">
        <v>103.18</v>
      </c>
      <c r="BF7" s="38">
        <v>1374.64</v>
      </c>
      <c r="BG7" s="38">
        <v>1393.58</v>
      </c>
      <c r="BH7" s="38">
        <v>1386.29</v>
      </c>
      <c r="BI7" s="38">
        <v>1436.34</v>
      </c>
      <c r="BJ7" s="38">
        <v>1354</v>
      </c>
      <c r="BK7" s="38">
        <v>392.19</v>
      </c>
      <c r="BL7" s="38">
        <v>413.5</v>
      </c>
      <c r="BM7" s="38">
        <v>407.42</v>
      </c>
      <c r="BN7" s="38">
        <v>386.46</v>
      </c>
      <c r="BO7" s="38">
        <v>421.25</v>
      </c>
      <c r="BP7" s="38">
        <v>307.23</v>
      </c>
      <c r="BQ7" s="38">
        <v>48.8</v>
      </c>
      <c r="BR7" s="38">
        <v>52.1</v>
      </c>
      <c r="BS7" s="38">
        <v>48.97</v>
      </c>
      <c r="BT7" s="38">
        <v>55</v>
      </c>
      <c r="BU7" s="38">
        <v>55.08</v>
      </c>
      <c r="BV7" s="38">
        <v>57.03</v>
      </c>
      <c r="BW7" s="38">
        <v>55.84</v>
      </c>
      <c r="BX7" s="38">
        <v>57.08</v>
      </c>
      <c r="BY7" s="38">
        <v>55.85</v>
      </c>
      <c r="BZ7" s="38">
        <v>53.23</v>
      </c>
      <c r="CA7" s="38">
        <v>59.98</v>
      </c>
      <c r="CB7" s="38">
        <v>280.77999999999997</v>
      </c>
      <c r="CC7" s="38">
        <v>272.47000000000003</v>
      </c>
      <c r="CD7" s="38">
        <v>291.91000000000003</v>
      </c>
      <c r="CE7" s="38">
        <v>263.63</v>
      </c>
      <c r="CF7" s="38">
        <v>265.95</v>
      </c>
      <c r="CG7" s="38">
        <v>283.73</v>
      </c>
      <c r="CH7" s="38">
        <v>287.57</v>
      </c>
      <c r="CI7" s="38">
        <v>286.86</v>
      </c>
      <c r="CJ7" s="38">
        <v>287.91000000000003</v>
      </c>
      <c r="CK7" s="38">
        <v>283.3</v>
      </c>
      <c r="CL7" s="38">
        <v>272.98</v>
      </c>
      <c r="CM7" s="38">
        <v>54.76</v>
      </c>
      <c r="CN7" s="38">
        <v>56.37</v>
      </c>
      <c r="CO7" s="38">
        <v>67.34</v>
      </c>
      <c r="CP7" s="38">
        <v>58.27</v>
      </c>
      <c r="CQ7" s="38">
        <v>58.27</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v>4.8</v>
      </c>
      <c r="DJ7" s="38">
        <v>6.48</v>
      </c>
      <c r="DK7" s="38">
        <v>8.5399999999999991</v>
      </c>
      <c r="DL7" s="38">
        <v>10.41</v>
      </c>
      <c r="DM7" s="38">
        <v>12.67</v>
      </c>
      <c r="DN7" s="38">
        <v>14.97</v>
      </c>
      <c r="DO7" s="38">
        <v>16.16</v>
      </c>
      <c r="DP7" s="38">
        <v>16.420000000000002</v>
      </c>
      <c r="DQ7" s="38">
        <v>16.41</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dcterms:created xsi:type="dcterms:W3CDTF">2020-12-04T02:39:50Z</dcterms:created>
  <dcterms:modified xsi:type="dcterms:W3CDTF">2021-01-15T02:06:13Z</dcterms:modified>
  <cp:category/>
</cp:coreProperties>
</file>