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経理担当共有\01_主計担当共有\05_照会回答\R2年度\00.その他の組織\R3.1.22〆_【総務省照会】公営企業に係る経営比較分析表（令和元年度決算）の分析等について（依頼）\06_HP掲載（未）\"/>
    </mc:Choice>
  </mc:AlternateContent>
  <workbookProtection workbookAlgorithmName="SHA-512" workbookHashValue="VzCiI6EtFAXhtzUYQ54yIo+bYLiq9R3yh3KnCypHQR+9V2VC+kKYQYslX4Sw5wbu0I8cyXJya3Weh9GKrSgV7Q==" workbookSaltValue="EonnCrcZjum6CUEpUuqH3g==" workbookSpinCount="100000" lockStructure="1"/>
  <bookViews>
    <workbookView xWindow="0" yWindow="0" windowWidth="20490" windowHeight="777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S11" i="5" l="1"/>
  <c r="EB10" i="5"/>
  <c r="DR10" i="5"/>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<sst xmlns="http://schemas.openxmlformats.org/spreadsheetml/2006/main" count="262" uniqueCount="107">
  <si>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</si>
  <si>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</si>
  <si>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</si>
  <si>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</si>
  <si>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</si>
  <si>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</si>
  <si>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</si>
  <si>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</si>
  <si>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</si>
  <si>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</si>
  <si>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</si>
  <si>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</si>
  <si>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</si>
  <si>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</si>
  <si>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</si>
  <si>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</si>
  <si>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</si>
  <si>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</si>
  <si>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</si>
  <si>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</si>
  <si>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</si>
  <si>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</si>
  <si>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</si>
  <si>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</si>
  <si>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</si>
  <si>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</si>
  <si>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</si>
  <si>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</si>
  <si>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</si>
  <si>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</si>
  <si>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</si>
  <si>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</si>
  <si>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</si>
  <si>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</si>
  <si>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</si>
  <si>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</si>
  <si>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</si>
  <si>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</si>
  <si>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</si>
  <si>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</si>
  <si>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</si>
  <si>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</si>
  <si>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</si>
  <si>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</si>
  <si>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</si>
  <si>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</si>
  <si>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</si>
  <si>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</si>
  <si>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</si>
  <si>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</si>
  <si>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</si>
  <si>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</si>
  <si>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</si>
  <si>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</si>
  <si>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</si>
  <si>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</si>
  <si>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</si>
  <si>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</si>
  <si>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</si>
  <si>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</si>
  <si>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</si>
  <si>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</si>
  <si>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</si>
  <si>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</si>
  <si>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</si>
  <si>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</si>
  <si>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</si>
  <si>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</si>
  <si>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</si>
  <si>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</si>
  <si>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</si>
  <si>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</si>
  <si>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</si>
  <si>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</si>
  <si>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</si>
  <si>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</si>
  <si>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</si>
  <si>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</si>
  <si>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</si>
  <si>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</si>
  <si>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</si>
  <si>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</si>
  <si>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</si>
  <si>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</si>
  <si>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</si>
  <si>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</si>
  <si>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</si>
  <si>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</si>
  <si>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271004</t>
  </si>
  <si>
    <t>46</t>
  </si>
  <si>
    <t>02</t>
  </si>
  <si>
    <t>0</t>
  </si>
  <si>
    <t>000</t>
  </si>
  <si>
    <t>大阪府　大阪市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</si>
  <si>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</si>
  <si>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</si>
  <si>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</si>
  <si>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</si>
  <si>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</si>
  <si>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</si>
  <si>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</si>
  <si>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</si>
  <si>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</si>
  <si>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</si>
  <si>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・①経常収支比率は、黒字であれば100％以上となる指標です。類似団体と比べて高く、事業の効率的運営に努めてきた結果100％を超えており、黒字を確保しています。
・②累積欠損金は発生していません。
・③流動比率は、当座の支払能力を表す指標で、100％以上であることが必要です。類似団体と比べて高く、常に100％を上回っています。
・④企業債残高対給水収益比率は、企業債残高の規模を示す指標です。類似団体と比べて低い水準となっています。
・⑤料金回収率は、100％以上であれば健全な指標です。類似団体と比べて高く、常に100％を上回っています。
・⑥給水原価は、有収水量（料金の対象となった水量）1㎥あたりにかかる費用を表す指標です。類似団体と比べて高いものの、一定の水準で推移しています。
・⑦施設利用率は、高いほど健全な指標です。給水能力の見直しにより一定の改善はしたものの、依然として、50％を下回る水準であり、給水能力に余裕が生じている状況となっています。
・⑧契約率は、100％に近いほど収益性が高く、適切な規模の投資ができているといえます。</t>
    <rPh sb="2" eb="4">
      <t>ケイジョウ</t>
    </rPh>
    <rPh sb="4" eb="8">
      <t>シュウシヒリツ</t>
    </rPh>
    <rPh sb="10" eb="12">
      <t>クロジ</t>
    </rPh>
    <rPh sb="20" eb="22">
      <t>イジョウ</t>
    </rPh>
    <rPh sb="30" eb="32">
      <t>ルイジ</t>
    </rPh>
    <rPh sb="32" eb="34">
      <t>ダンタイ</t>
    </rPh>
    <rPh sb="35" eb="36">
      <t>クラ</t>
    </rPh>
    <rPh sb="38" eb="39">
      <t>タカ</t>
    </rPh>
    <rPh sb="41" eb="43">
      <t>ジギョウ</t>
    </rPh>
    <rPh sb="44" eb="47">
      <t>コウリツテキ</t>
    </rPh>
    <rPh sb="50" eb="51">
      <t>ツト</t>
    </rPh>
    <rPh sb="55" eb="57">
      <t>ケッカ</t>
    </rPh>
    <rPh sb="62" eb="63">
      <t>コ</t>
    </rPh>
    <rPh sb="68" eb="70">
      <t>クロジ</t>
    </rPh>
    <rPh sb="82" eb="84">
      <t>ルイセキ</t>
    </rPh>
    <rPh sb="84" eb="86">
      <t>ケッソン</t>
    </rPh>
    <rPh sb="86" eb="87">
      <t>キン</t>
    </rPh>
    <rPh sb="88" eb="90">
      <t>ハッセイ</t>
    </rPh>
    <rPh sb="100" eb="102">
      <t>リュウドウ</t>
    </rPh>
    <rPh sb="102" eb="104">
      <t>ヒリツ</t>
    </rPh>
    <rPh sb="106" eb="108">
      <t>トウザ</t>
    </rPh>
    <rPh sb="109" eb="111">
      <t>シハラ</t>
    </rPh>
    <rPh sb="111" eb="113">
      <t>ノウリョク</t>
    </rPh>
    <rPh sb="114" eb="115">
      <t>アラワ</t>
    </rPh>
    <rPh sb="116" eb="118">
      <t>シヒョウ</t>
    </rPh>
    <rPh sb="124" eb="126">
      <t>イジョウ</t>
    </rPh>
    <rPh sb="132" eb="134">
      <t>ヒツヨウ</t>
    </rPh>
    <rPh sb="137" eb="139">
      <t>ルイジ</t>
    </rPh>
    <rPh sb="139" eb="141">
      <t>ダンタイ</t>
    </rPh>
    <rPh sb="142" eb="143">
      <t>クラ</t>
    </rPh>
    <rPh sb="145" eb="146">
      <t>タカ</t>
    </rPh>
    <rPh sb="148" eb="149">
      <t>ツネ</t>
    </rPh>
    <rPh sb="155" eb="157">
      <t>ウワマワ</t>
    </rPh>
    <rPh sb="166" eb="168">
      <t>キギョウ</t>
    </rPh>
    <rPh sb="168" eb="169">
      <t>サイ</t>
    </rPh>
    <rPh sb="169" eb="171">
      <t>ザンダカ</t>
    </rPh>
    <rPh sb="171" eb="172">
      <t>タイ</t>
    </rPh>
    <rPh sb="172" eb="174">
      <t>キュウスイ</t>
    </rPh>
    <rPh sb="174" eb="176">
      <t>シュウエキ</t>
    </rPh>
    <rPh sb="176" eb="178">
      <t>ヒリツ</t>
    </rPh>
    <rPh sb="180" eb="182">
      <t>キギョウ</t>
    </rPh>
    <rPh sb="182" eb="183">
      <t>サイ</t>
    </rPh>
    <rPh sb="183" eb="185">
      <t>ザンダカ</t>
    </rPh>
    <rPh sb="186" eb="188">
      <t>キボ</t>
    </rPh>
    <rPh sb="189" eb="190">
      <t>シメ</t>
    </rPh>
    <rPh sb="191" eb="193">
      <t>シヒョウ</t>
    </rPh>
    <rPh sb="196" eb="198">
      <t>ルイジ</t>
    </rPh>
    <rPh sb="198" eb="200">
      <t>ダンタイ</t>
    </rPh>
    <rPh sb="201" eb="202">
      <t>クラ</t>
    </rPh>
    <rPh sb="204" eb="205">
      <t>ヒク</t>
    </rPh>
    <rPh sb="206" eb="208">
      <t>スイジュン</t>
    </rPh>
    <rPh sb="219" eb="221">
      <t>リョウキン</t>
    </rPh>
    <rPh sb="221" eb="223">
      <t>カイシュウ</t>
    </rPh>
    <rPh sb="223" eb="224">
      <t>リツ</t>
    </rPh>
    <rPh sb="230" eb="232">
      <t>イジョウ</t>
    </rPh>
    <rPh sb="236" eb="238">
      <t>ケンゼン</t>
    </rPh>
    <rPh sb="239" eb="241">
      <t>シヒョウ</t>
    </rPh>
    <rPh sb="244" eb="246">
      <t>ルイジ</t>
    </rPh>
    <rPh sb="246" eb="248">
      <t>ダンタイ</t>
    </rPh>
    <rPh sb="249" eb="250">
      <t>クラ</t>
    </rPh>
    <rPh sb="252" eb="253">
      <t>タカ</t>
    </rPh>
    <rPh sb="255" eb="256">
      <t>ツネ</t>
    </rPh>
    <rPh sb="262" eb="264">
      <t>ウワマワ</t>
    </rPh>
    <rPh sb="273" eb="275">
      <t>キュウスイ</t>
    </rPh>
    <rPh sb="275" eb="277">
      <t>ゲンカ</t>
    </rPh>
    <rPh sb="279" eb="281">
      <t>ユウシュウ</t>
    </rPh>
    <rPh sb="281" eb="283">
      <t>スイリョウ</t>
    </rPh>
    <rPh sb="284" eb="286">
      <t>リョウキン</t>
    </rPh>
    <rPh sb="287" eb="289">
      <t>タイショウ</t>
    </rPh>
    <rPh sb="293" eb="295">
      <t>スイリョウ</t>
    </rPh>
    <rPh sb="305" eb="307">
      <t>ヒヨウ</t>
    </rPh>
    <rPh sb="308" eb="309">
      <t>アラワ</t>
    </rPh>
    <rPh sb="310" eb="312">
      <t>シヒョウ</t>
    </rPh>
    <rPh sb="315" eb="317">
      <t>ルイジ</t>
    </rPh>
    <rPh sb="317" eb="319">
      <t>ダンタイ</t>
    </rPh>
    <rPh sb="320" eb="321">
      <t>クラ</t>
    </rPh>
    <rPh sb="323" eb="324">
      <t>タカ</t>
    </rPh>
    <rPh sb="329" eb="331">
      <t>イッテイ</t>
    </rPh>
    <rPh sb="332" eb="334">
      <t>スイジュン</t>
    </rPh>
    <rPh sb="335" eb="337">
      <t>スイイ</t>
    </rPh>
    <rPh sb="346" eb="348">
      <t>シセツ</t>
    </rPh>
    <rPh sb="348" eb="350">
      <t>リヨウ</t>
    </rPh>
    <rPh sb="350" eb="351">
      <t>リツ</t>
    </rPh>
    <rPh sb="353" eb="354">
      <t>タカ</t>
    </rPh>
    <rPh sb="357" eb="359">
      <t>ケンゼン</t>
    </rPh>
    <rPh sb="360" eb="362">
      <t>シヒョウ</t>
    </rPh>
    <rPh sb="365" eb="367">
      <t>キュウスイ</t>
    </rPh>
    <rPh sb="367" eb="369">
      <t>ノウリョク</t>
    </rPh>
    <rPh sb="370" eb="372">
      <t>ミナオ</t>
    </rPh>
    <rPh sb="376" eb="378">
      <t>イッテイ</t>
    </rPh>
    <rPh sb="379" eb="381">
      <t>カイゼン</t>
    </rPh>
    <rPh sb="388" eb="390">
      <t>イゼン</t>
    </rPh>
    <rPh sb="398" eb="400">
      <t>シタマワ</t>
    </rPh>
    <rPh sb="401" eb="403">
      <t>スイジュン</t>
    </rPh>
    <rPh sb="407" eb="409">
      <t>キュウスイ</t>
    </rPh>
    <rPh sb="409" eb="411">
      <t>ノウリョク</t>
    </rPh>
    <rPh sb="412" eb="414">
      <t>ヨユウ</t>
    </rPh>
    <rPh sb="415" eb="416">
      <t>ショウ</t>
    </rPh>
    <rPh sb="420" eb="422">
      <t>ジョウキョウ</t>
    </rPh>
    <rPh sb="433" eb="435">
      <t>ケイヤク</t>
    </rPh>
    <rPh sb="435" eb="436">
      <t>リツ</t>
    </rPh>
    <rPh sb="443" eb="444">
      <t>チカ</t>
    </rPh>
    <rPh sb="447" eb="450">
      <t>シュウエキセイ</t>
    </rPh>
    <rPh sb="451" eb="452">
      <t>タカ</t>
    </rPh>
    <rPh sb="457" eb="459">
      <t>キボ</t>
    </rPh>
    <rPh sb="460" eb="462">
      <t>トウシ</t>
    </rPh>
    <phoneticPr fontId="5"/>
  </si>
  <si>
    <t>・経営面に関する指標は、経営改善の取組による一定の効果が見られるものの給水収益は減少が続き、また施設の老朽化に関する指標は類似団体平均値に比べても高い水準で推移しています。
・本市では、平成30年３月に「大阪市水道経営戦略」を策定しており、経常費用の削減や更新投資の平準化などの経営改善方策を推進することとしていますが、同戦略における収支見通しでは、それらの方策を実施しても同戦略の期間中（2018～2027年度）に収支ギャップ（単年度赤字）が生じる見込みであり、新たな官民連携手法の導入など抜本的な経営改革に取り組む必要があります。
・そこで、平成30年度より公共施設等運営権制度の導入に向けた検討を行っており、令和２年４月に策定・公表した「大阪工業用水道特定運営事業等」の令和４年４月からの事業開始に向け、手続きを進めていきます。</t>
    <rPh sb="35" eb="37">
      <t>キュウスイ</t>
    </rPh>
    <rPh sb="37" eb="39">
      <t>シュウエキ</t>
    </rPh>
    <rPh sb="40" eb="42">
      <t>ゲンショウ</t>
    </rPh>
    <rPh sb="43" eb="44">
      <t>ツヅ</t>
    </rPh>
    <rPh sb="128" eb="130">
      <t>コウシン</t>
    </rPh>
    <rPh sb="130" eb="132">
      <t>トウシ</t>
    </rPh>
    <rPh sb="133" eb="136">
      <t>ヘイジュンカ</t>
    </rPh>
    <rPh sb="139" eb="141">
      <t>ケイエイ</t>
    </rPh>
    <rPh sb="141" eb="143">
      <t>カイゼン</t>
    </rPh>
    <rPh sb="143" eb="145">
      <t>ホウサク</t>
    </rPh>
    <rPh sb="146" eb="148">
      <t>スイシン</t>
    </rPh>
    <rPh sb="160" eb="161">
      <t>ドウ</t>
    </rPh>
    <rPh sb="161" eb="163">
      <t>センリャク</t>
    </rPh>
    <rPh sb="167" eb="169">
      <t>シュウシ</t>
    </rPh>
    <rPh sb="169" eb="171">
      <t>ミトオ</t>
    </rPh>
    <rPh sb="179" eb="181">
      <t>ホウサク</t>
    </rPh>
    <rPh sb="182" eb="184">
      <t>ジッシ</t>
    </rPh>
    <rPh sb="187" eb="188">
      <t>ドウ</t>
    </rPh>
    <rPh sb="188" eb="190">
      <t>センリャク</t>
    </rPh>
    <rPh sb="191" eb="193">
      <t>キカン</t>
    </rPh>
    <rPh sb="193" eb="194">
      <t>チュウ</t>
    </rPh>
    <rPh sb="204" eb="206">
      <t>ネンド</t>
    </rPh>
    <rPh sb="208" eb="210">
      <t>シュウシ</t>
    </rPh>
    <rPh sb="215" eb="218">
      <t>タンネンド</t>
    </rPh>
    <rPh sb="218" eb="220">
      <t>アカジ</t>
    </rPh>
    <rPh sb="222" eb="223">
      <t>ショウ</t>
    </rPh>
    <rPh sb="225" eb="227">
      <t>ミコ</t>
    </rPh>
    <rPh sb="232" eb="233">
      <t>アラ</t>
    </rPh>
    <rPh sb="237" eb="239">
      <t>レンケイ</t>
    </rPh>
    <rPh sb="239" eb="241">
      <t>シュホウ</t>
    </rPh>
    <rPh sb="242" eb="244">
      <t>ドウニュウ</t>
    </rPh>
    <rPh sb="246" eb="249">
      <t>バッポンテキ</t>
    </rPh>
    <rPh sb="250" eb="252">
      <t>ケイエイ</t>
    </rPh>
    <rPh sb="252" eb="254">
      <t>カイカク</t>
    </rPh>
    <rPh sb="255" eb="256">
      <t>ト</t>
    </rPh>
    <rPh sb="257" eb="258">
      <t>ク</t>
    </rPh>
    <rPh sb="277" eb="279">
      <t>ネンド</t>
    </rPh>
    <rPh sb="281" eb="283">
      <t>コウキョウ</t>
    </rPh>
    <rPh sb="283" eb="285">
      <t>シセツ</t>
    </rPh>
    <rPh sb="285" eb="286">
      <t>トウ</t>
    </rPh>
    <rPh sb="286" eb="288">
      <t>ウンエイ</t>
    </rPh>
    <rPh sb="288" eb="289">
      <t>ケン</t>
    </rPh>
    <rPh sb="289" eb="291">
      <t>セイド</t>
    </rPh>
    <rPh sb="292" eb="294">
      <t>ドウニュウ</t>
    </rPh>
    <rPh sb="298" eb="300">
      <t>ケントウ</t>
    </rPh>
    <rPh sb="301" eb="302">
      <t>オコナ</t>
    </rPh>
    <rPh sb="322" eb="324">
      <t>オオサカ</t>
    </rPh>
    <rPh sb="327" eb="329">
      <t>スイドウ</t>
    </rPh>
    <rPh sb="329" eb="331">
      <t>トクテイ</t>
    </rPh>
    <rPh sb="331" eb="333">
      <t>ウンエイ</t>
    </rPh>
    <rPh sb="333" eb="335">
      <t>ジギョウ</t>
    </rPh>
    <rPh sb="335" eb="336">
      <t>トウ</t>
    </rPh>
    <rPh sb="355" eb="357">
      <t>テツヅ</t>
    </rPh>
    <phoneticPr fontId="5"/>
  </si>
  <si>
    <t>・①有形固定資産減価償却率は、資産の減価償却がどの程度進んでいるか、また、②管路経年化率は法定耐用年数を超過した管路の割合を示す指標です。
どちらも類似団体と比べて高くなっています。
・③管路更新率は、管路の更新ペースが把握できる指標です。年度毎でバラつきはあるものの、平均すると類似団体とやや低い水準となっています。
　こうした状況を踏まえ、本市では、アセットマネジメントの取り組みにより施設の実質的な更新時期を見据えつつ、著しく老朽化が顕在している管路について、必要となる整備を進めています。
 なお、平成30年度については、29年度に現場施工は完了したものの、埋戻材料に係る履行確認により、30年度に繰り越した更新延長1.3km（更新率0.45％）を含む2.0km（更新率0.69％）となっています。</t>
    <rPh sb="79" eb="80">
      <t>クラ</t>
    </rPh>
    <rPh sb="120" eb="122">
      <t>ネンド</t>
    </rPh>
    <rPh sb="122" eb="123">
      <t>ゴト</t>
    </rPh>
    <rPh sb="135" eb="137">
      <t>ヘイキン</t>
    </rPh>
    <rPh sb="147" eb="148">
      <t>ヒク</t>
    </rPh>
    <rPh sb="149" eb="151">
      <t>スイジュン</t>
    </rPh>
    <rPh sb="165" eb="167">
      <t>ジョウキョウ</t>
    </rPh>
    <rPh sb="168" eb="169">
      <t>フ</t>
    </rPh>
    <rPh sb="172" eb="173">
      <t>ホン</t>
    </rPh>
    <rPh sb="173" eb="174">
      <t>シ</t>
    </rPh>
    <rPh sb="318" eb="320">
      <t>コウシン</t>
    </rPh>
    <rPh sb="320" eb="321">
      <t>リツ</t>
    </rPh>
    <rPh sb="336" eb="338">
      <t>コウシン</t>
    </rPh>
    <rPh sb="338" eb="339">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</si>
</sst>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63.35</c:v>
                </c:pt>
                <c:pt idx="1">
                  <c:v>64.66</c:v>
                </c:pt>
                <c:pt idx="2">
                  <c:v>65.52</c:v>
                </c:pt>
                <c:pt idx="3">
                  <c:v>65.27</c:v>
                </c:pt>
                <c:pt idx="4">
                  <c:v>66.12</c:v>
                </c:pt>
              </c:numCache>
            </c:numRef>
          </c:val>
          <c:extLst xmlns:c16r2="http://schemas.microsoft.com/office/drawing/2015/06/chart">
            <c:ext xmlns:c16="http://schemas.microsoft.com/office/drawing/2014/chart" uri="{C3380CC4-5D6E-409C-BE32-E72D297353CC}">
              <c16:uniqueId val="{00000000-5FAE-4714-9931-8C601CE6D700}"/>
            </c:ext>
          </c:extLst>
        </c:ser>
        <c:dLbls>
          <c:showLegendKey val="0"/>
          <c:showVal val="0"/>
          <c:showCatName val="0"/>
          <c:showSerName val="0"/>
          <c:showPercent val="0"/>
          <c:showBubbleSize val="0"/>
        </c:dLbls>
        <c:gapWidth val="150"/>
        <c:axId val="377227472"/>
        <c:axId val="37264872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57.11</c:v>
                </c:pt>
                <c:pt idx="4">
                  <c:v>57.57</c:v>
                </c:pt>
              </c:numCache>
            </c:numRef>
          </c:val>
          <c:smooth val="0"/>
          <c:extLst xmlns:c16r2="http://schemas.microsoft.com/office/drawing/2015/06/chart">
            <c:ext xmlns:c16="http://schemas.microsoft.com/office/drawing/2014/chart" uri="{C3380CC4-5D6E-409C-BE32-E72D297353CC}">
              <c16:uniqueId val="{00000001-5FAE-4714-9931-8C601CE6D700}"/>
            </c:ext>
          </c:extLst>
        </c:ser>
        <c:dLbls>
          <c:showLegendKey val="0"/>
          <c:showVal val="0"/>
          <c:showCatName val="0"/>
          <c:showSerName val="0"/>
          <c:showPercent val="0"/>
          <c:showBubbleSize val="0"/>
        </c:dLbls>
        <c:marker val="1"/>
        <c:smooth val="0"/>
        <c:axId val="377227472"/>
        <c:axId val="372648728"/>
      </c:lineChart>
      <c:catAx>
        <c:axId val="377227472"/>
        <c:scaling>
          <c:orientation val="minMax"/>
        </c:scaling>
        <c:delete val="1"/>
        <c:axPos val="b"/>
        <c:numFmt formatCode="General" sourceLinked="1"/>
        <c:majorTickMark val="none"/>
        <c:minorTickMark val="none"/>
        <c:tickLblPos val="none"/>
        <c:crossAx val="372648728"/>
        <c:crosses val="autoZero"/>
        <c:auto val="1"/>
        <c:lblAlgn val="ctr"/>
        <c:lblOffset val="100"/>
        <c:noMultiLvlLbl val="1"/>
      </c:catAx>
      <c:valAx>
        <c:axId val="3726487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72274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04-4BA5-B0D6-C83ED89D1A20}"/>
            </c:ext>
          </c:extLst>
        </c:ser>
        <c:dLbls>
          <c:showLegendKey val="0"/>
          <c:showVal val="0"/>
          <c:showCatName val="0"/>
          <c:showSerName val="0"/>
          <c:showPercent val="0"/>
          <c:showBubbleSize val="0"/>
        </c:dLbls>
        <c:gapWidth val="150"/>
        <c:axId val="374096632"/>
        <c:axId val="37409702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50.25</c:v>
                </c:pt>
                <c:pt idx="4">
                  <c:v>51.91</c:v>
                </c:pt>
              </c:numCache>
            </c:numRef>
          </c:val>
          <c:smooth val="0"/>
          <c:extLst xmlns:c16r2="http://schemas.microsoft.com/office/drawing/2015/06/chart">
            <c:ext xmlns:c16="http://schemas.microsoft.com/office/drawing/2014/chart" uri="{C3380CC4-5D6E-409C-BE32-E72D297353CC}">
              <c16:uniqueId val="{00000001-6504-4BA5-B0D6-C83ED89D1A20}"/>
            </c:ext>
          </c:extLst>
        </c:ser>
        <c:dLbls>
          <c:showLegendKey val="0"/>
          <c:showVal val="0"/>
          <c:showCatName val="0"/>
          <c:showSerName val="0"/>
          <c:showPercent val="0"/>
          <c:showBubbleSize val="0"/>
        </c:dLbls>
        <c:marker val="1"/>
        <c:smooth val="0"/>
        <c:axId val="374096632"/>
        <c:axId val="374097024"/>
      </c:lineChart>
      <c:catAx>
        <c:axId val="374096632"/>
        <c:scaling>
          <c:orientation val="minMax"/>
        </c:scaling>
        <c:delete val="1"/>
        <c:axPos val="b"/>
        <c:numFmt formatCode="General" sourceLinked="1"/>
        <c:majorTickMark val="none"/>
        <c:minorTickMark val="none"/>
        <c:tickLblPos val="none"/>
        <c:crossAx val="374097024"/>
        <c:crosses val="autoZero"/>
        <c:auto val="1"/>
        <c:lblAlgn val="ctr"/>
        <c:lblOffset val="100"/>
        <c:noMultiLvlLbl val="1"/>
      </c:catAx>
      <c:valAx>
        <c:axId val="374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40966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136.15</c:v>
                </c:pt>
                <c:pt idx="1">
                  <c:v>125.77</c:v>
                </c:pt>
                <c:pt idx="2">
                  <c:v>126.07</c:v>
                </c:pt>
                <c:pt idx="3">
                  <c:v>129.22999999999999</c:v>
                </c:pt>
                <c:pt idx="4">
                  <c:v>127.01</c:v>
                </c:pt>
              </c:numCache>
            </c:numRef>
          </c:val>
          <c:extLst xmlns:c16r2="http://schemas.microsoft.com/office/drawing/2015/06/chart">
            <c:ext xmlns:c16="http://schemas.microsoft.com/office/drawing/2014/chart" uri="{C3380CC4-5D6E-409C-BE32-E72D297353CC}">
              <c16:uniqueId val="{00000000-6D9B-4921-8927-6C1B18FAE8D3}"/>
            </c:ext>
          </c:extLst>
        </c:ser>
        <c:dLbls>
          <c:showLegendKey val="0"/>
          <c:showVal val="0"/>
          <c:showCatName val="0"/>
          <c:showSerName val="0"/>
          <c:showPercent val="0"/>
          <c:showBubbleSize val="0"/>
        </c:dLbls>
        <c:gapWidth val="150"/>
        <c:axId val="374094672"/>
        <c:axId val="37409506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116.96</c:v>
                </c:pt>
                <c:pt idx="4">
                  <c:v>117.47</c:v>
                </c:pt>
              </c:numCache>
            </c:numRef>
          </c:val>
          <c:smooth val="0"/>
          <c:extLst xmlns:c16r2="http://schemas.microsoft.com/office/drawing/2015/06/chart">
            <c:ext xmlns:c16="http://schemas.microsoft.com/office/drawing/2014/chart" uri="{C3380CC4-5D6E-409C-BE32-E72D297353CC}">
              <c16:uniqueId val="{00000001-6D9B-4921-8927-6C1B18FAE8D3}"/>
            </c:ext>
          </c:extLst>
        </c:ser>
        <c:dLbls>
          <c:showLegendKey val="0"/>
          <c:showVal val="0"/>
          <c:showCatName val="0"/>
          <c:showSerName val="0"/>
          <c:showPercent val="0"/>
          <c:showBubbleSize val="0"/>
        </c:dLbls>
        <c:marker val="1"/>
        <c:smooth val="0"/>
        <c:axId val="374094672"/>
        <c:axId val="374095064"/>
      </c:lineChart>
      <c:catAx>
        <c:axId val="374094672"/>
        <c:scaling>
          <c:orientation val="minMax"/>
        </c:scaling>
        <c:delete val="1"/>
        <c:axPos val="b"/>
        <c:numFmt formatCode="General" sourceLinked="1"/>
        <c:majorTickMark val="none"/>
        <c:minorTickMark val="none"/>
        <c:tickLblPos val="none"/>
        <c:crossAx val="374095064"/>
        <c:crosses val="autoZero"/>
        <c:auto val="1"/>
        <c:lblAlgn val="ctr"/>
        <c:lblOffset val="100"/>
        <c:noMultiLvlLbl val="1"/>
      </c:catAx>
      <c:valAx>
        <c:axId val="3740950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40946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76.55</c:v>
                </c:pt>
                <c:pt idx="1">
                  <c:v>77.36</c:v>
                </c:pt>
                <c:pt idx="2">
                  <c:v>78.34</c:v>
                </c:pt>
                <c:pt idx="3">
                  <c:v>78.400000000000006</c:v>
                </c:pt>
                <c:pt idx="4">
                  <c:v>78.23</c:v>
                </c:pt>
              </c:numCache>
            </c:numRef>
          </c:val>
          <c:extLst xmlns:c16r2="http://schemas.microsoft.com/office/drawing/2015/06/chart">
            <c:ext xmlns:c16="http://schemas.microsoft.com/office/drawing/2014/chart" uri="{C3380CC4-5D6E-409C-BE32-E72D297353CC}">
              <c16:uniqueId val="{00000000-92F4-4D1D-A398-945F78140D98}"/>
            </c:ext>
          </c:extLst>
        </c:ser>
        <c:dLbls>
          <c:showLegendKey val="0"/>
          <c:showVal val="0"/>
          <c:showCatName val="0"/>
          <c:showSerName val="0"/>
          <c:showPercent val="0"/>
          <c:showBubbleSize val="0"/>
        </c:dLbls>
        <c:gapWidth val="150"/>
        <c:axId val="372647944"/>
        <c:axId val="37264676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51.87</c:v>
                </c:pt>
                <c:pt idx="4">
                  <c:v>52.33</c:v>
                </c:pt>
              </c:numCache>
            </c:numRef>
          </c:val>
          <c:smooth val="0"/>
          <c:extLst xmlns:c16r2="http://schemas.microsoft.com/office/drawing/2015/06/chart">
            <c:ext xmlns:c16="http://schemas.microsoft.com/office/drawing/2014/chart" uri="{C3380CC4-5D6E-409C-BE32-E72D297353CC}">
              <c16:uniqueId val="{00000001-92F4-4D1D-A398-945F78140D98}"/>
            </c:ext>
          </c:extLst>
        </c:ser>
        <c:dLbls>
          <c:showLegendKey val="0"/>
          <c:showVal val="0"/>
          <c:showCatName val="0"/>
          <c:showSerName val="0"/>
          <c:showPercent val="0"/>
          <c:showBubbleSize val="0"/>
        </c:dLbls>
        <c:marker val="1"/>
        <c:smooth val="0"/>
        <c:axId val="372647944"/>
        <c:axId val="372646768"/>
      </c:lineChart>
      <c:catAx>
        <c:axId val="372647944"/>
        <c:scaling>
          <c:orientation val="minMax"/>
        </c:scaling>
        <c:delete val="1"/>
        <c:axPos val="b"/>
        <c:numFmt formatCode="General" sourceLinked="1"/>
        <c:majorTickMark val="none"/>
        <c:minorTickMark val="none"/>
        <c:tickLblPos val="none"/>
        <c:crossAx val="372646768"/>
        <c:crosses val="autoZero"/>
        <c:auto val="1"/>
        <c:lblAlgn val="ctr"/>
        <c:lblOffset val="100"/>
        <c:noMultiLvlLbl val="1"/>
      </c:catAx>
      <c:valAx>
        <c:axId val="3726467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26479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0.04</c:v>
                </c:pt>
                <c:pt idx="1">
                  <c:v>0.18</c:v>
                </c:pt>
                <c:pt idx="2">
                  <c:v>0.06</c:v>
                </c:pt>
                <c:pt idx="3">
                  <c:v>0.69</c:v>
                </c:pt>
                <c:pt idx="4">
                  <c:v>0.23</c:v>
                </c:pt>
              </c:numCache>
            </c:numRef>
          </c:val>
          <c:extLst xmlns:c16r2="http://schemas.microsoft.com/office/drawing/2015/06/chart">
            <c:ext xmlns:c16="http://schemas.microsoft.com/office/drawing/2014/chart" uri="{C3380CC4-5D6E-409C-BE32-E72D297353CC}">
              <c16:uniqueId val="{00000000-22CD-4C66-9130-DC1F3316981A}"/>
            </c:ext>
          </c:extLst>
        </c:ser>
        <c:dLbls>
          <c:showLegendKey val="0"/>
          <c:showVal val="0"/>
          <c:showCatName val="0"/>
          <c:showSerName val="0"/>
          <c:showPercent val="0"/>
          <c:showBubbleSize val="0"/>
        </c:dLbls>
        <c:gapWidth val="150"/>
        <c:axId val="372653432"/>
        <c:axId val="37265225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0.28000000000000003</c:v>
                </c:pt>
                <c:pt idx="4">
                  <c:v>0.77</c:v>
                </c:pt>
              </c:numCache>
            </c:numRef>
          </c:val>
          <c:smooth val="0"/>
          <c:extLst xmlns:c16r2="http://schemas.microsoft.com/office/drawing/2015/06/chart">
            <c:ext xmlns:c16="http://schemas.microsoft.com/office/drawing/2014/chart" uri="{C3380CC4-5D6E-409C-BE32-E72D297353CC}">
              <c16:uniqueId val="{00000001-22CD-4C66-9130-DC1F3316981A}"/>
            </c:ext>
          </c:extLst>
        </c:ser>
        <c:dLbls>
          <c:showLegendKey val="0"/>
          <c:showVal val="0"/>
          <c:showCatName val="0"/>
          <c:showSerName val="0"/>
          <c:showPercent val="0"/>
          <c:showBubbleSize val="0"/>
        </c:dLbls>
        <c:marker val="1"/>
        <c:smooth val="0"/>
        <c:axId val="372653432"/>
        <c:axId val="372652256"/>
      </c:lineChart>
      <c:catAx>
        <c:axId val="372653432"/>
        <c:scaling>
          <c:orientation val="minMax"/>
        </c:scaling>
        <c:delete val="1"/>
        <c:axPos val="b"/>
        <c:numFmt formatCode="General" sourceLinked="1"/>
        <c:majorTickMark val="none"/>
        <c:minorTickMark val="none"/>
        <c:tickLblPos val="none"/>
        <c:crossAx val="372652256"/>
        <c:crosses val="autoZero"/>
        <c:auto val="1"/>
        <c:lblAlgn val="ctr"/>
        <c:lblOffset val="100"/>
        <c:noMultiLvlLbl val="1"/>
      </c:catAx>
      <c:valAx>
        <c:axId val="372652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26534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745.72</c:v>
                </c:pt>
                <c:pt idx="1">
                  <c:v>885.81</c:v>
                </c:pt>
                <c:pt idx="2">
                  <c:v>1180.3499999999999</c:v>
                </c:pt>
                <c:pt idx="3">
                  <c:v>1131.8900000000001</c:v>
                </c:pt>
                <c:pt idx="4">
                  <c:v>1200.96</c:v>
                </c:pt>
              </c:numCache>
            </c:numRef>
          </c:val>
          <c:extLst xmlns:c16r2="http://schemas.microsoft.com/office/drawing/2015/06/chart">
            <c:ext xmlns:c16="http://schemas.microsoft.com/office/drawing/2014/chart" uri="{C3380CC4-5D6E-409C-BE32-E72D297353CC}">
              <c16:uniqueId val="{00000000-CB74-410E-B600-836EE33B652E}"/>
            </c:ext>
          </c:extLst>
        </c:ser>
        <c:dLbls>
          <c:showLegendKey val="0"/>
          <c:showVal val="0"/>
          <c:showCatName val="0"/>
          <c:showSerName val="0"/>
          <c:showPercent val="0"/>
          <c:showBubbleSize val="0"/>
        </c:dLbls>
        <c:gapWidth val="150"/>
        <c:axId val="372651080"/>
        <c:axId val="37265186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655.75</c:v>
                </c:pt>
                <c:pt idx="4">
                  <c:v>578.19000000000005</c:v>
                </c:pt>
              </c:numCache>
            </c:numRef>
          </c:val>
          <c:smooth val="0"/>
          <c:extLst xmlns:c16r2="http://schemas.microsoft.com/office/drawing/2015/06/chart">
            <c:ext xmlns:c16="http://schemas.microsoft.com/office/drawing/2014/chart" uri="{C3380CC4-5D6E-409C-BE32-E72D297353CC}">
              <c16:uniqueId val="{00000001-CB74-410E-B600-836EE33B652E}"/>
            </c:ext>
          </c:extLst>
        </c:ser>
        <c:dLbls>
          <c:showLegendKey val="0"/>
          <c:showVal val="0"/>
          <c:showCatName val="0"/>
          <c:showSerName val="0"/>
          <c:showPercent val="0"/>
          <c:showBubbleSize val="0"/>
        </c:dLbls>
        <c:marker val="1"/>
        <c:smooth val="0"/>
        <c:axId val="372651080"/>
        <c:axId val="372651864"/>
      </c:lineChart>
      <c:catAx>
        <c:axId val="372651080"/>
        <c:scaling>
          <c:orientation val="minMax"/>
        </c:scaling>
        <c:delete val="1"/>
        <c:axPos val="b"/>
        <c:numFmt formatCode="General" sourceLinked="1"/>
        <c:majorTickMark val="none"/>
        <c:minorTickMark val="none"/>
        <c:tickLblPos val="none"/>
        <c:crossAx val="372651864"/>
        <c:crosses val="autoZero"/>
        <c:auto val="1"/>
        <c:lblAlgn val="ctr"/>
        <c:lblOffset val="100"/>
        <c:noMultiLvlLbl val="1"/>
      </c:catAx>
      <c:valAx>
        <c:axId val="3726518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26510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66.989999999999995</c:v>
                </c:pt>
                <c:pt idx="1">
                  <c:v>58.31</c:v>
                </c:pt>
                <c:pt idx="2">
                  <c:v>48.07</c:v>
                </c:pt>
                <c:pt idx="3">
                  <c:v>40.590000000000003</c:v>
                </c:pt>
                <c:pt idx="4">
                  <c:v>33.26</c:v>
                </c:pt>
              </c:numCache>
            </c:numRef>
          </c:val>
          <c:extLst xmlns:c16r2="http://schemas.microsoft.com/office/drawing/2015/06/chart">
            <c:ext xmlns:c16="http://schemas.microsoft.com/office/drawing/2014/chart" uri="{C3380CC4-5D6E-409C-BE32-E72D297353CC}">
              <c16:uniqueId val="{00000000-36B3-485F-8907-49AFC2BC4B58}"/>
            </c:ext>
          </c:extLst>
        </c:ser>
        <c:dLbls>
          <c:showLegendKey val="0"/>
          <c:showVal val="0"/>
          <c:showCatName val="0"/>
          <c:showSerName val="0"/>
          <c:showPercent val="0"/>
          <c:showBubbleSize val="0"/>
        </c:dLbls>
        <c:gapWidth val="150"/>
        <c:axId val="372649904"/>
        <c:axId val="37265147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193.85</c:v>
                </c:pt>
                <c:pt idx="4">
                  <c:v>204.31</c:v>
                </c:pt>
              </c:numCache>
            </c:numRef>
          </c:val>
          <c:smooth val="0"/>
          <c:extLst xmlns:c16r2="http://schemas.microsoft.com/office/drawing/2015/06/chart">
            <c:ext xmlns:c16="http://schemas.microsoft.com/office/drawing/2014/chart" uri="{C3380CC4-5D6E-409C-BE32-E72D297353CC}">
              <c16:uniqueId val="{00000001-36B3-485F-8907-49AFC2BC4B58}"/>
            </c:ext>
          </c:extLst>
        </c:ser>
        <c:dLbls>
          <c:showLegendKey val="0"/>
          <c:showVal val="0"/>
          <c:showCatName val="0"/>
          <c:showSerName val="0"/>
          <c:showPercent val="0"/>
          <c:showBubbleSize val="0"/>
        </c:dLbls>
        <c:marker val="1"/>
        <c:smooth val="0"/>
        <c:axId val="372649904"/>
        <c:axId val="372651472"/>
      </c:lineChart>
      <c:catAx>
        <c:axId val="372649904"/>
        <c:scaling>
          <c:orientation val="minMax"/>
        </c:scaling>
        <c:delete val="1"/>
        <c:axPos val="b"/>
        <c:numFmt formatCode="General" sourceLinked="1"/>
        <c:majorTickMark val="none"/>
        <c:minorTickMark val="none"/>
        <c:tickLblPos val="none"/>
        <c:crossAx val="372651472"/>
        <c:crosses val="autoZero"/>
        <c:auto val="1"/>
        <c:lblAlgn val="ctr"/>
        <c:lblOffset val="100"/>
        <c:noMultiLvlLbl val="1"/>
      </c:catAx>
      <c:valAx>
        <c:axId val="3726514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26499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140.99</c:v>
                </c:pt>
                <c:pt idx="1">
                  <c:v>130.59</c:v>
                </c:pt>
                <c:pt idx="2">
                  <c:v>130.5</c:v>
                </c:pt>
                <c:pt idx="3">
                  <c:v>131.11000000000001</c:v>
                </c:pt>
                <c:pt idx="4">
                  <c:v>126.03</c:v>
                </c:pt>
              </c:numCache>
            </c:numRef>
          </c:val>
          <c:extLst xmlns:c16r2="http://schemas.microsoft.com/office/drawing/2015/06/chart">
            <c:ext xmlns:c16="http://schemas.microsoft.com/office/drawing/2014/chart" uri="{C3380CC4-5D6E-409C-BE32-E72D297353CC}">
              <c16:uniqueId val="{00000000-64CC-4D78-8F20-E481F0BC078C}"/>
            </c:ext>
          </c:extLst>
        </c:ser>
        <c:dLbls>
          <c:showLegendKey val="0"/>
          <c:showVal val="0"/>
          <c:showCatName val="0"/>
          <c:showSerName val="0"/>
          <c:showPercent val="0"/>
          <c:showBubbleSize val="0"/>
        </c:dLbls>
        <c:gapWidth val="150"/>
        <c:axId val="372653040"/>
        <c:axId val="37265264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105.06</c:v>
                </c:pt>
                <c:pt idx="4">
                  <c:v>106.98</c:v>
                </c:pt>
              </c:numCache>
            </c:numRef>
          </c:val>
          <c:smooth val="0"/>
          <c:extLst xmlns:c16r2="http://schemas.microsoft.com/office/drawing/2015/06/chart">
            <c:ext xmlns:c16="http://schemas.microsoft.com/office/drawing/2014/chart" uri="{C3380CC4-5D6E-409C-BE32-E72D297353CC}">
              <c16:uniqueId val="{00000001-64CC-4D78-8F20-E481F0BC078C}"/>
            </c:ext>
          </c:extLst>
        </c:ser>
        <c:dLbls>
          <c:showLegendKey val="0"/>
          <c:showVal val="0"/>
          <c:showCatName val="0"/>
          <c:showSerName val="0"/>
          <c:showPercent val="0"/>
          <c:showBubbleSize val="0"/>
        </c:dLbls>
        <c:marker val="1"/>
        <c:smooth val="0"/>
        <c:axId val="372653040"/>
        <c:axId val="372652648"/>
      </c:lineChart>
      <c:catAx>
        <c:axId val="372653040"/>
        <c:scaling>
          <c:orientation val="minMax"/>
        </c:scaling>
        <c:delete val="1"/>
        <c:axPos val="b"/>
        <c:numFmt formatCode="General" sourceLinked="1"/>
        <c:majorTickMark val="none"/>
        <c:minorTickMark val="none"/>
        <c:tickLblPos val="none"/>
        <c:crossAx val="372652648"/>
        <c:crosses val="autoZero"/>
        <c:auto val="1"/>
        <c:lblAlgn val="ctr"/>
        <c:lblOffset val="100"/>
        <c:noMultiLvlLbl val="1"/>
      </c:catAx>
      <c:valAx>
        <c:axId val="372652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26530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34.11</c:v>
                </c:pt>
                <c:pt idx="1">
                  <c:v>37.47</c:v>
                </c:pt>
                <c:pt idx="2">
                  <c:v>37.590000000000003</c:v>
                </c:pt>
                <c:pt idx="3">
                  <c:v>37.08</c:v>
                </c:pt>
                <c:pt idx="4">
                  <c:v>38.29</c:v>
                </c:pt>
              </c:numCache>
            </c:numRef>
          </c:val>
          <c:extLst xmlns:c16r2="http://schemas.microsoft.com/office/drawing/2015/06/chart">
            <c:ext xmlns:c16="http://schemas.microsoft.com/office/drawing/2014/chart" uri="{C3380CC4-5D6E-409C-BE32-E72D297353CC}">
              <c16:uniqueId val="{00000000-A422-4CC4-AD11-28E88BD7B4BE}"/>
            </c:ext>
          </c:extLst>
        </c:ser>
        <c:dLbls>
          <c:showLegendKey val="0"/>
          <c:showVal val="0"/>
          <c:showCatName val="0"/>
          <c:showSerName val="0"/>
          <c:showPercent val="0"/>
          <c:showBubbleSize val="0"/>
        </c:dLbls>
        <c:gapWidth val="150"/>
        <c:axId val="372646376"/>
        <c:axId val="37265068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26.84</c:v>
                </c:pt>
                <c:pt idx="4">
                  <c:v>26.08</c:v>
                </c:pt>
              </c:numCache>
            </c:numRef>
          </c:val>
          <c:smooth val="0"/>
          <c:extLst xmlns:c16r2="http://schemas.microsoft.com/office/drawing/2015/06/chart">
            <c:ext xmlns:c16="http://schemas.microsoft.com/office/drawing/2014/chart" uri="{C3380CC4-5D6E-409C-BE32-E72D297353CC}">
              <c16:uniqueId val="{00000001-A422-4CC4-AD11-28E88BD7B4BE}"/>
            </c:ext>
          </c:extLst>
        </c:ser>
        <c:dLbls>
          <c:showLegendKey val="0"/>
          <c:showVal val="0"/>
          <c:showCatName val="0"/>
          <c:showSerName val="0"/>
          <c:showPercent val="0"/>
          <c:showBubbleSize val="0"/>
        </c:dLbls>
        <c:marker val="1"/>
        <c:smooth val="0"/>
        <c:axId val="372646376"/>
        <c:axId val="372650688"/>
      </c:lineChart>
      <c:catAx>
        <c:axId val="372646376"/>
        <c:scaling>
          <c:orientation val="minMax"/>
        </c:scaling>
        <c:delete val="1"/>
        <c:axPos val="b"/>
        <c:numFmt formatCode="General" sourceLinked="1"/>
        <c:majorTickMark val="none"/>
        <c:minorTickMark val="none"/>
        <c:tickLblPos val="none"/>
        <c:crossAx val="372650688"/>
        <c:crosses val="autoZero"/>
        <c:auto val="1"/>
        <c:lblAlgn val="ctr"/>
        <c:lblOffset val="100"/>
        <c:noMultiLvlLbl val="1"/>
      </c:catAx>
      <c:valAx>
        <c:axId val="3726506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26463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26.45</c:v>
                </c:pt>
                <c:pt idx="1">
                  <c:v>25.81</c:v>
                </c:pt>
                <c:pt idx="2">
                  <c:v>25.89</c:v>
                </c:pt>
                <c:pt idx="3">
                  <c:v>44.27</c:v>
                </c:pt>
                <c:pt idx="4">
                  <c:v>42.57</c:v>
                </c:pt>
              </c:numCache>
            </c:numRef>
          </c:val>
          <c:extLst xmlns:c16r2="http://schemas.microsoft.com/office/drawing/2015/06/chart">
            <c:ext xmlns:c16="http://schemas.microsoft.com/office/drawing/2014/chart" uri="{C3380CC4-5D6E-409C-BE32-E72D297353CC}">
              <c16:uniqueId val="{00000000-A73B-48AB-B0DA-B9D9BCB0A629}"/>
            </c:ext>
          </c:extLst>
        </c:ser>
        <c:dLbls>
          <c:showLegendKey val="0"/>
          <c:showVal val="0"/>
          <c:showCatName val="0"/>
          <c:showSerName val="0"/>
          <c:showPercent val="0"/>
          <c:showBubbleSize val="0"/>
        </c:dLbls>
        <c:gapWidth val="150"/>
        <c:axId val="374093104"/>
        <c:axId val="37409741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40.89</c:v>
                </c:pt>
                <c:pt idx="4">
                  <c:v>41.59</c:v>
                </c:pt>
              </c:numCache>
            </c:numRef>
          </c:val>
          <c:smooth val="0"/>
          <c:extLst xmlns:c16r2="http://schemas.microsoft.com/office/drawing/2015/06/chart">
            <c:ext xmlns:c16="http://schemas.microsoft.com/office/drawing/2014/chart" uri="{C3380CC4-5D6E-409C-BE32-E72D297353CC}">
              <c16:uniqueId val="{00000001-A73B-48AB-B0DA-B9D9BCB0A629}"/>
            </c:ext>
          </c:extLst>
        </c:ser>
        <c:dLbls>
          <c:showLegendKey val="0"/>
          <c:showVal val="0"/>
          <c:showCatName val="0"/>
          <c:showSerName val="0"/>
          <c:showPercent val="0"/>
          <c:showBubbleSize val="0"/>
        </c:dLbls>
        <c:marker val="1"/>
        <c:smooth val="0"/>
        <c:axId val="374093104"/>
        <c:axId val="374097416"/>
      </c:lineChart>
      <c:catAx>
        <c:axId val="374093104"/>
        <c:scaling>
          <c:orientation val="minMax"/>
        </c:scaling>
        <c:delete val="1"/>
        <c:axPos val="b"/>
        <c:numFmt formatCode="General" sourceLinked="1"/>
        <c:majorTickMark val="none"/>
        <c:minorTickMark val="none"/>
        <c:tickLblPos val="none"/>
        <c:crossAx val="374097416"/>
        <c:crosses val="autoZero"/>
        <c:auto val="1"/>
        <c:lblAlgn val="ctr"/>
        <c:lblOffset val="100"/>
        <c:noMultiLvlLbl val="1"/>
      </c:catAx>
      <c:valAx>
        <c:axId val="3740974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40931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38.35</c:v>
                </c:pt>
                <c:pt idx="1">
                  <c:v>36.44</c:v>
                </c:pt>
                <c:pt idx="2">
                  <c:v>35.409999999999997</c:v>
                </c:pt>
                <c:pt idx="3">
                  <c:v>60.45</c:v>
                </c:pt>
                <c:pt idx="4">
                  <c:v>60.41</c:v>
                </c:pt>
              </c:numCache>
            </c:numRef>
          </c:val>
          <c:extLst xmlns:c16r2="http://schemas.microsoft.com/office/drawing/2015/06/chart">
            <c:ext xmlns:c16="http://schemas.microsoft.com/office/drawing/2014/chart" uri="{C3380CC4-5D6E-409C-BE32-E72D297353CC}">
              <c16:uniqueId val="{00000000-E7A7-4583-988C-28C5C90C39D1}"/>
            </c:ext>
          </c:extLst>
        </c:ser>
        <c:dLbls>
          <c:showLegendKey val="0"/>
          <c:showVal val="0"/>
          <c:showCatName val="0"/>
          <c:showSerName val="0"/>
          <c:showPercent val="0"/>
          <c:showBubbleSize val="0"/>
        </c:dLbls>
        <c:gapWidth val="150"/>
        <c:axId val="374092712"/>
        <c:axId val="37409428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61.76</c:v>
                </c:pt>
                <c:pt idx="4">
                  <c:v>62.75</c:v>
                </c:pt>
              </c:numCache>
            </c:numRef>
          </c:val>
          <c:smooth val="0"/>
          <c:extLst xmlns:c16r2="http://schemas.microsoft.com/office/drawing/2015/06/chart">
            <c:ext xmlns:c16="http://schemas.microsoft.com/office/drawing/2014/chart" uri="{C3380CC4-5D6E-409C-BE32-E72D297353CC}">
              <c16:uniqueId val="{00000001-E7A7-4583-988C-28C5C90C39D1}"/>
            </c:ext>
          </c:extLst>
        </c:ser>
        <c:dLbls>
          <c:showLegendKey val="0"/>
          <c:showVal val="0"/>
          <c:showCatName val="0"/>
          <c:showSerName val="0"/>
          <c:showPercent val="0"/>
          <c:showBubbleSize val="0"/>
        </c:dLbls>
        <c:marker val="1"/>
        <c:smooth val="0"/>
        <c:axId val="374092712"/>
        <c:axId val="374094280"/>
      </c:lineChart>
      <c:catAx>
        <c:axId val="374092712"/>
        <c:scaling>
          <c:orientation val="minMax"/>
        </c:scaling>
        <c:delete val="1"/>
        <c:axPos val="b"/>
        <c:numFmt formatCode="General" sourceLinked="1"/>
        <c:majorTickMark val="none"/>
        <c:minorTickMark val="none"/>
        <c:tickLblPos val="none"/>
        <c:crossAx val="374094280"/>
        <c:crosses val="autoZero"/>
        <c:auto val="1"/>
        <c:lblAlgn val="ctr"/>
        <c:lblOffset val="100"/>
        <c:noMultiLvlLbl val="1"/>
      </c:catAx>
      <c:valAx>
        <c:axId val="3740942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40927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大阪府　大阪市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151000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64276</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95.1</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343</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91221</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136.15</v>
      </c>
      <c r="Y32" s="129"/>
      <c r="Z32" s="129"/>
      <c r="AA32" s="129"/>
      <c r="AB32" s="129"/>
      <c r="AC32" s="129"/>
      <c r="AD32" s="129"/>
      <c r="AE32" s="129"/>
      <c r="AF32" s="129"/>
      <c r="AG32" s="129"/>
      <c r="AH32" s="129"/>
      <c r="AI32" s="129"/>
      <c r="AJ32" s="129"/>
      <c r="AK32" s="129"/>
      <c r="AL32" s="129"/>
      <c r="AM32" s="129"/>
      <c r="AN32" s="129"/>
      <c r="AO32" s="129"/>
      <c r="AP32" s="129"/>
      <c r="AQ32" s="130"/>
      <c r="AR32" s="128">
        <f>データ!U6</f>
        <v>125.77</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126.07</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129.22999999999999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127.01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745.72</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885.81</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1180.3499999999999</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1131.8900000000001</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1200.96</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66.989999999999995</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58.31</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48.07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40.590000000000003</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33.26</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116.96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117.47</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50.25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51.91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655.75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578.19000000000005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193.85</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204.31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140.99</v>
      </c>
      <c r="Y55" s="129"/>
      <c r="Z55" s="129"/>
      <c r="AA55" s="129"/>
      <c r="AB55" s="129"/>
      <c r="AC55" s="129"/>
      <c r="AD55" s="129"/>
      <c r="AE55" s="129"/>
      <c r="AF55" s="129"/>
      <c r="AG55" s="129"/>
      <c r="AH55" s="129"/>
      <c r="AI55" s="129"/>
      <c r="AJ55" s="129"/>
      <c r="AK55" s="129"/>
      <c r="AL55" s="129"/>
      <c r="AM55" s="129"/>
      <c r="AN55" s="129"/>
      <c r="AO55" s="129"/>
      <c r="AP55" s="129"/>
      <c r="AQ55" s="130"/>
      <c r="AR55" s="128">
        <f>データ!BM6</f>
        <v>130.59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130.5</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131.11000000000001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126.03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34.11</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37.47</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37.590000000000003</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37.08</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38.29</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26.45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25.81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25.89</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44.27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42.57</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38.35</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36.44</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35.409999999999997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60.45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60.41</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105.06</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106.98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26.84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26.08</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40.89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41.59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61.76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62.75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c r="A79" s="2"/>
      <c r="B79" s="26"/>
      <c r="C79" s="2"/>
      <c r="D79" s="2"/>
      <c r="E79" s="2"/>
      <c r="F79" s="2"/>
      <c r="G79" s="2"/>
      <c r="H79" s="2"/>
      <c r="I79" s="2"/>
      <c r="J79" s="28"/>
      <c r="K79" s="29"/>
      <c r="L79" s="146"/>
      <c r="M79" s="146"/>
      <c r="N79" s="146"/>
      <c r="O79" s="146"/>
      <c r="P79" s="146"/>
      <c r="Q79" s="146"/>
      <c r="R79" s="146"/>
      <c r="S79" s="146"/>
      <c r="T79" s="146"/>
      <c r="U79" s="146"/>
      <c r="V79" s="146"/>
      <c r="W79" s="146"/>
      <c r="X79" s="147"/>
      <c r="Y79" s="143" t="str">
        <f>データ!$B$10</f>
        <v>H27</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H28</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H29</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H30</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R01</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9"/>
      <c r="FE79" s="32"/>
      <c r="FF79" s="2"/>
      <c r="FG79" s="2"/>
      <c r="FH79" s="2"/>
      <c r="FI79" s="2"/>
      <c r="FJ79" s="2"/>
      <c r="FK79" s="2"/>
      <c r="FL79" s="2"/>
      <c r="FM79" s="2"/>
      <c r="FN79" s="2"/>
      <c r="FO79" s="2"/>
      <c r="FP79" s="2"/>
      <c r="FQ79" s="2"/>
      <c r="FR79" s="2"/>
      <c r="FS79" s="2"/>
      <c r="FT79" s="2"/>
      <c r="FU79" s="2"/>
      <c r="FV79" s="28"/>
      <c r="FW79" s="29"/>
      <c r="FX79" s="146"/>
      <c r="FY79" s="146"/>
      <c r="FZ79" s="146"/>
      <c r="GA79" s="146"/>
      <c r="GB79" s="146"/>
      <c r="GC79" s="146"/>
      <c r="GD79" s="146"/>
      <c r="GE79" s="146"/>
      <c r="GF79" s="146"/>
      <c r="GG79" s="146"/>
      <c r="GH79" s="146"/>
      <c r="GI79" s="146"/>
      <c r="GJ79" s="147"/>
      <c r="GK79" s="143" t="str">
        <f>データ!$B$10</f>
        <v>H27</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H28</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H29</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H30</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R01</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9"/>
      <c r="LQ79" s="32"/>
      <c r="LR79" s="2"/>
      <c r="LS79" s="2"/>
      <c r="LT79" s="2"/>
      <c r="LU79" s="2"/>
      <c r="LV79" s="2"/>
      <c r="LW79" s="2"/>
      <c r="LX79" s="2"/>
      <c r="LY79" s="2"/>
      <c r="LZ79" s="2"/>
      <c r="MA79" s="2"/>
      <c r="MB79" s="2"/>
      <c r="MC79" s="2"/>
      <c r="MD79" s="2"/>
      <c r="ME79" s="2"/>
      <c r="MF79" s="2"/>
      <c r="MG79" s="2"/>
      <c r="MH79" s="28"/>
      <c r="MI79" s="29"/>
      <c r="MJ79" s="146"/>
      <c r="MK79" s="146"/>
      <c r="ML79" s="146"/>
      <c r="MM79" s="146"/>
      <c r="MN79" s="146"/>
      <c r="MO79" s="146"/>
      <c r="MP79" s="146"/>
      <c r="MQ79" s="146"/>
      <c r="MR79" s="146"/>
      <c r="MS79" s="146"/>
      <c r="MT79" s="146"/>
      <c r="MU79" s="146"/>
      <c r="MV79" s="147"/>
      <c r="MW79" s="143" t="str">
        <f>データ!$B$10</f>
        <v>H27</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H28</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H29</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H30</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R01</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48">
        <f>データ!DD6</f>
        <v>63.35</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64.66</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65.52</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65.27</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66.12</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48">
        <f>データ!DO6</f>
        <v>76.55</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77.36</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78.34</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78.400000000000006</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78.23</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48">
        <f>データ!DZ6</f>
        <v>0.04</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0.18</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0.06</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0.69</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0.23</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48">
        <f>データ!DI6</f>
        <v>57.35</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57.93</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58.88</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57.11</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57.57</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48">
        <f>データ!DT6</f>
        <v>37.619999999999997</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41.79</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43.44</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51.87</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52.33</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48">
        <f>データ!EE6</f>
        <v>0.11</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0.32</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0.21</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0.28000000000000003</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0.77</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【77.39】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【59.23】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【47.77】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【0.34】</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qNad2NW9ywaWdDtfvieRdWv2zXyhl6GI1bR7r3U+8lEpi8vxc1dxOulWjcHysZiSopjnZ5dR2bMSJLW6tpwmWQ==" saltValue="Gro3U4h0AM0gW4naw7/S0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136.15</v>
      </c>
      <c r="U6" s="52">
        <f>U7</f>
        <v>125.77</v>
      </c>
      <c r="V6" s="52">
        <f>V7</f>
        <v>126.07</v>
      </c>
      <c r="W6" s="52">
        <f>W7</f>
        <v>129.22999999999999</v>
      </c>
      <c r="X6" s="52">
        <f t="shared" si="3"/>
        <v>127.01</v>
      </c>
      <c r="Y6" s="52">
        <f t="shared" si="3"/>
        <v>123.35</v>
      </c>
      <c r="Z6" s="52">
        <f t="shared" si="3"/>
        <v>121.58</v>
      </c>
      <c r="AA6" s="52">
        <f t="shared" si="3"/>
        <v>121.19</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50.25</v>
      </c>
      <c r="AN6" s="52">
        <f t="shared" si="3"/>
        <v>51.91</v>
      </c>
      <c r="AO6" s="50" t="str">
        <f>IF(AO7="-","【-】","【"&amp;SUBSTITUTE(TEXT(AO7,"#,##0.00"),"-","△")&amp;"】")</f>
        <v>【25.49】</v>
      </c>
      <c r="AP6" s="52">
        <f t="shared" si="3"/>
        <v>745.72</v>
      </c>
      <c r="AQ6" s="52">
        <f>AQ7</f>
        <v>885.81</v>
      </c>
      <c r="AR6" s="52">
        <f>AR7</f>
        <v>1180.3499999999999</v>
      </c>
      <c r="AS6" s="52">
        <f>AS7</f>
        <v>1131.8900000000001</v>
      </c>
      <c r="AT6" s="52">
        <f t="shared" si="3"/>
        <v>1200.96</v>
      </c>
      <c r="AU6" s="52">
        <f t="shared" si="3"/>
        <v>312.67</v>
      </c>
      <c r="AV6" s="52">
        <f t="shared" si="3"/>
        <v>345.05</v>
      </c>
      <c r="AW6" s="52">
        <f t="shared" si="3"/>
        <v>379.14</v>
      </c>
      <c r="AX6" s="52">
        <f t="shared" si="3"/>
        <v>655.75</v>
      </c>
      <c r="AY6" s="52">
        <f t="shared" si="3"/>
        <v>578.19000000000005</v>
      </c>
      <c r="AZ6" s="50" t="str">
        <f>IF(AZ7="-","【-】","【"&amp;SUBSTITUTE(TEXT(AZ7,"#,##0.00"),"-","△")&amp;"】")</f>
        <v>【420.52】</v>
      </c>
      <c r="BA6" s="52">
        <f t="shared" si="3"/>
        <v>66.989999999999995</v>
      </c>
      <c r="BB6" s="52">
        <f>BB7</f>
        <v>58.31</v>
      </c>
      <c r="BC6" s="52">
        <f>BC7</f>
        <v>48.07</v>
      </c>
      <c r="BD6" s="52">
        <f>BD7</f>
        <v>40.590000000000003</v>
      </c>
      <c r="BE6" s="52">
        <f t="shared" si="3"/>
        <v>33.26</v>
      </c>
      <c r="BF6" s="52">
        <f t="shared" si="3"/>
        <v>272.8</v>
      </c>
      <c r="BG6" s="52">
        <f t="shared" si="3"/>
        <v>255.89</v>
      </c>
      <c r="BH6" s="52">
        <f t="shared" si="3"/>
        <v>242.57</v>
      </c>
      <c r="BI6" s="52">
        <f t="shared" si="3"/>
        <v>193.85</v>
      </c>
      <c r="BJ6" s="52">
        <f t="shared" si="3"/>
        <v>204.31</v>
      </c>
      <c r="BK6" s="50" t="str">
        <f>IF(BK7="-","【-】","【"&amp;SUBSTITUTE(TEXT(BK7,"#,##0.00"),"-","△")&amp;"】")</f>
        <v>【238.81】</v>
      </c>
      <c r="BL6" s="52">
        <f t="shared" si="3"/>
        <v>140.99</v>
      </c>
      <c r="BM6" s="52">
        <f>BM7</f>
        <v>130.59</v>
      </c>
      <c r="BN6" s="52">
        <f>BN7</f>
        <v>130.5</v>
      </c>
      <c r="BO6" s="52">
        <f>BO7</f>
        <v>131.11000000000001</v>
      </c>
      <c r="BP6" s="52">
        <f t="shared" si="3"/>
        <v>126.03</v>
      </c>
      <c r="BQ6" s="52">
        <f t="shared" si="3"/>
        <v>119.5</v>
      </c>
      <c r="BR6" s="52">
        <f t="shared" si="3"/>
        <v>118.99</v>
      </c>
      <c r="BS6" s="52">
        <f t="shared" si="3"/>
        <v>119.17</v>
      </c>
      <c r="BT6" s="52">
        <f t="shared" si="3"/>
        <v>105.06</v>
      </c>
      <c r="BU6" s="52">
        <f t="shared" si="3"/>
        <v>106.98</v>
      </c>
      <c r="BV6" s="50" t="str">
        <f>IF(BV7="-","【-】","【"&amp;SUBSTITUTE(TEXT(BV7,"#,##0.00"),"-","△")&amp;"】")</f>
        <v>【115.00】</v>
      </c>
      <c r="BW6" s="52">
        <f t="shared" si="3"/>
        <v>34.11</v>
      </c>
      <c r="BX6" s="52">
        <f>BX7</f>
        <v>37.47</v>
      </c>
      <c r="BY6" s="52">
        <f>BY7</f>
        <v>37.590000000000003</v>
      </c>
      <c r="BZ6" s="52">
        <f>BZ7</f>
        <v>37.08</v>
      </c>
      <c r="CA6" s="52">
        <f t="shared" si="3"/>
        <v>38.29</v>
      </c>
      <c r="CB6" s="52">
        <f t="shared" si="3"/>
        <v>16.91</v>
      </c>
      <c r="CC6" s="52">
        <f t="shared" si="3"/>
        <v>16.850000000000001</v>
      </c>
      <c r="CD6" s="52">
        <f t="shared" si="3"/>
        <v>16.8</v>
      </c>
      <c r="CE6" s="52">
        <f t="shared" si="3"/>
        <v>26.84</v>
      </c>
      <c r="CF6" s="52">
        <f t="shared" ref="CF6" si="4">CF7</f>
        <v>26.08</v>
      </c>
      <c r="CG6" s="50" t="str">
        <f>IF(CG7="-","【-】","【"&amp;SUBSTITUTE(TEXT(CG7,"#,##0.00"),"-","△")&amp;"】")</f>
        <v>【18.60】</v>
      </c>
      <c r="CH6" s="52">
        <f t="shared" ref="CH6:CQ6" si="5">CH7</f>
        <v>26.45</v>
      </c>
      <c r="CI6" s="52">
        <f>CI7</f>
        <v>25.81</v>
      </c>
      <c r="CJ6" s="52">
        <f>CJ7</f>
        <v>25.89</v>
      </c>
      <c r="CK6" s="52">
        <f>CK7</f>
        <v>44.27</v>
      </c>
      <c r="CL6" s="52">
        <f t="shared" si="5"/>
        <v>42.57</v>
      </c>
      <c r="CM6" s="52">
        <f t="shared" si="5"/>
        <v>57.52</v>
      </c>
      <c r="CN6" s="52">
        <f t="shared" si="5"/>
        <v>57.55</v>
      </c>
      <c r="CO6" s="52">
        <f t="shared" si="5"/>
        <v>57.69</v>
      </c>
      <c r="CP6" s="52">
        <f t="shared" si="5"/>
        <v>40.89</v>
      </c>
      <c r="CQ6" s="52">
        <f t="shared" si="5"/>
        <v>41.59</v>
      </c>
      <c r="CR6" s="50" t="str">
        <f>IF(CR7="-","【-】","【"&amp;SUBSTITUTE(TEXT(CR7,"#,##0.00"),"-","△")&amp;"】")</f>
        <v>【55.21】</v>
      </c>
      <c r="CS6" s="52">
        <f t="shared" ref="CS6:DB6" si="6">CS7</f>
        <v>38.35</v>
      </c>
      <c r="CT6" s="52">
        <f>CT7</f>
        <v>36.44</v>
      </c>
      <c r="CU6" s="52">
        <f>CU7</f>
        <v>35.409999999999997</v>
      </c>
      <c r="CV6" s="52">
        <f>CV7</f>
        <v>60.45</v>
      </c>
      <c r="CW6" s="52">
        <f t="shared" si="6"/>
        <v>60.41</v>
      </c>
      <c r="CX6" s="52">
        <f t="shared" si="6"/>
        <v>79.7</v>
      </c>
      <c r="CY6" s="52">
        <f t="shared" si="6"/>
        <v>79.42</v>
      </c>
      <c r="CZ6" s="52">
        <f t="shared" si="6"/>
        <v>79.2</v>
      </c>
      <c r="DA6" s="52">
        <f t="shared" si="6"/>
        <v>61.76</v>
      </c>
      <c r="DB6" s="52">
        <f t="shared" si="6"/>
        <v>62.75</v>
      </c>
      <c r="DC6" s="50" t="str">
        <f>IF(DC7="-","【-】","【"&amp;SUBSTITUTE(TEXT(DC7,"#,##0.00"),"-","△")&amp;"】")</f>
        <v>【77.39】</v>
      </c>
      <c r="DD6" s="52">
        <f t="shared" ref="DD6:DM6" si="7">DD7</f>
        <v>63.35</v>
      </c>
      <c r="DE6" s="52">
        <f>DE7</f>
        <v>64.66</v>
      </c>
      <c r="DF6" s="52">
        <f>DF7</f>
        <v>65.52</v>
      </c>
      <c r="DG6" s="52">
        <f>DG7</f>
        <v>65.27</v>
      </c>
      <c r="DH6" s="52">
        <f t="shared" si="7"/>
        <v>66.12</v>
      </c>
      <c r="DI6" s="52">
        <f t="shared" si="7"/>
        <v>57.35</v>
      </c>
      <c r="DJ6" s="52">
        <f t="shared" si="7"/>
        <v>57.93</v>
      </c>
      <c r="DK6" s="52">
        <f t="shared" si="7"/>
        <v>58.88</v>
      </c>
      <c r="DL6" s="52">
        <f t="shared" si="7"/>
        <v>57.11</v>
      </c>
      <c r="DM6" s="52">
        <f t="shared" si="7"/>
        <v>57.57</v>
      </c>
      <c r="DN6" s="50" t="str">
        <f>IF(DN7="-","【-】","【"&amp;SUBSTITUTE(TEXT(DN7,"#,##0.00"),"-","△")&amp;"】")</f>
        <v>【59.23】</v>
      </c>
      <c r="DO6" s="52">
        <f t="shared" ref="DO6:DX6" si="8">DO7</f>
        <v>76.55</v>
      </c>
      <c r="DP6" s="52">
        <f>DP7</f>
        <v>77.36</v>
      </c>
      <c r="DQ6" s="52">
        <f>DQ7</f>
        <v>78.34</v>
      </c>
      <c r="DR6" s="52">
        <f>DR7</f>
        <v>78.400000000000006</v>
      </c>
      <c r="DS6" s="52">
        <f t="shared" si="8"/>
        <v>78.23</v>
      </c>
      <c r="DT6" s="52">
        <f t="shared" si="8"/>
        <v>37.619999999999997</v>
      </c>
      <c r="DU6" s="52">
        <f t="shared" si="8"/>
        <v>41.79</v>
      </c>
      <c r="DV6" s="52">
        <f t="shared" si="8"/>
        <v>43.44</v>
      </c>
      <c r="DW6" s="52">
        <f t="shared" si="8"/>
        <v>51.87</v>
      </c>
      <c r="DX6" s="52">
        <f t="shared" si="8"/>
        <v>52.33</v>
      </c>
      <c r="DY6" s="50" t="str">
        <f>IF(DY7="-","【-】","【"&amp;SUBSTITUTE(TEXT(DY7,"#,##0.00"),"-","△")&amp;"】")</f>
        <v>【47.77】</v>
      </c>
      <c r="DZ6" s="52">
        <f t="shared" ref="DZ6:EI6" si="9">DZ7</f>
        <v>0.04</v>
      </c>
      <c r="EA6" s="52">
        <f>EA7</f>
        <v>0.18</v>
      </c>
      <c r="EB6" s="52">
        <f>EB7</f>
        <v>0.06</v>
      </c>
      <c r="EC6" s="52">
        <f>EC7</f>
        <v>0.69</v>
      </c>
      <c r="ED6" s="52">
        <f t="shared" si="9"/>
        <v>0.23</v>
      </c>
      <c r="EE6" s="52">
        <f t="shared" si="9"/>
        <v>0.11</v>
      </c>
      <c r="EF6" s="52">
        <f t="shared" si="9"/>
        <v>0.32</v>
      </c>
      <c r="EG6" s="52">
        <f t="shared" si="9"/>
        <v>0.21</v>
      </c>
      <c r="EH6" s="52">
        <f t="shared" si="9"/>
        <v>0.28000000000000003</v>
      </c>
      <c r="EI6" s="52">
        <f t="shared" si="9"/>
        <v>0.77</v>
      </c>
      <c r="EJ6" s="50" t="str">
        <f>IF(EJ7="-","【-】","【"&amp;SUBSTITUTE(TEXT(EJ7,"#,##0.00"),"-","△")&amp;"】")</f>
        <v>【0.34】</v>
      </c>
    </row>
    <row r="7" spans="1:140" s="53" customFormat="1">
      <c r="A7"/>
      <c r="B7" s="54" t="s">
        <v>87</v>
      </c>
      <c r="C7" s="54" t="s">
        <v>88</v>
      </c>
      <c r="D7" s="54" t="s">
        <v>89</v>
      </c>
      <c r="E7" s="54" t="s">
        <v>90</v>
      </c>
      <c r="F7" s="54" t="s">
        <v>91</v>
      </c>
      <c r="G7" s="54" t="s">
        <v>92</v>
      </c>
      <c r="H7" s="54" t="s">
        <v>93</v>
      </c>
      <c r="I7" s="54" t="s">
        <v>94</v>
      </c>
      <c r="J7" s="54" t="s">
        <v>95</v>
      </c>
      <c r="K7" s="55">
        <v>151000</v>
      </c>
      <c r="L7" s="54" t="s">
        <v>96</v>
      </c>
      <c r="M7" s="55">
        <v>1</v>
      </c>
      <c r="N7" s="55">
        <v>64276</v>
      </c>
      <c r="O7" s="56" t="s">
        <v>97</v>
      </c>
      <c r="P7" s="56">
        <v>95.1</v>
      </c>
      <c r="Q7" s="55">
        <v>343</v>
      </c>
      <c r="R7" s="55">
        <v>91221</v>
      </c>
      <c r="S7" s="54" t="s">
        <v>98</v>
      </c>
      <c r="T7" s="57">
        <v>136.15</v>
      </c>
      <c r="U7" s="57">
        <v>125.77</v>
      </c>
      <c r="V7" s="57">
        <v>126.07</v>
      </c>
      <c r="W7" s="57">
        <v>129.22999999999999</v>
      </c>
      <c r="X7" s="57">
        <v>127.01</v>
      </c>
      <c r="Y7" s="57">
        <v>123.35</v>
      </c>
      <c r="Z7" s="57">
        <v>121.58</v>
      </c>
      <c r="AA7" s="57">
        <v>121.19</v>
      </c>
      <c r="AB7" s="57">
        <v>116.96</v>
      </c>
      <c r="AC7" s="58">
        <v>117.47</v>
      </c>
      <c r="AD7" s="57">
        <v>119.03</v>
      </c>
      <c r="AE7" s="57">
        <v>0</v>
      </c>
      <c r="AF7" s="57">
        <v>0</v>
      </c>
      <c r="AG7" s="57">
        <v>0</v>
      </c>
      <c r="AH7" s="57">
        <v>0</v>
      </c>
      <c r="AI7" s="57">
        <v>0</v>
      </c>
      <c r="AJ7" s="57">
        <v>23.81</v>
      </c>
      <c r="AK7" s="57">
        <v>22.44</v>
      </c>
      <c r="AL7" s="57">
        <v>18.82</v>
      </c>
      <c r="AM7" s="57">
        <v>50.25</v>
      </c>
      <c r="AN7" s="57">
        <v>51.91</v>
      </c>
      <c r="AO7" s="57">
        <v>25.49</v>
      </c>
      <c r="AP7" s="57">
        <v>745.72</v>
      </c>
      <c r="AQ7" s="57">
        <v>885.81</v>
      </c>
      <c r="AR7" s="57">
        <v>1180.3499999999999</v>
      </c>
      <c r="AS7" s="57">
        <v>1131.8900000000001</v>
      </c>
      <c r="AT7" s="57">
        <v>1200.96</v>
      </c>
      <c r="AU7" s="57">
        <v>312.67</v>
      </c>
      <c r="AV7" s="57">
        <v>345.05</v>
      </c>
      <c r="AW7" s="57">
        <v>379.14</v>
      </c>
      <c r="AX7" s="57">
        <v>655.75</v>
      </c>
      <c r="AY7" s="57">
        <v>578.19000000000005</v>
      </c>
      <c r="AZ7" s="57">
        <v>420.52</v>
      </c>
      <c r="BA7" s="57">
        <v>66.989999999999995</v>
      </c>
      <c r="BB7" s="57">
        <v>58.31</v>
      </c>
      <c r="BC7" s="57">
        <v>48.07</v>
      </c>
      <c r="BD7" s="57">
        <v>40.590000000000003</v>
      </c>
      <c r="BE7" s="57">
        <v>33.26</v>
      </c>
      <c r="BF7" s="57">
        <v>272.8</v>
      </c>
      <c r="BG7" s="57">
        <v>255.89</v>
      </c>
      <c r="BH7" s="57">
        <v>242.57</v>
      </c>
      <c r="BI7" s="57">
        <v>193.85</v>
      </c>
      <c r="BJ7" s="57">
        <v>204.31</v>
      </c>
      <c r="BK7" s="57">
        <v>238.81</v>
      </c>
      <c r="BL7" s="57">
        <v>140.99</v>
      </c>
      <c r="BM7" s="57">
        <v>130.59</v>
      </c>
      <c r="BN7" s="57">
        <v>130.5</v>
      </c>
      <c r="BO7" s="57">
        <v>131.11000000000001</v>
      </c>
      <c r="BP7" s="57">
        <v>126.03</v>
      </c>
      <c r="BQ7" s="57">
        <v>119.5</v>
      </c>
      <c r="BR7" s="57">
        <v>118.99</v>
      </c>
      <c r="BS7" s="57">
        <v>119.17</v>
      </c>
      <c r="BT7" s="57">
        <v>105.06</v>
      </c>
      <c r="BU7" s="57">
        <v>106.98</v>
      </c>
      <c r="BV7" s="57">
        <v>115</v>
      </c>
      <c r="BW7" s="57">
        <v>34.11</v>
      </c>
      <c r="BX7" s="57">
        <v>37.47</v>
      </c>
      <c r="BY7" s="57">
        <v>37.590000000000003</v>
      </c>
      <c r="BZ7" s="57">
        <v>37.08</v>
      </c>
      <c r="CA7" s="57">
        <v>38.29</v>
      </c>
      <c r="CB7" s="57">
        <v>16.91</v>
      </c>
      <c r="CC7" s="57">
        <v>16.850000000000001</v>
      </c>
      <c r="CD7" s="57">
        <v>16.8</v>
      </c>
      <c r="CE7" s="57">
        <v>26.84</v>
      </c>
      <c r="CF7" s="57">
        <v>26.08</v>
      </c>
      <c r="CG7" s="57">
        <v>18.600000000000001</v>
      </c>
      <c r="CH7" s="57">
        <v>26.45</v>
      </c>
      <c r="CI7" s="57">
        <v>25.81</v>
      </c>
      <c r="CJ7" s="57">
        <v>25.89</v>
      </c>
      <c r="CK7" s="57">
        <v>44.27</v>
      </c>
      <c r="CL7" s="57">
        <v>42.57</v>
      </c>
      <c r="CM7" s="57">
        <v>57.52</v>
      </c>
      <c r="CN7" s="57">
        <v>57.55</v>
      </c>
      <c r="CO7" s="57">
        <v>57.69</v>
      </c>
      <c r="CP7" s="57">
        <v>40.89</v>
      </c>
      <c r="CQ7" s="57">
        <v>41.59</v>
      </c>
      <c r="CR7" s="57">
        <v>55.21</v>
      </c>
      <c r="CS7" s="57">
        <v>38.35</v>
      </c>
      <c r="CT7" s="57">
        <v>36.44</v>
      </c>
      <c r="CU7" s="57">
        <v>35.409999999999997</v>
      </c>
      <c r="CV7" s="57">
        <v>60.45</v>
      </c>
      <c r="CW7" s="57">
        <v>60.41</v>
      </c>
      <c r="CX7" s="57">
        <v>79.7</v>
      </c>
      <c r="CY7" s="57">
        <v>79.42</v>
      </c>
      <c r="CZ7" s="57">
        <v>79.2</v>
      </c>
      <c r="DA7" s="57">
        <v>61.76</v>
      </c>
      <c r="DB7" s="57">
        <v>62.75</v>
      </c>
      <c r="DC7" s="57">
        <v>77.39</v>
      </c>
      <c r="DD7" s="57">
        <v>63.35</v>
      </c>
      <c r="DE7" s="57">
        <v>64.66</v>
      </c>
      <c r="DF7" s="57">
        <v>65.52</v>
      </c>
      <c r="DG7" s="57">
        <v>65.27</v>
      </c>
      <c r="DH7" s="57">
        <v>66.12</v>
      </c>
      <c r="DI7" s="57">
        <v>57.35</v>
      </c>
      <c r="DJ7" s="57">
        <v>57.93</v>
      </c>
      <c r="DK7" s="57">
        <v>58.88</v>
      </c>
      <c r="DL7" s="57">
        <v>57.11</v>
      </c>
      <c r="DM7" s="57">
        <v>57.57</v>
      </c>
      <c r="DN7" s="57">
        <v>59.23</v>
      </c>
      <c r="DO7" s="57">
        <v>76.55</v>
      </c>
      <c r="DP7" s="57">
        <v>77.36</v>
      </c>
      <c r="DQ7" s="57">
        <v>78.34</v>
      </c>
      <c r="DR7" s="57">
        <v>78.400000000000006</v>
      </c>
      <c r="DS7" s="57">
        <v>78.23</v>
      </c>
      <c r="DT7" s="57">
        <v>37.619999999999997</v>
      </c>
      <c r="DU7" s="57">
        <v>41.79</v>
      </c>
      <c r="DV7" s="57">
        <v>43.44</v>
      </c>
      <c r="DW7" s="57">
        <v>51.87</v>
      </c>
      <c r="DX7" s="57">
        <v>52.33</v>
      </c>
      <c r="DY7" s="57">
        <v>47.77</v>
      </c>
      <c r="DZ7" s="57">
        <v>0.04</v>
      </c>
      <c r="EA7" s="57">
        <v>0.18</v>
      </c>
      <c r="EB7" s="57">
        <v>0.06</v>
      </c>
      <c r="EC7" s="57">
        <v>0.69</v>
      </c>
      <c r="ED7" s="57">
        <v>0.23</v>
      </c>
      <c r="EE7" s="57">
        <v>0.11</v>
      </c>
      <c r="EF7" s="57">
        <v>0.32</v>
      </c>
      <c r="EG7" s="57">
        <v>0.21</v>
      </c>
      <c r="EH7" s="57">
        <v>0.28000000000000003</v>
      </c>
      <c r="EI7" s="57">
        <v>0.77</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136.15</v>
      </c>
      <c r="V11" s="65">
        <f>IF(U6="-",NA(),U6)</f>
        <v>125.77</v>
      </c>
      <c r="W11" s="65">
        <f>IF(V6="-",NA(),V6)</f>
        <v>126.07</v>
      </c>
      <c r="X11" s="65">
        <f>IF(W6="-",NA(),W6)</f>
        <v>129.22999999999999</v>
      </c>
      <c r="Y11" s="65">
        <f>IF(X6="-",NA(),X6)</f>
        <v>127.01</v>
      </c>
      <c r="AE11" s="64" t="s">
        <v>23</v>
      </c>
      <c r="AF11" s="65">
        <f>IF(AE6="-",NA(),AE6)</f>
        <v>0</v>
      </c>
      <c r="AG11" s="65">
        <f>IF(AF6="-",NA(),AF6)</f>
        <v>0</v>
      </c>
      <c r="AH11" s="65">
        <f>IF(AG6="-",NA(),AG6)</f>
        <v>0</v>
      </c>
      <c r="AI11" s="65">
        <f>IF(AH6="-",NA(),AH6)</f>
        <v>0</v>
      </c>
      <c r="AJ11" s="65">
        <f>IF(AI6="-",NA(),AI6)</f>
        <v>0</v>
      </c>
      <c r="AP11" s="64" t="s">
        <v>23</v>
      </c>
      <c r="AQ11" s="65">
        <f>IF(AP6="-",NA(),AP6)</f>
        <v>745.72</v>
      </c>
      <c r="AR11" s="65">
        <f>IF(AQ6="-",NA(),AQ6)</f>
        <v>885.81</v>
      </c>
      <c r="AS11" s="65">
        <f>IF(AR6="-",NA(),AR6)</f>
        <v>1180.3499999999999</v>
      </c>
      <c r="AT11" s="65">
        <f>IF(AS6="-",NA(),AS6)</f>
        <v>1131.8900000000001</v>
      </c>
      <c r="AU11" s="65">
        <f>IF(AT6="-",NA(),AT6)</f>
        <v>1200.96</v>
      </c>
      <c r="BA11" s="64" t="s">
        <v>23</v>
      </c>
      <c r="BB11" s="65">
        <f>IF(BA6="-",NA(),BA6)</f>
        <v>66.989999999999995</v>
      </c>
      <c r="BC11" s="65">
        <f>IF(BB6="-",NA(),BB6)</f>
        <v>58.31</v>
      </c>
      <c r="BD11" s="65">
        <f>IF(BC6="-",NA(),BC6)</f>
        <v>48.07</v>
      </c>
      <c r="BE11" s="65">
        <f>IF(BD6="-",NA(),BD6)</f>
        <v>40.590000000000003</v>
      </c>
      <c r="BF11" s="65">
        <f>IF(BE6="-",NA(),BE6)</f>
        <v>33.26</v>
      </c>
      <c r="BL11" s="64" t="s">
        <v>23</v>
      </c>
      <c r="BM11" s="65">
        <f>IF(BL6="-",NA(),BL6)</f>
        <v>140.99</v>
      </c>
      <c r="BN11" s="65">
        <f>IF(BM6="-",NA(),BM6)</f>
        <v>130.59</v>
      </c>
      <c r="BO11" s="65">
        <f>IF(BN6="-",NA(),BN6)</f>
        <v>130.5</v>
      </c>
      <c r="BP11" s="65">
        <f>IF(BO6="-",NA(),BO6)</f>
        <v>131.11000000000001</v>
      </c>
      <c r="BQ11" s="65">
        <f>IF(BP6="-",NA(),BP6)</f>
        <v>126.03</v>
      </c>
      <c r="BW11" s="64" t="s">
        <v>23</v>
      </c>
      <c r="BX11" s="65">
        <f>IF(BW6="-",NA(),BW6)</f>
        <v>34.11</v>
      </c>
      <c r="BY11" s="65">
        <f>IF(BX6="-",NA(),BX6)</f>
        <v>37.47</v>
      </c>
      <c r="BZ11" s="65">
        <f>IF(BY6="-",NA(),BY6)</f>
        <v>37.590000000000003</v>
      </c>
      <c r="CA11" s="65">
        <f>IF(BZ6="-",NA(),BZ6)</f>
        <v>37.08</v>
      </c>
      <c r="CB11" s="65">
        <f>IF(CA6="-",NA(),CA6)</f>
        <v>38.29</v>
      </c>
      <c r="CH11" s="64" t="s">
        <v>23</v>
      </c>
      <c r="CI11" s="65">
        <f>IF(CH6="-",NA(),CH6)</f>
        <v>26.45</v>
      </c>
      <c r="CJ11" s="65">
        <f>IF(CI6="-",NA(),CI6)</f>
        <v>25.81</v>
      </c>
      <c r="CK11" s="65">
        <f>IF(CJ6="-",NA(),CJ6)</f>
        <v>25.89</v>
      </c>
      <c r="CL11" s="65">
        <f>IF(CK6="-",NA(),CK6)</f>
        <v>44.27</v>
      </c>
      <c r="CM11" s="65">
        <f>IF(CL6="-",NA(),CL6)</f>
        <v>42.57</v>
      </c>
      <c r="CS11" s="64" t="s">
        <v>23</v>
      </c>
      <c r="CT11" s="65">
        <f>IF(CS6="-",NA(),CS6)</f>
        <v>38.35</v>
      </c>
      <c r="CU11" s="65">
        <f>IF(CT6="-",NA(),CT6)</f>
        <v>36.44</v>
      </c>
      <c r="CV11" s="65">
        <f>IF(CU6="-",NA(),CU6)</f>
        <v>35.409999999999997</v>
      </c>
      <c r="CW11" s="65">
        <f>IF(CV6="-",NA(),CV6)</f>
        <v>60.45</v>
      </c>
      <c r="CX11" s="65">
        <f>IF(CW6="-",NA(),CW6)</f>
        <v>60.41</v>
      </c>
      <c r="DD11" s="64" t="s">
        <v>23</v>
      </c>
      <c r="DE11" s="65">
        <f>IF(DD6="-",NA(),DD6)</f>
        <v>63.35</v>
      </c>
      <c r="DF11" s="65">
        <f>IF(DE6="-",NA(),DE6)</f>
        <v>64.66</v>
      </c>
      <c r="DG11" s="65">
        <f>IF(DF6="-",NA(),DF6)</f>
        <v>65.52</v>
      </c>
      <c r="DH11" s="65">
        <f>IF(DG6="-",NA(),DG6)</f>
        <v>65.27</v>
      </c>
      <c r="DI11" s="65">
        <f>IF(DH6="-",NA(),DH6)</f>
        <v>66.12</v>
      </c>
      <c r="DO11" s="64" t="s">
        <v>23</v>
      </c>
      <c r="DP11" s="65">
        <f>IF(DO6="-",NA(),DO6)</f>
        <v>76.55</v>
      </c>
      <c r="DQ11" s="65">
        <f>IF(DP6="-",NA(),DP6)</f>
        <v>77.36</v>
      </c>
      <c r="DR11" s="65">
        <f>IF(DQ6="-",NA(),DQ6)</f>
        <v>78.34</v>
      </c>
      <c r="DS11" s="65">
        <f>IF(DR6="-",NA(),DR6)</f>
        <v>78.400000000000006</v>
      </c>
      <c r="DT11" s="65">
        <f>IF(DS6="-",NA(),DS6)</f>
        <v>78.23</v>
      </c>
      <c r="DZ11" s="64" t="s">
        <v>23</v>
      </c>
      <c r="EA11" s="65">
        <f>IF(DZ6="-",NA(),DZ6)</f>
        <v>0.04</v>
      </c>
      <c r="EB11" s="65">
        <f>IF(EA6="-",NA(),EA6)</f>
        <v>0.18</v>
      </c>
      <c r="EC11" s="65">
        <f>IF(EB6="-",NA(),EB6)</f>
        <v>0.06</v>
      </c>
      <c r="ED11" s="65">
        <f>IF(EC6="-",NA(),EC6)</f>
        <v>0.69</v>
      </c>
      <c r="EE11" s="65">
        <f>IF(ED6="-",NA(),ED6)</f>
        <v>0.23</v>
      </c>
    </row>
    <row r="12" spans="1:140">
      <c r="T12" s="64" t="s">
        <v>24</v>
      </c>
      <c r="U12" s="65">
        <f>IF(Y6="-",NA(),Y6)</f>
        <v>123.35</v>
      </c>
      <c r="V12" s="65">
        <f>IF(Z6="-",NA(),Z6)</f>
        <v>121.58</v>
      </c>
      <c r="W12" s="65">
        <f>IF(AA6="-",NA(),AA6)</f>
        <v>121.19</v>
      </c>
      <c r="X12" s="65">
        <f>IF(AB6="-",NA(),AB6)</f>
        <v>116.96</v>
      </c>
      <c r="Y12" s="65">
        <f>IF(AC6="-",NA(),AC6)</f>
        <v>117.47</v>
      </c>
      <c r="AE12" s="64" t="s">
        <v>24</v>
      </c>
      <c r="AF12" s="65">
        <f>IF(AJ6="-",NA(),AJ6)</f>
        <v>23.81</v>
      </c>
      <c r="AG12" s="65">
        <f t="shared" ref="AG12:AJ12" si="10">IF(AK6="-",NA(),AK6)</f>
        <v>22.44</v>
      </c>
      <c r="AH12" s="65">
        <f t="shared" si="10"/>
        <v>18.82</v>
      </c>
      <c r="AI12" s="65">
        <f t="shared" si="10"/>
        <v>50.25</v>
      </c>
      <c r="AJ12" s="65">
        <f t="shared" si="10"/>
        <v>51.91</v>
      </c>
      <c r="AP12" s="64" t="s">
        <v>24</v>
      </c>
      <c r="AQ12" s="65">
        <f>IF(AU6="-",NA(),AU6)</f>
        <v>312.67</v>
      </c>
      <c r="AR12" s="65">
        <f t="shared" ref="AR12:AU12" si="11">IF(AV6="-",NA(),AV6)</f>
        <v>345.05</v>
      </c>
      <c r="AS12" s="65">
        <f t="shared" si="11"/>
        <v>379.14</v>
      </c>
      <c r="AT12" s="65">
        <f t="shared" si="11"/>
        <v>655.75</v>
      </c>
      <c r="AU12" s="65">
        <f t="shared" si="11"/>
        <v>578.19000000000005</v>
      </c>
      <c r="BA12" s="64" t="s">
        <v>24</v>
      </c>
      <c r="BB12" s="65">
        <f>IF(BF6="-",NA(),BF6)</f>
        <v>272.8</v>
      </c>
      <c r="BC12" s="65">
        <f t="shared" ref="BC12:BF12" si="12">IF(BG6="-",NA(),BG6)</f>
        <v>255.89</v>
      </c>
      <c r="BD12" s="65">
        <f t="shared" si="12"/>
        <v>242.57</v>
      </c>
      <c r="BE12" s="65">
        <f t="shared" si="12"/>
        <v>193.85</v>
      </c>
      <c r="BF12" s="65">
        <f t="shared" si="12"/>
        <v>204.31</v>
      </c>
      <c r="BL12" s="64" t="s">
        <v>24</v>
      </c>
      <c r="BM12" s="65">
        <f>IF(BQ6="-",NA(),BQ6)</f>
        <v>119.5</v>
      </c>
      <c r="BN12" s="65">
        <f t="shared" ref="BN12:BQ12" si="13">IF(BR6="-",NA(),BR6)</f>
        <v>118.99</v>
      </c>
      <c r="BO12" s="65">
        <f t="shared" si="13"/>
        <v>119.17</v>
      </c>
      <c r="BP12" s="65">
        <f t="shared" si="13"/>
        <v>105.06</v>
      </c>
      <c r="BQ12" s="65">
        <f t="shared" si="13"/>
        <v>106.98</v>
      </c>
      <c r="BW12" s="64" t="s">
        <v>24</v>
      </c>
      <c r="BX12" s="65">
        <f>IF(CB6="-",NA(),CB6)</f>
        <v>16.91</v>
      </c>
      <c r="BY12" s="65">
        <f t="shared" ref="BY12:CB12" si="14">IF(CC6="-",NA(),CC6)</f>
        <v>16.850000000000001</v>
      </c>
      <c r="BZ12" s="65">
        <f t="shared" si="14"/>
        <v>16.8</v>
      </c>
      <c r="CA12" s="65">
        <f t="shared" si="14"/>
        <v>26.84</v>
      </c>
      <c r="CB12" s="65">
        <f t="shared" si="14"/>
        <v>26.08</v>
      </c>
      <c r="CH12" s="64" t="s">
        <v>24</v>
      </c>
      <c r="CI12" s="65">
        <f>IF(CM6="-",NA(),CM6)</f>
        <v>57.52</v>
      </c>
      <c r="CJ12" s="65">
        <f t="shared" ref="CJ12:CM12" si="15">IF(CN6="-",NA(),CN6)</f>
        <v>57.55</v>
      </c>
      <c r="CK12" s="65">
        <f t="shared" si="15"/>
        <v>57.69</v>
      </c>
      <c r="CL12" s="65">
        <f t="shared" si="15"/>
        <v>40.89</v>
      </c>
      <c r="CM12" s="65">
        <f t="shared" si="15"/>
        <v>41.59</v>
      </c>
      <c r="CS12" s="64" t="s">
        <v>24</v>
      </c>
      <c r="CT12" s="65">
        <f>IF(CX6="-",NA(),CX6)</f>
        <v>79.7</v>
      </c>
      <c r="CU12" s="65">
        <f t="shared" ref="CU12:CX12" si="16">IF(CY6="-",NA(),CY6)</f>
        <v>79.42</v>
      </c>
      <c r="CV12" s="65">
        <f t="shared" si="16"/>
        <v>79.2</v>
      </c>
      <c r="CW12" s="65">
        <f t="shared" si="16"/>
        <v>61.76</v>
      </c>
      <c r="CX12" s="65">
        <f t="shared" si="16"/>
        <v>62.75</v>
      </c>
      <c r="DD12" s="64" t="s">
        <v>24</v>
      </c>
      <c r="DE12" s="65">
        <f>IF(DI6="-",NA(),DI6)</f>
        <v>57.35</v>
      </c>
      <c r="DF12" s="65">
        <f t="shared" ref="DF12:DI12" si="17">IF(DJ6="-",NA(),DJ6)</f>
        <v>57.93</v>
      </c>
      <c r="DG12" s="65">
        <f t="shared" si="17"/>
        <v>58.88</v>
      </c>
      <c r="DH12" s="65">
        <f t="shared" si="17"/>
        <v>57.11</v>
      </c>
      <c r="DI12" s="65">
        <f t="shared" si="17"/>
        <v>57.57</v>
      </c>
      <c r="DO12" s="64" t="s">
        <v>24</v>
      </c>
      <c r="DP12" s="65">
        <f>IF(DT6="-",NA(),DT6)</f>
        <v>37.619999999999997</v>
      </c>
      <c r="DQ12" s="65">
        <f t="shared" ref="DQ12:DT12" si="18">IF(DU6="-",NA(),DU6)</f>
        <v>41.79</v>
      </c>
      <c r="DR12" s="65">
        <f t="shared" si="18"/>
        <v>43.44</v>
      </c>
      <c r="DS12" s="65">
        <f t="shared" si="18"/>
        <v>51.87</v>
      </c>
      <c r="DT12" s="65">
        <f t="shared" si="18"/>
        <v>52.33</v>
      </c>
      <c r="DZ12" s="64" t="s">
        <v>24</v>
      </c>
      <c r="EA12" s="65">
        <f>IF(EE6="-",NA(),EE6)</f>
        <v>0.11</v>
      </c>
      <c r="EB12" s="65">
        <f t="shared" ref="EB12:EE12" si="19">IF(EF6="-",NA(),EF6)</f>
        <v>0.32</v>
      </c>
      <c r="EC12" s="65">
        <f t="shared" si="19"/>
        <v>0.21</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大阪市水道局</cp:lastModifiedBy>
  <cp:lastPrinted>2021-01-25T04:57:01Z</cp:lastPrinted>
  <dcterms:created xsi:type="dcterms:W3CDTF">2020-12-04T03:42:40Z</dcterms:created>
  <dcterms:modified xsi:type="dcterms:W3CDTF">2021-02-08T05:14:09Z</dcterms:modified>
  <cp:category/>
</cp:coreProperties>
</file>