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10171\Desktop\デスクトップ\仮フォルダ\20210127【1月27日（水）〆照会】公営企業に係る経営比較分析表（R元決）の作成について\【経営比較分析表】2019_281000_47_1718\"/>
    </mc:Choice>
  </mc:AlternateContent>
  <workbookProtection workbookAlgorithmName="SHA-512" workbookHashValue="XIehyte1y4hE4Rs8lFu4TDYhwOCaAfOJ+Z9uMsel5LnE2/vUlOWYOZl0eV1ZVy1VLts8sTzLiotWYDudQv5D1Q==" workbookSaltValue="5i20449F54ZiyyEUhtCULA==" workbookSpinCount="100000" lockStructure="1"/>
  <bookViews>
    <workbookView xWindow="0" yWindow="0" windowWidth="20490" windowHeight="753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<sst xmlns="http://schemas.openxmlformats.org/spreadsheetml/2006/main" count="236" uniqueCount="124">
  <si>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</si>
  <si>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</si>
  <si>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</si>
  <si>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</si>
  <si>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</si>
  <si>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</si>
  <si>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</si>
  <si>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</si>
  <si>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</si>
  <si>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</si>
  <si>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</si>
  <si>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</si>
  <si>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</si>
  <si>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</si>
  <si>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</si>
  <si>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</si>
  <si>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</si>
  <si>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</si>
  <si>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</si>
  <si>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</si>
  <si>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</si>
  <si>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</si>
  <si>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</si>
  <si>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</si>
  <si>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</si>
  <si>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</si>
  <si>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</si>
  <si>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</si>
  <si>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</si>
  <si>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</si>
  <si>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</si>
  <si>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</si>
  <si>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</si>
  <si>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</si>
  <si>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</si>
  <si>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</si>
  <si>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</si>
  <si>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</si>
  <si>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</si>
  <si>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</si>
  <si>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</si>
  <si>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</si>
  <si>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</si>
  <si>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</si>
  <si>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</si>
  <si>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</si>
  <si>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</si>
  <si>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</si>
  <si>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</si>
  <si>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</si>
  <si>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</si>
  <si>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</si>
  <si>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</si>
  <si>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</si>
  <si>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</si>
  <si>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</si>
  <si>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</si>
  <si>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</si>
  <si>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</si>
  <si>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</si>
  <si>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</si>
  <si>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</si>
  <si>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</si>
  <si>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</si>
  <si>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</si>
  <si>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</si>
  <si>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</si>
  <si>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</si>
  <si>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</si>
  <si>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</si>
  <si>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</si>
  <si>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</si>
  <si>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</si>
  <si>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</si>
  <si>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</si>
  <si>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</si>
  <si>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</si>
  <si>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</si>
  <si>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</si>
  <si>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</si>
  <si>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</si>
  <si>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</si>
  <si>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</si>
  <si>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</si>
  <si>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</si>
  <si>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</si>
  <si>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</si>
  <si>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</si>
  <si>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</si>
  <si>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</si>
  <si>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</si>
  <si>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</si>
  <si>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</si>
  <si>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</si>
  <si>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</si>
  <si>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</si>
  <si>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</si>
  <si>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</si>
  <si>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</si>
  <si>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</si>
  <si>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兵庫県　神戸市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</si>
  <si>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</si>
  <si>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</si>
  <si>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</si>
  <si>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</si>
  <si>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</si>
  <si>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</si>
  <si>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</si>
  <si>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</si>
  <si>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</si>
  <si>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</si>
  <si>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</si>
  <si>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</si>
  <si>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</si>
  <si>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</si>
  <si>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</si>
  <si>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</si>
  <si>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</si>
  <si>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"H"yy</t>
    <phoneticPr fontId="4"/>
  </si>
  <si>
    <t>"R"dd</t>
    <phoneticPr fontId="4"/>
  </si>
  <si>
    <t>←書式設定</t>
    <rPh sb="1" eb="3">
      <t>ショシキ</t>
    </rPh>
    <rPh sb="3" eb="5">
      <t>セッテイ</t>
    </rPh>
    <phoneticPr fontId="4"/>
  </si>
  <si>
    <t xml:space="preserve">　神戸市の農業集落排水は、地形的要因に加え、下水道料金を市内同一サービス・同一料金としているため、経常的な費用を収益でまかなうことができていない。農業集落排水事業は一般会計からの繰入金に依存しているため、収益の確保の取り組みが重要である。具体的には、(1)使用料滞納者に対する対策、(2)水洗化の促進を行っていきたい。また、今後多くの設備が整備後30年を迎え、機器の更新等が必要になってくるので、計画的に修繕を行い、機能維持を図ると共に、処理区の統合についても検討していきたい。
　農業集落排水事業は、農村環境改善、農業用排水・公共用水の水質改善に必要不可欠な施設であるため、経営戦略の策定を含め、引き続き適正な維持管理に努めてまいりたい。
</t>
  </si>
  <si>
    <t xml:space="preserve">①収益的収支比率
　収益的収支比率が100％を割っているのは、平成５年から平成９年にかけて設備を集中整備した際の地方債が償還期限を迎えていることが大きな影響を与えている。平成20年度で施設の整備は終了しているので、平成29年度には、地方債の償還のピークを迎え、収益的収支比率は平成30年度以降は改善してきている。
④企業債残高対事業規模比較
　神戸市の農業集落排水処理施設は、地形的要因として起伏が多いため、汚水を処理場に送るための中継ポンプ場が多く必要である。また、処理水は最終的に瀬戸内海に放流されるため、水質基準が通常よりも厳しい。このため神戸市の処理場の設計排水基準も厳しく、高額の初期費用が必要となり、企業債残高対事業規模比較が高くなっている。
⑤経費回収率
　神戸市では「市内同一サービス・同一料金」を原則としており、農業集落排水の使用料は、公共下水道の使用料と同額としている。しかし、農業集落排水は公共下水道に比べて、規模も格段に小さく非効率であり、施設の維持管理に必要な使用料収入を得られていない。このため、経費回収率は低くならざるを得ず、不足分は一般会計からの繰入金を充てている。
⑥汚水処理原価
　中継ポンプ場のメンテナンスや、水質の確保のための処理場運転に電力費などがかさむため、汚水処理原価が類似団体平均より高くなっている。
⑦施設利用率
　施設利用率は類似団体平均よりも高く、施設の利用状況は比較的良好であり、規模も適切であると考えられる。
⑧水洗化率
　水洗化率については類似団体平均よりは高くなっている。
</t>
    <rPh sb="138" eb="140">
      <t>ヘイセイ</t>
    </rPh>
    <rPh sb="142" eb="144">
      <t>ネンド</t>
    </rPh>
    <rPh sb="144" eb="146">
      <t>イコウ</t>
    </rPh>
    <rPh sb="147" eb="149">
      <t>カイゼン</t>
    </rPh>
    <rPh sb="188" eb="190">
      <t>チケイ</t>
    </rPh>
    <rPh sb="190" eb="191">
      <t>テキ</t>
    </rPh>
    <rPh sb="191" eb="193">
      <t>ヨウイン</t>
    </rPh>
    <rPh sb="311" eb="312">
      <t>タイ</t>
    </rPh>
    <rPh sb="312" eb="314">
      <t>ジギョウ</t>
    </rPh>
    <rPh sb="314" eb="316">
      <t>キボ</t>
    </rPh>
    <rPh sb="316" eb="318">
      <t>ヒカク</t>
    </rPh>
    <rPh sb="319" eb="320">
      <t>タカ</t>
    </rPh>
    <rPh sb="432" eb="434">
      <t>シセツ</t>
    </rPh>
    <rPh sb="435" eb="437">
      <t>イジ</t>
    </rPh>
    <rPh sb="437" eb="439">
      <t>カンリ</t>
    </rPh>
    <rPh sb="440" eb="442">
      <t>ヒツヨウ</t>
    </rPh>
    <rPh sb="443" eb="445">
      <t>シヨウ</t>
    </rPh>
    <rPh sb="445" eb="446">
      <t>リョウ</t>
    </rPh>
    <rPh sb="446" eb="448">
      <t>シュウニュウ</t>
    </rPh>
    <rPh sb="449" eb="450">
      <t>エ</t>
    </rPh>
    <phoneticPr fontId="4"/>
  </si>
  <si>
    <t>　管渠の多くは、整備から30年未満で耐用年数を迎えておらず、大きな不具合も出ていないため、管渠の更新はしていない。ただ人孔については漏水が見られる場合もあるため有収率が低い地区を中心に調査を行い、随時改修を行う。今後は処理場を含めたライフサイクルコストを低減するため令和元年度に策定した最適整備構想に基づき、適切な機能保全対策を講じていく。</t>
    <rPh sb="59" eb="60">
      <t>ヒト</t>
    </rPh>
    <rPh sb="60" eb="61">
      <t>アナ</t>
    </rPh>
    <rPh sb="66" eb="68">
      <t>ロウスイ</t>
    </rPh>
    <rPh sb="69" eb="70">
      <t>ミ</t>
    </rPh>
    <rPh sb="73" eb="75">
      <t>バアイ</t>
    </rPh>
    <rPh sb="80" eb="83">
      <t>ユウシュウリツ</t>
    </rPh>
    <rPh sb="84" eb="85">
      <t>ヒク</t>
    </rPh>
    <rPh sb="86" eb="88">
      <t>チク</t>
    </rPh>
    <rPh sb="89" eb="91">
      <t>チュウシン</t>
    </rPh>
    <rPh sb="92" eb="94">
      <t>チョウサ</t>
    </rPh>
    <rPh sb="95" eb="96">
      <t>オコナ</t>
    </rPh>
    <rPh sb="98" eb="100">
      <t>ズイジ</t>
    </rPh>
    <rPh sb="100" eb="102">
      <t>カイシュウ</t>
    </rPh>
    <rPh sb="103" eb="104">
      <t>オコナ</t>
    </rPh>
    <rPh sb="133" eb="135">
      <t>レイワ</t>
    </rPh>
    <rPh sb="135" eb="136">
      <t>ゲン</t>
    </rPh>
    <rPh sb="136" eb="138">
      <t>ネンド</t>
    </rPh>
    <rPh sb="139" eb="141">
      <t>サクテイ</t>
    </rPh>
    <rPh sb="150" eb="151">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</si>
</sst>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511-4586-86C7-ED0E11891AF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0.44</c:v>
                </c:pt>
                <c:pt idx="3">
                  <c:v>0.04</c:v>
                </c:pt>
                <c:pt idx="4">
                  <c:v>0.02</c:v>
                </c:pt>
              </c:numCache>
            </c:numRef>
          </c:val>
          <c:smooth val="0"/>
          <c:extLst>
            <c:ext xmlns:c16="http://schemas.microsoft.com/office/drawing/2014/chart" uri="{C3380CC4-5D6E-409C-BE32-E72D297353CC}">
              <c16:uniqueId val="{00000001-C511-4586-86C7-ED0E11891AF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59.1</c:v>
                </c:pt>
                <c:pt idx="1">
                  <c:v>57.11</c:v>
                </c:pt>
                <c:pt idx="2">
                  <c:v>57.43</c:v>
                </c:pt>
                <c:pt idx="3">
                  <c:v>57.43</c:v>
                </c:pt>
                <c:pt idx="4">
                  <c:v>54.01</c:v>
                </c:pt>
              </c:numCache>
            </c:numRef>
          </c:val>
          <c:extLst>
            <c:ext xmlns:c16="http://schemas.microsoft.com/office/drawing/2014/chart" uri="{C3380CC4-5D6E-409C-BE32-E72D297353CC}">
              <c16:uniqueId val="{00000000-B2B3-4FDD-8B1D-CBC7B5B7375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57.3</c:v>
                </c:pt>
                <c:pt idx="1">
                  <c:v>56</c:v>
                </c:pt>
                <c:pt idx="2">
                  <c:v>56.01</c:v>
                </c:pt>
                <c:pt idx="3">
                  <c:v>56.72</c:v>
                </c:pt>
                <c:pt idx="4">
                  <c:v>54.06</c:v>
                </c:pt>
              </c:numCache>
            </c:numRef>
          </c:val>
          <c:smooth val="0"/>
          <c:extLst>
            <c:ext xmlns:c16="http://schemas.microsoft.com/office/drawing/2014/chart" uri="{C3380CC4-5D6E-409C-BE32-E72D297353CC}">
              <c16:uniqueId val="{00000001-B2B3-4FDD-8B1D-CBC7B5B7375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91.17</c:v>
                </c:pt>
                <c:pt idx="1">
                  <c:v>90.65</c:v>
                </c:pt>
                <c:pt idx="2">
                  <c:v>91.85</c:v>
                </c:pt>
                <c:pt idx="3">
                  <c:v>92.59</c:v>
                </c:pt>
                <c:pt idx="4">
                  <c:v>91.04</c:v>
                </c:pt>
              </c:numCache>
            </c:numRef>
          </c:val>
          <c:extLst>
            <c:ext xmlns:c16="http://schemas.microsoft.com/office/drawing/2014/chart" uri="{C3380CC4-5D6E-409C-BE32-E72D297353CC}">
              <c16:uniqueId val="{00000000-7662-44FA-A009-6CE5C8FD5A2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89.43</c:v>
                </c:pt>
                <c:pt idx="1">
                  <c:v>89.51</c:v>
                </c:pt>
                <c:pt idx="2">
                  <c:v>89.77</c:v>
                </c:pt>
                <c:pt idx="3">
                  <c:v>90.04</c:v>
                </c:pt>
                <c:pt idx="4">
                  <c:v>90.11</c:v>
                </c:pt>
              </c:numCache>
            </c:numRef>
          </c:val>
          <c:smooth val="0"/>
          <c:extLst>
            <c:ext xmlns:c16="http://schemas.microsoft.com/office/drawing/2014/chart" uri="{C3380CC4-5D6E-409C-BE32-E72D297353CC}">
              <c16:uniqueId val="{00000001-7662-44FA-A009-6CE5C8FD5A2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75.31</c:v>
                </c:pt>
                <c:pt idx="1">
                  <c:v>75.03</c:v>
                </c:pt>
                <c:pt idx="2">
                  <c:v>74.84</c:v>
                </c:pt>
                <c:pt idx="3">
                  <c:v>80.349999999999994</c:v>
                </c:pt>
                <c:pt idx="4">
                  <c:v>84.24</c:v>
                </c:pt>
              </c:numCache>
            </c:numRef>
          </c:val>
          <c:extLst>
            <c:ext xmlns:c16="http://schemas.microsoft.com/office/drawing/2014/chart" uri="{C3380CC4-5D6E-409C-BE32-E72D297353CC}">
              <c16:uniqueId val="{00000000-8E17-443E-B301-B49ED11673E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17-443E-B301-B49ED11673E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E49-4563-9A35-5669BC345DA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49-4563-9A35-5669BC345DA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200-42A7-8369-C98AE5E75DF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00-42A7-8369-C98AE5E75DF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BC-487E-AFB4-384F034E727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BC-487E-AFB4-384F034E727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DD9-4EA5-9EF7-AD4AA1A66F9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D9-4EA5-9EF7-AD4AA1A66F9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3032.45</c:v>
                </c:pt>
                <c:pt idx="1">
                  <c:v>2778.68</c:v>
                </c:pt>
                <c:pt idx="2">
                  <c:v>2360.1999999999998</c:v>
                </c:pt>
                <c:pt idx="3">
                  <c:v>2568.52</c:v>
                </c:pt>
                <c:pt idx="4">
                  <c:v>1635.59</c:v>
                </c:pt>
              </c:numCache>
            </c:numRef>
          </c:val>
          <c:extLst>
            <c:ext xmlns:c16="http://schemas.microsoft.com/office/drawing/2014/chart" uri="{C3380CC4-5D6E-409C-BE32-E72D297353CC}">
              <c16:uniqueId val="{00000000-4312-4733-81B6-9F77F964BFA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721.43</c:v>
                </c:pt>
                <c:pt idx="1">
                  <c:v>685.34</c:v>
                </c:pt>
                <c:pt idx="2">
                  <c:v>684.74</c:v>
                </c:pt>
                <c:pt idx="3">
                  <c:v>654.91999999999996</c:v>
                </c:pt>
                <c:pt idx="4">
                  <c:v>654.71</c:v>
                </c:pt>
              </c:numCache>
            </c:numRef>
          </c:val>
          <c:smooth val="0"/>
          <c:extLst>
            <c:ext xmlns:c16="http://schemas.microsoft.com/office/drawing/2014/chart" uri="{C3380CC4-5D6E-409C-BE32-E72D297353CC}">
              <c16:uniqueId val="{00000001-4312-4733-81B6-9F77F964BFA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18.46</c:v>
                </c:pt>
                <c:pt idx="1">
                  <c:v>17.78</c:v>
                </c:pt>
                <c:pt idx="2">
                  <c:v>17.899999999999999</c:v>
                </c:pt>
                <c:pt idx="3">
                  <c:v>22.09</c:v>
                </c:pt>
                <c:pt idx="4">
                  <c:v>21.81</c:v>
                </c:pt>
              </c:numCache>
            </c:numRef>
          </c:val>
          <c:extLst>
            <c:ext xmlns:c16="http://schemas.microsoft.com/office/drawing/2014/chart" uri="{C3380CC4-5D6E-409C-BE32-E72D297353CC}">
              <c16:uniqueId val="{00000000-2938-4D6C-AFA6-C0327A9873E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59.3</c:v>
                </c:pt>
                <c:pt idx="1">
                  <c:v>59.83</c:v>
                </c:pt>
                <c:pt idx="2">
                  <c:v>65.33</c:v>
                </c:pt>
                <c:pt idx="3">
                  <c:v>65.39</c:v>
                </c:pt>
                <c:pt idx="4">
                  <c:v>65.37</c:v>
                </c:pt>
              </c:numCache>
            </c:numRef>
          </c:val>
          <c:smooth val="0"/>
          <c:extLst>
            <c:ext xmlns:c16="http://schemas.microsoft.com/office/drawing/2014/chart" uri="{C3380CC4-5D6E-409C-BE32-E72D297353CC}">
              <c16:uniqueId val="{00000001-2938-4D6C-AFA6-C0327A9873E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532.87</c:v>
                </c:pt>
                <c:pt idx="1">
                  <c:v>548.26</c:v>
                </c:pt>
                <c:pt idx="2">
                  <c:v>552.48</c:v>
                </c:pt>
                <c:pt idx="3">
                  <c:v>451.49</c:v>
                </c:pt>
                <c:pt idx="4">
                  <c:v>459.13</c:v>
                </c:pt>
              </c:numCache>
            </c:numRef>
          </c:val>
          <c:extLst>
            <c:ext xmlns:c16="http://schemas.microsoft.com/office/drawing/2014/chart" uri="{C3380CC4-5D6E-409C-BE32-E72D297353CC}">
              <c16:uniqueId val="{00000000-0EEA-4F09-9D57-51B75E262E1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248.14</c:v>
                </c:pt>
                <c:pt idx="1">
                  <c:v>246.66</c:v>
                </c:pt>
                <c:pt idx="2">
                  <c:v>227.43</c:v>
                </c:pt>
                <c:pt idx="3">
                  <c:v>230.88</c:v>
                </c:pt>
                <c:pt idx="4">
                  <c:v>228.99</c:v>
                </c:pt>
              </c:numCache>
            </c:numRef>
          </c:val>
          <c:smooth val="0"/>
          <c:extLst>
            <c:ext xmlns:c16="http://schemas.microsoft.com/office/drawing/2014/chart" uri="{C3380CC4-5D6E-409C-BE32-E72D297353CC}">
              <c16:uniqueId val="{00000001-0EEA-4F09-9D57-51B75E262E1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兵庫県　神戸市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農業集落排水</v>
      </c>
      <c r="Q8" s="78"/>
      <c r="R8" s="78"/>
      <c r="S8" s="78"/>
      <c r="T8" s="78"/>
      <c r="U8" s="78"/>
      <c r="V8" s="78"/>
      <c r="W8" s="78" t="str">
        <f>データ!L6</f>
        <v>F1</v>
      </c>
      <c r="X8" s="78"/>
      <c r="Y8" s="78"/>
      <c r="Z8" s="78"/>
      <c r="AA8" s="78"/>
      <c r="AB8" s="78"/>
      <c r="AC8" s="78"/>
      <c r="AD8" s="79" t="str">
        <f>データ!$M$6</f>
        <v>非設置</v>
      </c>
      <c r="AE8" s="79"/>
      <c r="AF8" s="79"/>
      <c r="AG8" s="79"/>
      <c r="AH8" s="79"/>
      <c r="AI8" s="79"/>
      <c r="AJ8" s="79"/>
      <c r="AK8" s="3"/>
      <c r="AL8" s="75">
        <f>データ!S6</f>
        <v>1533588</v>
      </c>
      <c r="AM8" s="75"/>
      <c r="AN8" s="75"/>
      <c r="AO8" s="75"/>
      <c r="AP8" s="75"/>
      <c r="AQ8" s="75"/>
      <c r="AR8" s="75"/>
      <c r="AS8" s="75"/>
      <c r="AT8" s="74">
        <f>データ!T6</f>
        <v>557.01</v>
      </c>
      <c r="AU8" s="74"/>
      <c r="AV8" s="74"/>
      <c r="AW8" s="74"/>
      <c r="AX8" s="74"/>
      <c r="AY8" s="74"/>
      <c r="AZ8" s="74"/>
      <c r="BA8" s="74"/>
      <c r="BB8" s="74">
        <f>データ!U6</f>
        <v>2753.25</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t="str">
        <f>データ!O6</f>
        <v>該当数値なし</v>
      </c>
      <c r="J10" s="74"/>
      <c r="K10" s="74"/>
      <c r="L10" s="74"/>
      <c r="M10" s="74"/>
      <c r="N10" s="74"/>
      <c r="O10" s="74"/>
      <c r="P10" s="74">
        <f>データ!P6</f>
        <v>0.86</v>
      </c>
      <c r="Q10" s="74"/>
      <c r="R10" s="74"/>
      <c r="S10" s="74"/>
      <c r="T10" s="74"/>
      <c r="U10" s="74"/>
      <c r="V10" s="74"/>
      <c r="W10" s="74">
        <f>データ!Q6</f>
        <v>89.2</v>
      </c>
      <c r="X10" s="74"/>
      <c r="Y10" s="74"/>
      <c r="Z10" s="74"/>
      <c r="AA10" s="74"/>
      <c r="AB10" s="74"/>
      <c r="AC10" s="74"/>
      <c r="AD10" s="75">
        <f>データ!R6</f>
        <v>1566</v>
      </c>
      <c r="AE10" s="75"/>
      <c r="AF10" s="75"/>
      <c r="AG10" s="75"/>
      <c r="AH10" s="75"/>
      <c r="AI10" s="75"/>
      <c r="AJ10" s="75"/>
      <c r="AK10" s="2"/>
      <c r="AL10" s="75">
        <f>データ!V6</f>
        <v>13105</v>
      </c>
      <c r="AM10" s="75"/>
      <c r="AN10" s="75"/>
      <c r="AO10" s="75"/>
      <c r="AP10" s="75"/>
      <c r="AQ10" s="75"/>
      <c r="AR10" s="75"/>
      <c r="AS10" s="75"/>
      <c r="AT10" s="74">
        <f>データ!W6</f>
        <v>4.57</v>
      </c>
      <c r="AU10" s="74"/>
      <c r="AV10" s="74"/>
      <c r="AW10" s="74"/>
      <c r="AX10" s="74"/>
      <c r="AY10" s="74"/>
      <c r="AZ10" s="74"/>
      <c r="BA10" s="74"/>
      <c r="BB10" s="74">
        <f>データ!X6</f>
        <v>2867.61</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122</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123</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121</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【765.47】</v>
      </c>
      <c r="I86" s="26" t="str">
        <f>データ!CA6</f>
        <v>【59.59】</v>
      </c>
      <c r="J86" s="26" t="str">
        <f>データ!CL6</f>
        <v>【257.86】</v>
      </c>
      <c r="K86" s="26" t="str">
        <f>データ!CW6</f>
        <v>【51.30】</v>
      </c>
      <c r="L86" s="26" t="str">
        <f>データ!DH6</f>
        <v>【86.22】</v>
      </c>
      <c r="M86" s="26" t="s">
        <v>45</v>
      </c>
      <c r="N86" s="26" t="s">
        <v>46</v>
      </c>
      <c r="O86" s="26" t="str">
        <f>データ!EO6</f>
        <v>【0.02】</v>
      </c>
    </row>
  </sheetData>
  <sheetProtection algorithmName="SHA-512" hashValue="ToVE6eqCaQJH6cASY6m1AKMkfnkIt5HH6G++wlUmnEWDAxwckYJM93TFeyuAciHQDlzZfFfILzBNUz8+lAUIaQ==" saltValue="TiPssdfKghpRp2Jj+13Lj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49</v>
      </c>
      <c r="B3" s="29" t="s">
        <v>50</v>
      </c>
      <c r="C3" s="29" t="s">
        <v>51</v>
      </c>
      <c r="D3" s="29" t="s">
        <v>52</v>
      </c>
      <c r="E3" s="29" t="s">
        <v>53</v>
      </c>
      <c r="F3" s="29" t="s">
        <v>54</v>
      </c>
      <c r="G3" s="29" t="s">
        <v>55</v>
      </c>
      <c r="H3" s="83" t="s">
        <v>56</v>
      </c>
      <c r="I3" s="84"/>
      <c r="J3" s="84"/>
      <c r="K3" s="84"/>
      <c r="L3" s="84"/>
      <c r="M3" s="84"/>
      <c r="N3" s="84"/>
      <c r="O3" s="84"/>
      <c r="P3" s="84"/>
      <c r="Q3" s="84"/>
      <c r="R3" s="84"/>
      <c r="S3" s="84"/>
      <c r="T3" s="84"/>
      <c r="U3" s="84"/>
      <c r="V3" s="84"/>
      <c r="W3" s="84"/>
      <c r="X3" s="85"/>
      <c r="Y3" s="89" t="s">
        <v>57</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59</v>
      </c>
      <c r="B4" s="30"/>
      <c r="C4" s="30"/>
      <c r="D4" s="30"/>
      <c r="E4" s="30"/>
      <c r="F4" s="30"/>
      <c r="G4" s="30"/>
      <c r="H4" s="86"/>
      <c r="I4" s="87"/>
      <c r="J4" s="87"/>
      <c r="K4" s="87"/>
      <c r="L4" s="87"/>
      <c r="M4" s="87"/>
      <c r="N4" s="87"/>
      <c r="O4" s="87"/>
      <c r="P4" s="87"/>
      <c r="Q4" s="87"/>
      <c r="R4" s="87"/>
      <c r="S4" s="87"/>
      <c r="T4" s="87"/>
      <c r="U4" s="87"/>
      <c r="V4" s="87"/>
      <c r="W4" s="87"/>
      <c r="X4" s="88"/>
      <c r="Y4" s="82" t="s">
        <v>60</v>
      </c>
      <c r="Z4" s="82"/>
      <c r="AA4" s="82"/>
      <c r="AB4" s="82"/>
      <c r="AC4" s="82"/>
      <c r="AD4" s="82"/>
      <c r="AE4" s="82"/>
      <c r="AF4" s="82"/>
      <c r="AG4" s="82"/>
      <c r="AH4" s="82"/>
      <c r="AI4" s="82"/>
      <c r="AJ4" s="82" t="s">
        <v>61</v>
      </c>
      <c r="AK4" s="82"/>
      <c r="AL4" s="82"/>
      <c r="AM4" s="82"/>
      <c r="AN4" s="82"/>
      <c r="AO4" s="82"/>
      <c r="AP4" s="82"/>
      <c r="AQ4" s="82"/>
      <c r="AR4" s="82"/>
      <c r="AS4" s="82"/>
      <c r="AT4" s="82"/>
      <c r="AU4" s="82" t="s">
        <v>62</v>
      </c>
      <c r="AV4" s="82"/>
      <c r="AW4" s="82"/>
      <c r="AX4" s="82"/>
      <c r="AY4" s="82"/>
      <c r="AZ4" s="82"/>
      <c r="BA4" s="82"/>
      <c r="BB4" s="82"/>
      <c r="BC4" s="82"/>
      <c r="BD4" s="82"/>
      <c r="BE4" s="82"/>
      <c r="BF4" s="82" t="s">
        <v>63</v>
      </c>
      <c r="BG4" s="82"/>
      <c r="BH4" s="82"/>
      <c r="BI4" s="82"/>
      <c r="BJ4" s="82"/>
      <c r="BK4" s="82"/>
      <c r="BL4" s="82"/>
      <c r="BM4" s="82"/>
      <c r="BN4" s="82"/>
      <c r="BO4" s="82"/>
      <c r="BP4" s="82"/>
      <c r="BQ4" s="82" t="s">
        <v>64</v>
      </c>
      <c r="BR4" s="82"/>
      <c r="BS4" s="82"/>
      <c r="BT4" s="82"/>
      <c r="BU4" s="82"/>
      <c r="BV4" s="82"/>
      <c r="BW4" s="82"/>
      <c r="BX4" s="82"/>
      <c r="BY4" s="82"/>
      <c r="BZ4" s="82"/>
      <c r="CA4" s="82"/>
      <c r="CB4" s="82" t="s">
        <v>65</v>
      </c>
      <c r="CC4" s="82"/>
      <c r="CD4" s="82"/>
      <c r="CE4" s="82"/>
      <c r="CF4" s="82"/>
      <c r="CG4" s="82"/>
      <c r="CH4" s="82"/>
      <c r="CI4" s="82"/>
      <c r="CJ4" s="82"/>
      <c r="CK4" s="82"/>
      <c r="CL4" s="82"/>
      <c r="CM4" s="82" t="s">
        <v>66</v>
      </c>
      <c r="CN4" s="82"/>
      <c r="CO4" s="82"/>
      <c r="CP4" s="82"/>
      <c r="CQ4" s="82"/>
      <c r="CR4" s="82"/>
      <c r="CS4" s="82"/>
      <c r="CT4" s="82"/>
      <c r="CU4" s="82"/>
      <c r="CV4" s="82"/>
      <c r="CW4" s="82"/>
      <c r="CX4" s="82" t="s">
        <v>67</v>
      </c>
      <c r="CY4" s="82"/>
      <c r="CZ4" s="82"/>
      <c r="DA4" s="82"/>
      <c r="DB4" s="82"/>
      <c r="DC4" s="82"/>
      <c r="DD4" s="82"/>
      <c r="DE4" s="82"/>
      <c r="DF4" s="82"/>
      <c r="DG4" s="82"/>
      <c r="DH4" s="82"/>
      <c r="DI4" s="82" t="s">
        <v>68</v>
      </c>
      <c r="DJ4" s="82"/>
      <c r="DK4" s="82"/>
      <c r="DL4" s="82"/>
      <c r="DM4" s="82"/>
      <c r="DN4" s="82"/>
      <c r="DO4" s="82"/>
      <c r="DP4" s="82"/>
      <c r="DQ4" s="82"/>
      <c r="DR4" s="82"/>
      <c r="DS4" s="82"/>
      <c r="DT4" s="82" t="s">
        <v>69</v>
      </c>
      <c r="DU4" s="82"/>
      <c r="DV4" s="82"/>
      <c r="DW4" s="82"/>
      <c r="DX4" s="82"/>
      <c r="DY4" s="82"/>
      <c r="DZ4" s="82"/>
      <c r="EA4" s="82"/>
      <c r="EB4" s="82"/>
      <c r="EC4" s="82"/>
      <c r="ED4" s="82"/>
      <c r="EE4" s="82" t="s">
        <v>70</v>
      </c>
      <c r="EF4" s="82"/>
      <c r="EG4" s="82"/>
      <c r="EH4" s="82"/>
      <c r="EI4" s="82"/>
      <c r="EJ4" s="82"/>
      <c r="EK4" s="82"/>
      <c r="EL4" s="82"/>
      <c r="EM4" s="82"/>
      <c r="EN4" s="82"/>
      <c r="EO4" s="82"/>
    </row>
    <row r="5" spans="1:145" x14ac:dyDescent="0.15">
      <c r="A5" s="28" t="s">
        <v>71</v>
      </c>
      <c r="B5" s="31"/>
      <c r="C5" s="31"/>
      <c r="D5" s="31"/>
      <c r="E5" s="31"/>
      <c r="F5" s="31"/>
      <c r="G5" s="31"/>
      <c r="H5" s="32" t="s">
        <v>72</v>
      </c>
      <c r="I5" s="32" t="s">
        <v>73</v>
      </c>
      <c r="J5" s="32" t="s">
        <v>74</v>
      </c>
      <c r="K5" s="32" t="s">
        <v>75</v>
      </c>
      <c r="L5" s="32" t="s">
        <v>76</v>
      </c>
      <c r="M5" s="32" t="s">
        <v>5</v>
      </c>
      <c r="N5" s="32" t="s">
        <v>77</v>
      </c>
      <c r="O5" s="32" t="s">
        <v>78</v>
      </c>
      <c r="P5" s="32" t="s">
        <v>79</v>
      </c>
      <c r="Q5" s="32" t="s">
        <v>80</v>
      </c>
      <c r="R5" s="32" t="s">
        <v>81</v>
      </c>
      <c r="S5" s="32" t="s">
        <v>82</v>
      </c>
      <c r="T5" s="32" t="s">
        <v>83</v>
      </c>
      <c r="U5" s="32" t="s">
        <v>84</v>
      </c>
      <c r="V5" s="32" t="s">
        <v>85</v>
      </c>
      <c r="W5" s="32" t="s">
        <v>86</v>
      </c>
      <c r="X5" s="32" t="s">
        <v>87</v>
      </c>
      <c r="Y5" s="32" t="s">
        <v>88</v>
      </c>
      <c r="Z5" s="32" t="s">
        <v>89</v>
      </c>
      <c r="AA5" s="32" t="s">
        <v>90</v>
      </c>
      <c r="AB5" s="32" t="s">
        <v>91</v>
      </c>
      <c r="AC5" s="32" t="s">
        <v>92</v>
      </c>
      <c r="AD5" s="32" t="s">
        <v>93</v>
      </c>
      <c r="AE5" s="32" t="s">
        <v>94</v>
      </c>
      <c r="AF5" s="32" t="s">
        <v>95</v>
      </c>
      <c r="AG5" s="32" t="s">
        <v>96</v>
      </c>
      <c r="AH5" s="32" t="s">
        <v>97</v>
      </c>
      <c r="AI5" s="32" t="s">
        <v>31</v>
      </c>
      <c r="AJ5" s="32" t="s">
        <v>88</v>
      </c>
      <c r="AK5" s="32" t="s">
        <v>89</v>
      </c>
      <c r="AL5" s="32" t="s">
        <v>90</v>
      </c>
      <c r="AM5" s="32" t="s">
        <v>91</v>
      </c>
      <c r="AN5" s="32" t="s">
        <v>92</v>
      </c>
      <c r="AO5" s="32" t="s">
        <v>93</v>
      </c>
      <c r="AP5" s="32" t="s">
        <v>94</v>
      </c>
      <c r="AQ5" s="32" t="s">
        <v>95</v>
      </c>
      <c r="AR5" s="32" t="s">
        <v>96</v>
      </c>
      <c r="AS5" s="32" t="s">
        <v>97</v>
      </c>
      <c r="AT5" s="32" t="s">
        <v>98</v>
      </c>
      <c r="AU5" s="32" t="s">
        <v>88</v>
      </c>
      <c r="AV5" s="32" t="s">
        <v>89</v>
      </c>
      <c r="AW5" s="32" t="s">
        <v>90</v>
      </c>
      <c r="AX5" s="32" t="s">
        <v>91</v>
      </c>
      <c r="AY5" s="32" t="s">
        <v>92</v>
      </c>
      <c r="AZ5" s="32" t="s">
        <v>93</v>
      </c>
      <c r="BA5" s="32" t="s">
        <v>94</v>
      </c>
      <c r="BB5" s="32" t="s">
        <v>95</v>
      </c>
      <c r="BC5" s="32" t="s">
        <v>96</v>
      </c>
      <c r="BD5" s="32" t="s">
        <v>97</v>
      </c>
      <c r="BE5" s="32" t="s">
        <v>98</v>
      </c>
      <c r="BF5" s="32" t="s">
        <v>88</v>
      </c>
      <c r="BG5" s="32" t="s">
        <v>89</v>
      </c>
      <c r="BH5" s="32" t="s">
        <v>90</v>
      </c>
      <c r="BI5" s="32" t="s">
        <v>91</v>
      </c>
      <c r="BJ5" s="32" t="s">
        <v>92</v>
      </c>
      <c r="BK5" s="32" t="s">
        <v>93</v>
      </c>
      <c r="BL5" s="32" t="s">
        <v>94</v>
      </c>
      <c r="BM5" s="32" t="s">
        <v>95</v>
      </c>
      <c r="BN5" s="32" t="s">
        <v>96</v>
      </c>
      <c r="BO5" s="32" t="s">
        <v>97</v>
      </c>
      <c r="BP5" s="32" t="s">
        <v>98</v>
      </c>
      <c r="BQ5" s="32" t="s">
        <v>88</v>
      </c>
      <c r="BR5" s="32" t="s">
        <v>89</v>
      </c>
      <c r="BS5" s="32" t="s">
        <v>90</v>
      </c>
      <c r="BT5" s="32" t="s">
        <v>91</v>
      </c>
      <c r="BU5" s="32" t="s">
        <v>92</v>
      </c>
      <c r="BV5" s="32" t="s">
        <v>93</v>
      </c>
      <c r="BW5" s="32" t="s">
        <v>94</v>
      </c>
      <c r="BX5" s="32" t="s">
        <v>95</v>
      </c>
      <c r="BY5" s="32" t="s">
        <v>96</v>
      </c>
      <c r="BZ5" s="32" t="s">
        <v>97</v>
      </c>
      <c r="CA5" s="32" t="s">
        <v>98</v>
      </c>
      <c r="CB5" s="32" t="s">
        <v>88</v>
      </c>
      <c r="CC5" s="32" t="s">
        <v>89</v>
      </c>
      <c r="CD5" s="32" t="s">
        <v>90</v>
      </c>
      <c r="CE5" s="32" t="s">
        <v>91</v>
      </c>
      <c r="CF5" s="32" t="s">
        <v>92</v>
      </c>
      <c r="CG5" s="32" t="s">
        <v>93</v>
      </c>
      <c r="CH5" s="32" t="s">
        <v>94</v>
      </c>
      <c r="CI5" s="32" t="s">
        <v>95</v>
      </c>
      <c r="CJ5" s="32" t="s">
        <v>96</v>
      </c>
      <c r="CK5" s="32" t="s">
        <v>97</v>
      </c>
      <c r="CL5" s="32" t="s">
        <v>98</v>
      </c>
      <c r="CM5" s="32" t="s">
        <v>88</v>
      </c>
      <c r="CN5" s="32" t="s">
        <v>89</v>
      </c>
      <c r="CO5" s="32" t="s">
        <v>90</v>
      </c>
      <c r="CP5" s="32" t="s">
        <v>91</v>
      </c>
      <c r="CQ5" s="32" t="s">
        <v>92</v>
      </c>
      <c r="CR5" s="32" t="s">
        <v>93</v>
      </c>
      <c r="CS5" s="32" t="s">
        <v>94</v>
      </c>
      <c r="CT5" s="32" t="s">
        <v>95</v>
      </c>
      <c r="CU5" s="32" t="s">
        <v>96</v>
      </c>
      <c r="CV5" s="32" t="s">
        <v>97</v>
      </c>
      <c r="CW5" s="32" t="s">
        <v>98</v>
      </c>
      <c r="CX5" s="32" t="s">
        <v>88</v>
      </c>
      <c r="CY5" s="32" t="s">
        <v>89</v>
      </c>
      <c r="CZ5" s="32" t="s">
        <v>90</v>
      </c>
      <c r="DA5" s="32" t="s">
        <v>91</v>
      </c>
      <c r="DB5" s="32" t="s">
        <v>92</v>
      </c>
      <c r="DC5" s="32" t="s">
        <v>93</v>
      </c>
      <c r="DD5" s="32" t="s">
        <v>94</v>
      </c>
      <c r="DE5" s="32" t="s">
        <v>95</v>
      </c>
      <c r="DF5" s="32" t="s">
        <v>96</v>
      </c>
      <c r="DG5" s="32" t="s">
        <v>97</v>
      </c>
      <c r="DH5" s="32" t="s">
        <v>98</v>
      </c>
      <c r="DI5" s="32" t="s">
        <v>88</v>
      </c>
      <c r="DJ5" s="32" t="s">
        <v>89</v>
      </c>
      <c r="DK5" s="32" t="s">
        <v>90</v>
      </c>
      <c r="DL5" s="32" t="s">
        <v>91</v>
      </c>
      <c r="DM5" s="32" t="s">
        <v>92</v>
      </c>
      <c r="DN5" s="32" t="s">
        <v>93</v>
      </c>
      <c r="DO5" s="32" t="s">
        <v>94</v>
      </c>
      <c r="DP5" s="32" t="s">
        <v>95</v>
      </c>
      <c r="DQ5" s="32" t="s">
        <v>96</v>
      </c>
      <c r="DR5" s="32" t="s">
        <v>97</v>
      </c>
      <c r="DS5" s="32" t="s">
        <v>98</v>
      </c>
      <c r="DT5" s="32" t="s">
        <v>88</v>
      </c>
      <c r="DU5" s="32" t="s">
        <v>89</v>
      </c>
      <c r="DV5" s="32" t="s">
        <v>90</v>
      </c>
      <c r="DW5" s="32" t="s">
        <v>91</v>
      </c>
      <c r="DX5" s="32" t="s">
        <v>92</v>
      </c>
      <c r="DY5" s="32" t="s">
        <v>93</v>
      </c>
      <c r="DZ5" s="32" t="s">
        <v>94</v>
      </c>
      <c r="EA5" s="32" t="s">
        <v>95</v>
      </c>
      <c r="EB5" s="32" t="s">
        <v>96</v>
      </c>
      <c r="EC5" s="32" t="s">
        <v>97</v>
      </c>
      <c r="ED5" s="32" t="s">
        <v>98</v>
      </c>
      <c r="EE5" s="32" t="s">
        <v>88</v>
      </c>
      <c r="EF5" s="32" t="s">
        <v>89</v>
      </c>
      <c r="EG5" s="32" t="s">
        <v>90</v>
      </c>
      <c r="EH5" s="32" t="s">
        <v>91</v>
      </c>
      <c r="EI5" s="32" t="s">
        <v>92</v>
      </c>
      <c r="EJ5" s="32" t="s">
        <v>93</v>
      </c>
      <c r="EK5" s="32" t="s">
        <v>94</v>
      </c>
      <c r="EL5" s="32" t="s">
        <v>95</v>
      </c>
      <c r="EM5" s="32" t="s">
        <v>96</v>
      </c>
      <c r="EN5" s="32" t="s">
        <v>97</v>
      </c>
      <c r="EO5" s="32" t="s">
        <v>98</v>
      </c>
    </row>
    <row r="6" spans="1:145" s="36" customFormat="1" x14ac:dyDescent="0.15">
      <c r="A6" s="28" t="s">
        <v>99</v>
      </c>
      <c r="B6" s="33">
        <f>B7</f>
        <v>2019</v>
      </c>
      <c r="C6" s="33">
        <f t="shared" ref="C6:X6" si="3">C7</f>
        <v>281000</v>
      </c>
      <c r="D6" s="33">
        <f t="shared" si="3"/>
        <v>47</v>
      </c>
      <c r="E6" s="33">
        <f t="shared" si="3"/>
        <v>17</v>
      </c>
      <c r="F6" s="33">
        <f t="shared" si="3"/>
        <v>5</v>
      </c>
      <c r="G6" s="33">
        <f t="shared" si="3"/>
        <v>0</v>
      </c>
      <c r="H6" s="33" t="str">
        <f t="shared" si="3"/>
        <v>兵庫県　神戸市</v>
      </c>
      <c r="I6" s="33" t="str">
        <f t="shared" si="3"/>
        <v>法非適用</v>
      </c>
      <c r="J6" s="33" t="str">
        <f t="shared" si="3"/>
        <v>下水道事業</v>
      </c>
      <c r="K6" s="33" t="str">
        <f t="shared" si="3"/>
        <v>農業集落排水</v>
      </c>
      <c r="L6" s="33" t="str">
        <f t="shared" si="3"/>
        <v>F1</v>
      </c>
      <c r="M6" s="33" t="str">
        <f t="shared" si="3"/>
        <v>非設置</v>
      </c>
      <c r="N6" s="34" t="str">
        <f t="shared" si="3"/>
        <v>-</v>
      </c>
      <c r="O6" s="34" t="str">
        <f t="shared" si="3"/>
        <v>該当数値なし</v>
      </c>
      <c r="P6" s="34">
        <f t="shared" si="3"/>
        <v>0.86</v>
      </c>
      <c r="Q6" s="34">
        <f t="shared" si="3"/>
        <v>89.2</v>
      </c>
      <c r="R6" s="34">
        <f t="shared" si="3"/>
        <v>1566</v>
      </c>
      <c r="S6" s="34">
        <f t="shared" si="3"/>
        <v>1533588</v>
      </c>
      <c r="T6" s="34">
        <f t="shared" si="3"/>
        <v>557.01</v>
      </c>
      <c r="U6" s="34">
        <f t="shared" si="3"/>
        <v>2753.25</v>
      </c>
      <c r="V6" s="34">
        <f t="shared" si="3"/>
        <v>13105</v>
      </c>
      <c r="W6" s="34">
        <f t="shared" si="3"/>
        <v>4.57</v>
      </c>
      <c r="X6" s="34">
        <f t="shared" si="3"/>
        <v>2867.61</v>
      </c>
      <c r="Y6" s="35">
        <f>IF(Y7="",NA(),Y7)</f>
        <v>75.31</v>
      </c>
      <c r="Z6" s="35">
        <f t="shared" ref="Z6:AH6" si="4">IF(Z7="",NA(),Z7)</f>
        <v>75.03</v>
      </c>
      <c r="AA6" s="35">
        <f t="shared" si="4"/>
        <v>74.84</v>
      </c>
      <c r="AB6" s="35">
        <f t="shared" si="4"/>
        <v>80.349999999999994</v>
      </c>
      <c r="AC6" s="35">
        <f t="shared" si="4"/>
        <v>84.24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3032.45</v>
      </c>
      <c r="BG6" s="35">
        <f t="shared" ref="BG6:BO6" si="7">IF(BG7="",NA(),BG7)</f>
        <v>2778.68</v>
      </c>
      <c r="BH6" s="35">
        <f t="shared" si="7"/>
        <v>2360.1999999999998</v>
      </c>
      <c r="BI6" s="35">
        <f t="shared" si="7"/>
        <v>2568.52</v>
      </c>
      <c r="BJ6" s="35">
        <f t="shared" si="7"/>
        <v>1635.59</v>
      </c>
      <c r="BK6" s="35">
        <f t="shared" si="7"/>
        <v>721.43</v>
      </c>
      <c r="BL6" s="35">
        <f t="shared" si="7"/>
        <v>685.34</v>
      </c>
      <c r="BM6" s="35">
        <f t="shared" si="7"/>
        <v>684.74</v>
      </c>
      <c r="BN6" s="35">
        <f t="shared" si="7"/>
        <v>654.91999999999996</v>
      </c>
      <c r="BO6" s="35">
        <f t="shared" si="7"/>
        <v>654.71</v>
      </c>
      <c r="BP6" s="34" t="str">
        <f>IF(BP7="","",IF(BP7="-","【-】","【"&amp;SUBSTITUTE(TEXT(BP7,"#,##0.00"),"-","△")&amp;"】"))</f>
        <v>【765.47】</v>
      </c>
      <c r="BQ6" s="35">
        <f>IF(BQ7="",NA(),BQ7)</f>
        <v>18.46</v>
      </c>
      <c r="BR6" s="35">
        <f t="shared" ref="BR6:BZ6" si="8">IF(BR7="",NA(),BR7)</f>
        <v>17.78</v>
      </c>
      <c r="BS6" s="35">
        <f t="shared" si="8"/>
        <v>17.899999999999999</v>
      </c>
      <c r="BT6" s="35">
        <f t="shared" si="8"/>
        <v>22.09</v>
      </c>
      <c r="BU6" s="35">
        <f t="shared" si="8"/>
        <v>21.81</v>
      </c>
      <c r="BV6" s="35">
        <f t="shared" si="8"/>
        <v>59.3</v>
      </c>
      <c r="BW6" s="35">
        <f t="shared" si="8"/>
        <v>59.83</v>
      </c>
      <c r="BX6" s="35">
        <f t="shared" si="8"/>
        <v>65.33</v>
      </c>
      <c r="BY6" s="35">
        <f t="shared" si="8"/>
        <v>65.39</v>
      </c>
      <c r="BZ6" s="35">
        <f t="shared" si="8"/>
        <v>65.37</v>
      </c>
      <c r="CA6" s="34" t="str">
        <f>IF(CA7="","",IF(CA7="-","【-】","【"&amp;SUBSTITUTE(TEXT(CA7,"#,##0.00"),"-","△")&amp;"】"))</f>
        <v>【59.59】</v>
      </c>
      <c r="CB6" s="35">
        <f>IF(CB7="",NA(),CB7)</f>
        <v>532.87</v>
      </c>
      <c r="CC6" s="35">
        <f t="shared" ref="CC6:CK6" si="9">IF(CC7="",NA(),CC7)</f>
        <v>548.26</v>
      </c>
      <c r="CD6" s="35">
        <f t="shared" si="9"/>
        <v>552.48</v>
      </c>
      <c r="CE6" s="35">
        <f t="shared" si="9"/>
        <v>451.49</v>
      </c>
      <c r="CF6" s="35">
        <f t="shared" si="9"/>
        <v>459.13</v>
      </c>
      <c r="CG6" s="35">
        <f t="shared" si="9"/>
        <v>248.14</v>
      </c>
      <c r="CH6" s="35">
        <f t="shared" si="9"/>
        <v>246.66</v>
      </c>
      <c r="CI6" s="35">
        <f t="shared" si="9"/>
        <v>227.43</v>
      </c>
      <c r="CJ6" s="35">
        <f t="shared" si="9"/>
        <v>230.88</v>
      </c>
      <c r="CK6" s="35">
        <f t="shared" si="9"/>
        <v>228.99</v>
      </c>
      <c r="CL6" s="34" t="str">
        <f>IF(CL7="","",IF(CL7="-","【-】","【"&amp;SUBSTITUTE(TEXT(CL7,"#,##0.00"),"-","△")&amp;"】"))</f>
        <v>【257.86】</v>
      </c>
      <c r="CM6" s="35">
        <f>IF(CM7="",NA(),CM7)</f>
        <v>59.1</v>
      </c>
      <c r="CN6" s="35">
        <f t="shared" ref="CN6:CV6" si="10">IF(CN7="",NA(),CN7)</f>
        <v>57.11</v>
      </c>
      <c r="CO6" s="35">
        <f t="shared" si="10"/>
        <v>57.43</v>
      </c>
      <c r="CP6" s="35">
        <f t="shared" si="10"/>
        <v>57.43</v>
      </c>
      <c r="CQ6" s="35">
        <f t="shared" si="10"/>
        <v>54.01</v>
      </c>
      <c r="CR6" s="35">
        <f t="shared" si="10"/>
        <v>57.3</v>
      </c>
      <c r="CS6" s="35">
        <f t="shared" si="10"/>
        <v>56</v>
      </c>
      <c r="CT6" s="35">
        <f t="shared" si="10"/>
        <v>56.01</v>
      </c>
      <c r="CU6" s="35">
        <f t="shared" si="10"/>
        <v>56.72</v>
      </c>
      <c r="CV6" s="35">
        <f t="shared" si="10"/>
        <v>54.06</v>
      </c>
      <c r="CW6" s="34" t="str">
        <f>IF(CW7="","",IF(CW7="-","【-】","【"&amp;SUBSTITUTE(TEXT(CW7,"#,##0.00"),"-","△")&amp;"】"))</f>
        <v>【51.30】</v>
      </c>
      <c r="CX6" s="35">
        <f>IF(CX7="",NA(),CX7)</f>
        <v>91.17</v>
      </c>
      <c r="CY6" s="35">
        <f t="shared" ref="CY6:DG6" si="11">IF(CY7="",NA(),CY7)</f>
        <v>90.65</v>
      </c>
      <c r="CZ6" s="35">
        <f t="shared" si="11"/>
        <v>91.85</v>
      </c>
      <c r="DA6" s="35">
        <f t="shared" si="11"/>
        <v>92.59</v>
      </c>
      <c r="DB6" s="35">
        <f t="shared" si="11"/>
        <v>91.04</v>
      </c>
      <c r="DC6" s="35">
        <f t="shared" si="11"/>
        <v>89.43</v>
      </c>
      <c r="DD6" s="35">
        <f t="shared" si="11"/>
        <v>89.51</v>
      </c>
      <c r="DE6" s="35">
        <f t="shared" si="11"/>
        <v>89.77</v>
      </c>
      <c r="DF6" s="35">
        <f t="shared" si="11"/>
        <v>90.04</v>
      </c>
      <c r="DG6" s="35">
        <f t="shared" si="11"/>
        <v>90.11</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0.44</v>
      </c>
      <c r="EM6" s="35">
        <f t="shared" si="14"/>
        <v>0.04</v>
      </c>
      <c r="EN6" s="35">
        <f t="shared" si="14"/>
        <v>0.02</v>
      </c>
      <c r="EO6" s="34" t="str">
        <f>IF(EO7="","",IF(EO7="-","【-】","【"&amp;SUBSTITUTE(TEXT(EO7,"#,##0.00"),"-","△")&amp;"】"))</f>
        <v>【0.02】</v>
      </c>
    </row>
    <row r="7" spans="1:145" s="36" customFormat="1" x14ac:dyDescent="0.15">
      <c r="A7" s="28"/>
      <c r="B7" s="37">
        <v>2019</v>
      </c>
      <c r="C7" s="37">
        <v>281000</v>
      </c>
      <c r="D7" s="37">
        <v>47</v>
      </c>
      <c r="E7" s="37">
        <v>17</v>
      </c>
      <c r="F7" s="37">
        <v>5</v>
      </c>
      <c r="G7" s="37">
        <v>0</v>
      </c>
      <c r="H7" s="37" t="s">
        <v>100</v>
      </c>
      <c r="I7" s="37" t="s">
        <v>101</v>
      </c>
      <c r="J7" s="37" t="s">
        <v>102</v>
      </c>
      <c r="K7" s="37" t="s">
        <v>103</v>
      </c>
      <c r="L7" s="37" t="s">
        <v>104</v>
      </c>
      <c r="M7" s="37" t="s">
        <v>105</v>
      </c>
      <c r="N7" s="38" t="s">
        <v>106</v>
      </c>
      <c r="O7" s="38" t="s">
        <v>107</v>
      </c>
      <c r="P7" s="38">
        <v>0.86</v>
      </c>
      <c r="Q7" s="38">
        <v>89.2</v>
      </c>
      <c r="R7" s="38">
        <v>1566</v>
      </c>
      <c r="S7" s="38">
        <v>1533588</v>
      </c>
      <c r="T7" s="38">
        <v>557.01</v>
      </c>
      <c r="U7" s="38">
        <v>2753.25</v>
      </c>
      <c r="V7" s="38">
        <v>13105</v>
      </c>
      <c r="W7" s="38">
        <v>4.57</v>
      </c>
      <c r="X7" s="38">
        <v>2867.61</v>
      </c>
      <c r="Y7" s="38">
        <v>75.31</v>
      </c>
      <c r="Z7" s="38">
        <v>75.03</v>
      </c>
      <c r="AA7" s="38">
        <v>74.84</v>
      </c>
      <c r="AB7" s="38">
        <v>80.349999999999994</v>
      </c>
      <c r="AC7" s="38">
        <v>84.24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3032.45</v>
      </c>
      <c r="BG7" s="38">
        <v>2778.68</v>
      </c>
      <c r="BH7" s="38">
        <v>2360.1999999999998</v>
      </c>
      <c r="BI7" s="38">
        <v>2568.52</v>
      </c>
      <c r="BJ7" s="38">
        <v>1635.59</v>
      </c>
      <c r="BK7" s="38">
        <v>721.43</v>
      </c>
      <c r="BL7" s="38">
        <v>685.34</v>
      </c>
      <c r="BM7" s="38">
        <v>684.74</v>
      </c>
      <c r="BN7" s="38">
        <v>654.91999999999996</v>
      </c>
      <c r="BO7" s="38">
        <v>654.71</v>
      </c>
      <c r="BP7" s="38">
        <v>765.47</v>
      </c>
      <c r="BQ7" s="38">
        <v>18.46</v>
      </c>
      <c r="BR7" s="38">
        <v>17.78</v>
      </c>
      <c r="BS7" s="38">
        <v>17.899999999999999</v>
      </c>
      <c r="BT7" s="38">
        <v>22.09</v>
      </c>
      <c r="BU7" s="38">
        <v>21.81</v>
      </c>
      <c r="BV7" s="38">
        <v>59.3</v>
      </c>
      <c r="BW7" s="38">
        <v>59.83</v>
      </c>
      <c r="BX7" s="38">
        <v>65.33</v>
      </c>
      <c r="BY7" s="38">
        <v>65.39</v>
      </c>
      <c r="BZ7" s="38">
        <v>65.37</v>
      </c>
      <c r="CA7" s="38">
        <v>59.59</v>
      </c>
      <c r="CB7" s="38">
        <v>532.87</v>
      </c>
      <c r="CC7" s="38">
        <v>548.26</v>
      </c>
      <c r="CD7" s="38">
        <v>552.48</v>
      </c>
      <c r="CE7" s="38">
        <v>451.49</v>
      </c>
      <c r="CF7" s="38">
        <v>459.13</v>
      </c>
      <c r="CG7" s="38">
        <v>248.14</v>
      </c>
      <c r="CH7" s="38">
        <v>246.66</v>
      </c>
      <c r="CI7" s="38">
        <v>227.43</v>
      </c>
      <c r="CJ7" s="38">
        <v>230.88</v>
      </c>
      <c r="CK7" s="38">
        <v>228.99</v>
      </c>
      <c r="CL7" s="38">
        <v>257.86</v>
      </c>
      <c r="CM7" s="38">
        <v>59.1</v>
      </c>
      <c r="CN7" s="38">
        <v>57.11</v>
      </c>
      <c r="CO7" s="38">
        <v>57.43</v>
      </c>
      <c r="CP7" s="38">
        <v>57.43</v>
      </c>
      <c r="CQ7" s="38">
        <v>54.01</v>
      </c>
      <c r="CR7" s="38">
        <v>57.3</v>
      </c>
      <c r="CS7" s="38">
        <v>56</v>
      </c>
      <c r="CT7" s="38">
        <v>56.01</v>
      </c>
      <c r="CU7" s="38">
        <v>56.72</v>
      </c>
      <c r="CV7" s="38">
        <v>54.06</v>
      </c>
      <c r="CW7" s="38">
        <v>51.3</v>
      </c>
      <c r="CX7" s="38">
        <v>91.17</v>
      </c>
      <c r="CY7" s="38">
        <v>90.65</v>
      </c>
      <c r="CZ7" s="38">
        <v>91.85</v>
      </c>
      <c r="DA7" s="38">
        <v>92.59</v>
      </c>
      <c r="DB7" s="38">
        <v>91.04</v>
      </c>
      <c r="DC7" s="38">
        <v>89.43</v>
      </c>
      <c r="DD7" s="38">
        <v>89.51</v>
      </c>
      <c r="DE7" s="38">
        <v>89.77</v>
      </c>
      <c r="DF7" s="38">
        <v>90.04</v>
      </c>
      <c r="DG7" s="38">
        <v>90.11</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0.44</v>
      </c>
      <c r="EM7" s="38">
        <v>0.04</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108</v>
      </c>
      <c r="C9" s="40" t="s">
        <v>109</v>
      </c>
      <c r="D9" s="40" t="s">
        <v>110</v>
      </c>
      <c r="E9" s="40" t="s">
        <v>111</v>
      </c>
      <c r="F9" s="40" t="s">
        <v>112</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50</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113</v>
      </c>
    </row>
    <row r="12" spans="1:145" x14ac:dyDescent="0.15">
      <c r="B12">
        <v>1</v>
      </c>
      <c r="C12">
        <v>1</v>
      </c>
      <c r="D12">
        <v>1</v>
      </c>
      <c r="E12">
        <v>1</v>
      </c>
      <c r="F12">
        <v>1</v>
      </c>
      <c r="G12" t="s">
        <v>114</v>
      </c>
    </row>
    <row r="13" spans="1:145" x14ac:dyDescent="0.15">
      <c r="B13" t="s">
        <v>115</v>
      </c>
      <c r="C13" t="s">
        <v>116</v>
      </c>
      <c r="D13" t="s">
        <v>117</v>
      </c>
      <c r="E13" t="s">
        <v>118</v>
      </c>
      <c r="F13" t="s">
        <v>119</v>
      </c>
      <c r="G13" t="s">
        <v>120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2021-01-27T23:43:33Z</cp:lastPrinted>
  <dcterms:created xsi:type="dcterms:W3CDTF">2020-12-04T03:06:03Z</dcterms:created>
  <dcterms:modified xsi:type="dcterms:W3CDTF">2021-01-28T00:23:16Z</dcterms:modified>
  <cp:category/>
</cp:coreProperties>
</file>