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12220.PCAI\Desktop\【経営比較分析表】2019_281000_47_140\"/>
    </mc:Choice>
  </mc:AlternateContent>
  <workbookProtection workbookAlgorithmName="SHA-512" workbookHashValue="11vYna8SHZT5cbBoON/GktWr1XaSlj8vyxpawKUfzjgb8c8LzExKYxvGQNLfn6x8FFALZ0QseKqPJwMHjqHKTQ==" workbookSaltValue="qzgsRyw55aZxg/VByAmhlg==" workbookSpinCount="100000" lockStructure="1"/>
  <bookViews>
    <workbookView xWindow="0" yWindow="0" windowWidth="20490" windowHeight="753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CS30" i="4"/>
  <c r="MA51" i="4"/>
  <c r="IT76" i="4"/>
  <c r="CS51" i="4"/>
  <c r="HJ30" i="4"/>
  <c r="C11" i="5"/>
  <c r="D11" i="5"/>
  <c r="E11" i="5"/>
  <c r="B11" i="5"/>
  <c r="BK76" i="4" l="1"/>
  <c r="LH51" i="4"/>
  <c r="BZ30" i="4"/>
  <c r="LT76" i="4"/>
  <c r="GQ51" i="4"/>
  <c r="LH30" i="4"/>
  <c r="BZ51" i="4"/>
  <c r="GQ30" i="4"/>
  <c r="IE76" i="4"/>
  <c r="FX30" i="4"/>
  <c r="BG30" i="4"/>
  <c r="HP76" i="4"/>
  <c r="BG51" i="4"/>
  <c r="AV76" i="4"/>
  <c r="KO51" i="4"/>
  <c r="LE76" i="4"/>
  <c r="FX51" i="4"/>
  <c r="KO30" i="4"/>
  <c r="HA76" i="4"/>
  <c r="AN51" i="4"/>
  <c r="FE30" i="4"/>
  <c r="AN30" i="4"/>
  <c r="FE51" i="4"/>
  <c r="JV30" i="4"/>
  <c r="AG76" i="4"/>
  <c r="JV51" i="4"/>
  <c r="KP76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<sst xmlns="http://schemas.openxmlformats.org/spreadsheetml/2006/main" count="278" uniqueCount="134">
  <si>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</si>
  <si>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</si>
  <si>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</si>
  <si>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</si>
  <si>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</si>
  <si>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</si>
  <si>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</si>
  <si>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</si>
  <si>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</si>
  <si>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</si>
  <si>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</si>
  <si>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</si>
  <si>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</si>
  <si>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</si>
  <si>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</si>
  <si>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</si>
  <si>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</si>
  <si>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</si>
  <si>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</si>
  <si>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</si>
  <si>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</si>
  <si>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</si>
  <si>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</si>
  <si>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</si>
  <si>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</si>
  <si>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</si>
  <si>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</si>
  <si>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</si>
  <si>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</si>
  <si>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</si>
  <si>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</si>
  <si>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</si>
  <si>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</si>
  <si>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</si>
  <si>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</si>
  <si>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</si>
  <si>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</si>
  <si>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</si>
  <si>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</si>
  <si>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</si>
  <si>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</si>
  <si>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</si>
  <si>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</si>
  <si>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</si>
  <si>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</si>
  <si>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</si>
  <si>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</si>
  <si>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</si>
  <si>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</si>
  <si>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</si>
  <si>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</si>
  <si>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</si>
  <si>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</si>
  <si>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</si>
  <si>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</si>
  <si>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</si>
  <si>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</si>
  <si>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</si>
  <si>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</si>
  <si>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</si>
  <si>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</si>
  <si>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</si>
  <si>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</si>
  <si>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</si>
  <si>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</si>
  <si>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</si>
  <si>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</si>
  <si>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</si>
  <si>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</si>
  <si>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</si>
  <si>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</si>
  <si>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</si>
  <si>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</si>
  <si>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</si>
  <si>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</si>
  <si>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</si>
  <si>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</si>
  <si>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</si>
  <si>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</si>
  <si>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</si>
  <si>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</si>
  <si>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</si>
  <si>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</si>
  <si>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</si>
  <si>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</si>
  <si>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</si>
  <si>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</si>
  <si>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</si>
  <si>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</si>
  <si>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</si>
  <si>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</si>
  <si>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</si>
  <si>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</si>
  <si>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</si>
  <si>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</si>
  <si>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</si>
  <si>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</si>
  <si>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</si>
  <si>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</si>
  <si>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</si>
  <si>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</si>
  <si>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</si>
  <si>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</si>
  <si>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</si>
  <si>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当該値(N)</t>
    <phoneticPr fontId="5"/>
  </si>
  <si>
    <t>当該値(N)</t>
    <phoneticPr fontId="5"/>
  </si>
  <si>
    <t>当該値(N-3)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</si>
  <si>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</si>
  <si>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</si>
  <si>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</si>
  <si>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</si>
  <si>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</si>
  <si>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</si>
  <si>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湊川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</si>
  <si>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</si>
  <si>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</si>
  <si>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</si>
  <si>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</si>
  <si>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</si>
  <si>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</si>
  <si>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</si>
  <si>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</si>
  <si>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</si>
  <si>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</si>
  <si>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</si>
  <si>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</si>
  <si>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</si>
  <si>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</si>
  <si>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</si>
  <si>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</si>
  <si>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①収益的収支比率について、100%を上回る黒字であると共に、昨年度より増加している。また、直近3年間は類似施設の平均値を上回っている。
④売上高GOP比率、⑤EBITDAについても、昨年度より増加していると共に、類似施設の平均値を大きく上回っている。
健全な経営状態といえる。</t>
    <rPh sb="1" eb="8">
      <t>シュウエキテキシュウシヒリツ</t>
    </rPh>
    <rPh sb="18" eb="20">
      <t>ウワマワ</t>
    </rPh>
    <rPh sb="21" eb="23">
      <t>クロジ</t>
    </rPh>
    <rPh sb="27" eb="28">
      <t>トモ</t>
    </rPh>
    <rPh sb="30" eb="33">
      <t>サクネンド</t>
    </rPh>
    <rPh sb="35" eb="37">
      <t>ゾウカ</t>
    </rPh>
    <rPh sb="45" eb="47">
      <t>チョッキン</t>
    </rPh>
    <rPh sb="48" eb="50">
      <t>ネンカン</t>
    </rPh>
    <rPh sb="51" eb="55">
      <t>ルイジシセツ</t>
    </rPh>
    <rPh sb="56" eb="59">
      <t>ヘイキンチ</t>
    </rPh>
    <rPh sb="60" eb="62">
      <t>ウワマワ</t>
    </rPh>
    <rPh sb="103" eb="104">
      <t>トモ</t>
    </rPh>
    <rPh sb="106" eb="110">
      <t>ルイジシセツ</t>
    </rPh>
    <rPh sb="111" eb="114">
      <t>ヘイキンチ</t>
    </rPh>
    <rPh sb="115" eb="116">
      <t>オオ</t>
    </rPh>
    <rPh sb="118" eb="120">
      <t>ウワマワ</t>
    </rPh>
    <rPh sb="126" eb="128">
      <t>ケンゼン</t>
    </rPh>
    <rPh sb="129" eb="131">
      <t>ケイエイ</t>
    </rPh>
    <rPh sb="131" eb="133">
      <t>ジョウタイ</t>
    </rPh>
    <phoneticPr fontId="5"/>
  </si>
  <si>
    <t>⑧設備投資見込額について、他の駐車場と比較して平均的であり、引き続き必要な設備更新に対する投資を計画的に実施していく。
⑩企業債残高対料金収入比率は、平成28年度より0となっている。</t>
    <rPh sb="1" eb="3">
      <t>セツビ</t>
    </rPh>
    <rPh sb="3" eb="5">
      <t>トウシ</t>
    </rPh>
    <rPh sb="5" eb="8">
      <t>ミコミガク</t>
    </rPh>
    <rPh sb="13" eb="14">
      <t>タ</t>
    </rPh>
    <rPh sb="15" eb="18">
      <t>チュウシャジョウ</t>
    </rPh>
    <rPh sb="19" eb="21">
      <t>ヒカク</t>
    </rPh>
    <rPh sb="23" eb="26">
      <t>ヘイキンテキ</t>
    </rPh>
    <rPh sb="30" eb="31">
      <t>ヒ</t>
    </rPh>
    <rPh sb="32" eb="33">
      <t>ツヅ</t>
    </rPh>
    <phoneticPr fontId="5"/>
  </si>
  <si>
    <t>⑪稼働率について、毎年度微減の傾向にあり、類似施設の平均値を下回っている。付近の駐車場需要を勘案しながら、利用率向上策を検討していく。</t>
    <rPh sb="1" eb="3">
      <t>カドウ</t>
    </rPh>
    <rPh sb="3" eb="4">
      <t>リツ</t>
    </rPh>
    <rPh sb="9" eb="12">
      <t>マイネンド</t>
    </rPh>
    <rPh sb="12" eb="14">
      <t>ビゲン</t>
    </rPh>
    <rPh sb="15" eb="17">
      <t>ケイコウ</t>
    </rPh>
    <rPh sb="21" eb="25">
      <t>ルイジシセツ</t>
    </rPh>
    <rPh sb="26" eb="29">
      <t>ヘイキンチ</t>
    </rPh>
    <rPh sb="30" eb="32">
      <t>シタマワ</t>
    </rPh>
    <rPh sb="37" eb="39">
      <t>フキン</t>
    </rPh>
    <rPh sb="40" eb="43">
      <t>チュウシャジョウ</t>
    </rPh>
    <rPh sb="43" eb="45">
      <t>ジュヨウ</t>
    </rPh>
    <rPh sb="46" eb="48">
      <t>カンアン</t>
    </rPh>
    <rPh sb="53" eb="55">
      <t>リヨウ</t>
    </rPh>
    <rPh sb="55" eb="56">
      <t>リツ</t>
    </rPh>
    <rPh sb="56" eb="58">
      <t>コウジョウ</t>
    </rPh>
    <rPh sb="58" eb="59">
      <t>サク</t>
    </rPh>
    <rPh sb="60" eb="62">
      <t>ケントウ</t>
    </rPh>
    <phoneticPr fontId="5"/>
  </si>
  <si>
    <t>経営状態は健全であるものの、周辺施設の経営状況など外的要因に依存する面がある。令和元年度から新たな取組みとしてカーシェアリング事業を開始した。引き続き指定管理者と連携しながら、安定的な収入確保のための営業活動など、収益の増加及び安定化を目指していく。</t>
    <rPh sb="0" eb="4">
      <t>ケイエイジョウタイ</t>
    </rPh>
    <rPh sb="5" eb="7">
      <t>ケンゼン</t>
    </rPh>
    <rPh sb="14" eb="18">
      <t>シュウヘンシセツ</t>
    </rPh>
    <rPh sb="19" eb="21">
      <t>ケイエイ</t>
    </rPh>
    <rPh sb="21" eb="23">
      <t>ジョウキョウ</t>
    </rPh>
    <rPh sb="25" eb="27">
      <t>ガイテキ</t>
    </rPh>
    <rPh sb="27" eb="29">
      <t>ヨウイン</t>
    </rPh>
    <rPh sb="30" eb="32">
      <t>イゾン</t>
    </rPh>
    <rPh sb="34" eb="35">
      <t>メン</t>
    </rPh>
    <rPh sb="88" eb="91">
      <t>アンテイテキ</t>
    </rPh>
    <rPh sb="92" eb="94">
      <t>シュウニュウ</t>
    </rPh>
    <rPh sb="94" eb="96">
      <t>カクホ</t>
    </rPh>
    <rPh sb="100" eb="102">
      <t>エイギョウ</t>
    </rPh>
    <rPh sb="102" eb="104">
      <t>カツドウ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</si>
</sst>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103.8</c:v>
                </c:pt>
                <c:pt idx="1">
                  <c:v>132.1</c:v>
                </c:pt>
                <c:pt idx="2">
                  <c:v>218.6</c:v>
                </c:pt>
                <c:pt idx="3">
                  <c:v>163.9</c:v>
                </c:pt>
                <c:pt idx="4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7-4543-AE8E-9975F7D4B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113.4</c:v>
                </c:pt>
                <c:pt idx="1">
                  <c:v>191.4</c:v>
                </c:pt>
                <c:pt idx="2">
                  <c:v>141.30000000000001</c:v>
                </c:pt>
                <c:pt idx="3">
                  <c:v>123.9</c:v>
                </c:pt>
                <c:pt idx="4">
                  <c:v>120.1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47-4543-AE8E-9975F7D4B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29.7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58-4C3D-8DD8-FA409E106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278.89999999999998</c:v>
                </c:pt>
                <c:pt idx="1">
                  <c:v>205.5</c:v>
                </c:pt>
                <c:pt idx="2">
                  <c:v>187.9</c:v>
                </c:pt>
                <c:pt idx="3">
                  <c:v>143.19999999999999</c:v>
                </c:pt>
                <c:pt idx="4">
                  <c:v>128.9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58-4C3D-8DD8-FA409E106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4DD-4453-B29E-2247808BB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DD-4453-B29E-2247808BB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FB0-4E2E-B98E-1F55EC88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B0-4E2E-B98E-1F55EC88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F-4400-9C46-332823AFC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9.5</c:v>
                </c:pt>
                <c:pt idx="1">
                  <c:v>15.1</c:v>
                </c:pt>
                <c:pt idx="2">
                  <c:v>15</c:v>
                </c:pt>
                <c:pt idx="3">
                  <c:v>10.4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FF-4400-9C46-332823AFC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C-49EC-BABD-BEA9FFE92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177</c:v>
                </c:pt>
                <c:pt idx="1">
                  <c:v>145</c:v>
                </c:pt>
                <c:pt idx="2">
                  <c:v>108</c:v>
                </c:pt>
                <c:pt idx="3">
                  <c:v>89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7C-49EC-BABD-BEA9FFE92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123</c:v>
                </c:pt>
                <c:pt idx="1">
                  <c:v>118.3</c:v>
                </c:pt>
                <c:pt idx="2">
                  <c:v>111</c:v>
                </c:pt>
                <c:pt idx="3">
                  <c:v>108.3</c:v>
                </c:pt>
                <c:pt idx="4">
                  <c:v>104.7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B-46FA-B851-8329E9001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185.2</c:v>
                </c:pt>
                <c:pt idx="1">
                  <c:v>184.1</c:v>
                </c:pt>
                <c:pt idx="2">
                  <c:v>186.8</c:v>
                </c:pt>
                <c:pt idx="3">
                  <c:v>184.2</c:v>
                </c:pt>
                <c:pt idx="4">
                  <c:v>184.2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5B-46FA-B851-8329E9001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53.7</c:v>
                </c:pt>
                <c:pt idx="1">
                  <c:v>55.6</c:v>
                </c:pt>
                <c:pt idx="2">
                  <c:v>54.3</c:v>
                </c:pt>
                <c:pt idx="3">
                  <c:v>39</c:v>
                </c:pt>
                <c:pt idx="4">
                  <c:v>50.8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8-4E09-8D1C-A5FB0B165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17.5</c:v>
                </c:pt>
                <c:pt idx="1">
                  <c:v>14.3</c:v>
                </c:pt>
                <c:pt idx="2">
                  <c:v>11.8</c:v>
                </c:pt>
                <c:pt idx="3">
                  <c:v>9.1</c:v>
                </c:pt>
                <c:pt idx="4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8-4E09-8D1C-A5FB0B165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54660</c:v>
                </c:pt>
                <c:pt idx="1">
                  <c:v>52854</c:v>
                </c:pt>
                <c:pt idx="2">
                  <c:v>48842</c:v>
                </c:pt>
                <c:pt idx="3">
                  <c:v>34435</c:v>
                </c:pt>
                <c:pt idx="4">
                  <c:v>43821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39-409A-A41B-F7E6B93AA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36318</c:v>
                </c:pt>
                <c:pt idx="1">
                  <c:v>37745</c:v>
                </c:pt>
                <c:pt idx="2">
                  <c:v>35151</c:v>
                </c:pt>
                <c:pt idx="3">
                  <c:v>21556</c:v>
                </c:pt>
                <c:pt idx="4">
                  <c:v>18053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39-409A-A41B-F7E6B93AA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60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兵庫県神戸市　湊川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3" t="s">
        <v>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5"/>
      <c r="AQ7" s="133" t="s">
        <v>2</v>
      </c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/>
      <c r="CF7" s="133" t="s">
        <v>3</v>
      </c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5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6" t="s">
        <v>5</v>
      </c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6" t="s">
        <v>6</v>
      </c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 t="s">
        <v>7</v>
      </c>
      <c r="JR7" s="136"/>
      <c r="JS7" s="136"/>
      <c r="JT7" s="136"/>
      <c r="JU7" s="136"/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 t="s">
        <v>8</v>
      </c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4" t="str">
        <f>データ!J7</f>
        <v>法非適用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4" t="str">
        <f>データ!K7</f>
        <v>駐車場整備事業</v>
      </c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6"/>
      <c r="CF8" s="124" t="str">
        <f>データ!L7</f>
        <v>-</v>
      </c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6"/>
      <c r="DU8" s="128" t="str">
        <f>データ!M7</f>
        <v>Ａ２Ｂ１</v>
      </c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 t="str">
        <f>データ!N7</f>
        <v>非設置</v>
      </c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8" t="str">
        <f>データ!S7</f>
        <v>駅</v>
      </c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 t="str">
        <f>データ!T7</f>
        <v>無</v>
      </c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7">
        <f>データ!U7</f>
        <v>11469</v>
      </c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3"/>
      <c r="ND8" s="131" t="s">
        <v>10</v>
      </c>
      <c r="NE8" s="132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3" t="s">
        <v>12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5"/>
      <c r="AQ9" s="133" t="s">
        <v>13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5"/>
      <c r="CF9" s="133" t="s">
        <v>14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5"/>
      <c r="DU9" s="136" t="s">
        <v>15</v>
      </c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6" t="s">
        <v>16</v>
      </c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 t="s">
        <v>17</v>
      </c>
      <c r="JR9" s="136"/>
      <c r="JS9" s="136"/>
      <c r="JT9" s="136"/>
      <c r="JU9" s="136"/>
      <c r="JV9" s="136"/>
      <c r="JW9" s="136"/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 t="s">
        <v>18</v>
      </c>
      <c r="LK9" s="136"/>
      <c r="LL9" s="136"/>
      <c r="LM9" s="136"/>
      <c r="LN9" s="136"/>
      <c r="LO9" s="136"/>
      <c r="LP9" s="136"/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3"/>
      <c r="ND9" s="116" t="s">
        <v>19</v>
      </c>
      <c r="NE9" s="11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8" t="str">
        <f>データ!O7</f>
        <v>該当数値なし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21" t="s">
        <v>120</v>
      </c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3"/>
      <c r="CF10" s="124" t="str">
        <f>データ!Q7</f>
        <v>地下式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6"/>
      <c r="DU10" s="127">
        <f>データ!R7</f>
        <v>50</v>
      </c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7">
        <f>データ!V7</f>
        <v>300</v>
      </c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  <c r="IW10" s="127"/>
      <c r="IX10" s="127"/>
      <c r="IY10" s="127"/>
      <c r="IZ10" s="127"/>
      <c r="JA10" s="127"/>
      <c r="JB10" s="127"/>
      <c r="JC10" s="127"/>
      <c r="JD10" s="127"/>
      <c r="JE10" s="127"/>
      <c r="JF10" s="127"/>
      <c r="JG10" s="127"/>
      <c r="JH10" s="127"/>
      <c r="JI10" s="127"/>
      <c r="JJ10" s="127"/>
      <c r="JK10" s="127"/>
      <c r="JL10" s="127"/>
      <c r="JM10" s="127"/>
      <c r="JN10" s="127"/>
      <c r="JO10" s="127"/>
      <c r="JP10" s="127"/>
      <c r="JQ10" s="127">
        <f>データ!W7</f>
        <v>400</v>
      </c>
      <c r="JR10" s="127"/>
      <c r="JS10" s="127"/>
      <c r="JT10" s="127"/>
      <c r="JU10" s="127"/>
      <c r="JV10" s="127"/>
      <c r="JW10" s="127"/>
      <c r="JX10" s="127"/>
      <c r="JY10" s="127"/>
      <c r="JZ10" s="127"/>
      <c r="KA10" s="127"/>
      <c r="KB10" s="127"/>
      <c r="KC10" s="127"/>
      <c r="KD10" s="127"/>
      <c r="KE10" s="127"/>
      <c r="KF10" s="127"/>
      <c r="KG10" s="127"/>
      <c r="KH10" s="127"/>
      <c r="KI10" s="127"/>
      <c r="KJ10" s="127"/>
      <c r="KK10" s="127"/>
      <c r="KL10" s="127"/>
      <c r="KM10" s="127"/>
      <c r="KN10" s="127"/>
      <c r="KO10" s="127"/>
      <c r="KP10" s="127"/>
      <c r="KQ10" s="127"/>
      <c r="KR10" s="127"/>
      <c r="KS10" s="127"/>
      <c r="KT10" s="127"/>
      <c r="KU10" s="127"/>
      <c r="KV10" s="127"/>
      <c r="KW10" s="127"/>
      <c r="KX10" s="127"/>
      <c r="KY10" s="127"/>
      <c r="KZ10" s="127"/>
      <c r="LA10" s="127"/>
      <c r="LB10" s="127"/>
      <c r="LC10" s="127"/>
      <c r="LD10" s="127"/>
      <c r="LE10" s="127"/>
      <c r="LF10" s="127"/>
      <c r="LG10" s="127"/>
      <c r="LH10" s="127"/>
      <c r="LI10" s="127"/>
      <c r="LJ10" s="128" t="str">
        <f>データ!X7</f>
        <v>代行制</v>
      </c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2"/>
      <c r="ND10" s="129" t="s">
        <v>21</v>
      </c>
      <c r="NE10" s="130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4" t="s">
        <v>23</v>
      </c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130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6" t="s">
        <v>27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110">
        <f>データ!Y7</f>
        <v>103.8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132.1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218.6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163.9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204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6" t="s">
        <v>27</v>
      </c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6" t="s">
        <v>27</v>
      </c>
      <c r="IS31" s="107"/>
      <c r="IT31" s="107"/>
      <c r="IU31" s="107"/>
      <c r="IV31" s="107"/>
      <c r="IW31" s="107"/>
      <c r="IX31" s="107"/>
      <c r="IY31" s="107"/>
      <c r="IZ31" s="107"/>
      <c r="JA31" s="107"/>
      <c r="JB31" s="108"/>
      <c r="JC31" s="80">
        <f>データ!DK7</f>
        <v>123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118.3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111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108.3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104.7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6" t="s">
        <v>29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110">
        <f>データ!AD7</f>
        <v>113.4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191.4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141.30000000000001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123.9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120.1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6" t="s">
        <v>29</v>
      </c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  <c r="EL32" s="110">
        <f>データ!AO7</f>
        <v>9.5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15.1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15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10.4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5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6" t="s">
        <v>29</v>
      </c>
      <c r="IS32" s="107"/>
      <c r="IT32" s="107"/>
      <c r="IU32" s="107"/>
      <c r="IV32" s="107"/>
      <c r="IW32" s="107"/>
      <c r="IX32" s="107"/>
      <c r="IY32" s="107"/>
      <c r="IZ32" s="107"/>
      <c r="JA32" s="107"/>
      <c r="JB32" s="108"/>
      <c r="JC32" s="80">
        <f>データ!DP7</f>
        <v>185.2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184.1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186.8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184.2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184.2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131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132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6" t="s">
        <v>27</v>
      </c>
      <c r="K52" s="107"/>
      <c r="L52" s="107"/>
      <c r="M52" s="107"/>
      <c r="N52" s="107"/>
      <c r="O52" s="107"/>
      <c r="P52" s="107"/>
      <c r="Q52" s="107"/>
      <c r="R52" s="107"/>
      <c r="S52" s="107"/>
      <c r="T52" s="108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6" t="s">
        <v>27</v>
      </c>
      <c r="EB52" s="107"/>
      <c r="EC52" s="107"/>
      <c r="ED52" s="107"/>
      <c r="EE52" s="107"/>
      <c r="EF52" s="107"/>
      <c r="EG52" s="107"/>
      <c r="EH52" s="107"/>
      <c r="EI52" s="107"/>
      <c r="EJ52" s="107"/>
      <c r="EK52" s="108"/>
      <c r="EL52" s="110">
        <f>データ!BF7</f>
        <v>53.7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55.6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54.3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39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50.8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6" t="s">
        <v>27</v>
      </c>
      <c r="IS52" s="107"/>
      <c r="IT52" s="107"/>
      <c r="IU52" s="107"/>
      <c r="IV52" s="107"/>
      <c r="IW52" s="107"/>
      <c r="IX52" s="107"/>
      <c r="IY52" s="107"/>
      <c r="IZ52" s="107"/>
      <c r="JA52" s="107"/>
      <c r="JB52" s="108"/>
      <c r="JC52" s="109">
        <f>データ!BQ7</f>
        <v>54660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52854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48842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34435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43821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6" t="s">
        <v>29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8"/>
      <c r="U53" s="109">
        <f>データ!AZ7</f>
        <v>177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145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108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89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37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6" t="s">
        <v>29</v>
      </c>
      <c r="EB53" s="107"/>
      <c r="EC53" s="107"/>
      <c r="ED53" s="107"/>
      <c r="EE53" s="107"/>
      <c r="EF53" s="107"/>
      <c r="EG53" s="107"/>
      <c r="EH53" s="107"/>
      <c r="EI53" s="107"/>
      <c r="EJ53" s="107"/>
      <c r="EK53" s="108"/>
      <c r="EL53" s="110">
        <f>データ!BK7</f>
        <v>17.5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14.3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11.8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9.1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1.4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6" t="s">
        <v>29</v>
      </c>
      <c r="IS53" s="107"/>
      <c r="IT53" s="107"/>
      <c r="IU53" s="107"/>
      <c r="IV53" s="107"/>
      <c r="IW53" s="107"/>
      <c r="IX53" s="107"/>
      <c r="IY53" s="107"/>
      <c r="IZ53" s="107"/>
      <c r="JA53" s="107"/>
      <c r="JB53" s="108"/>
      <c r="JC53" s="109">
        <f>データ!BV7</f>
        <v>36318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37745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35151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21556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18053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133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7">
        <f>データ!CM7</f>
        <v>0</v>
      </c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0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0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3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4" t="str">
        <f>データ!$B$11</f>
        <v>H27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6"/>
      <c r="AG76" s="84" t="str">
        <f>データ!$C$11</f>
        <v>H28</v>
      </c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6"/>
      <c r="AV76" s="84" t="str">
        <f>データ!$D$11</f>
        <v>H29</v>
      </c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6"/>
      <c r="BK76" s="84" t="str">
        <f>データ!$E$11</f>
        <v>H30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6"/>
      <c r="BZ76" s="84" t="str">
        <f>データ!$F$11</f>
        <v>R01</v>
      </c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6"/>
      <c r="CO76" s="4"/>
      <c r="CP76" s="4"/>
      <c r="CQ76" s="4"/>
      <c r="CR76" s="4"/>
      <c r="CS76" s="4"/>
      <c r="CT76" s="4"/>
      <c r="CU76" s="4"/>
      <c r="CV76" s="87">
        <f>データ!CN7</f>
        <v>155679</v>
      </c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4" t="str">
        <f>データ!$B$11</f>
        <v>H27</v>
      </c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6"/>
      <c r="HA76" s="84" t="str">
        <f>データ!$C$11</f>
        <v>H28</v>
      </c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6"/>
      <c r="HP76" s="84" t="str">
        <f>データ!$D$11</f>
        <v>H29</v>
      </c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6"/>
      <c r="IE76" s="84" t="str">
        <f>データ!$E$11</f>
        <v>H30</v>
      </c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6"/>
      <c r="IT76" s="84" t="str">
        <f>データ!$F$11</f>
        <v>R01</v>
      </c>
      <c r="IU76" s="85"/>
      <c r="IV76" s="85"/>
      <c r="IW76" s="85"/>
      <c r="IX76" s="85"/>
      <c r="IY76" s="85"/>
      <c r="IZ76" s="85"/>
      <c r="JA76" s="85"/>
      <c r="JB76" s="85"/>
      <c r="JC76" s="85"/>
      <c r="JD76" s="85"/>
      <c r="JE76" s="85"/>
      <c r="JF76" s="85"/>
      <c r="JG76" s="85"/>
      <c r="JH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4" t="str">
        <f>データ!$B$11</f>
        <v>H27</v>
      </c>
      <c r="KB76" s="85"/>
      <c r="KC76" s="85"/>
      <c r="KD76" s="85"/>
      <c r="KE76" s="85"/>
      <c r="KF76" s="85"/>
      <c r="KG76" s="85"/>
      <c r="KH76" s="85"/>
      <c r="KI76" s="85"/>
      <c r="KJ76" s="85"/>
      <c r="KK76" s="85"/>
      <c r="KL76" s="85"/>
      <c r="KM76" s="85"/>
      <c r="KN76" s="85"/>
      <c r="KO76" s="86"/>
      <c r="KP76" s="84" t="str">
        <f>データ!$C$11</f>
        <v>H28</v>
      </c>
      <c r="KQ76" s="85"/>
      <c r="KR76" s="85"/>
      <c r="KS76" s="85"/>
      <c r="KT76" s="85"/>
      <c r="KU76" s="85"/>
      <c r="KV76" s="85"/>
      <c r="KW76" s="85"/>
      <c r="KX76" s="85"/>
      <c r="KY76" s="85"/>
      <c r="KZ76" s="85"/>
      <c r="LA76" s="85"/>
      <c r="LB76" s="85"/>
      <c r="LC76" s="85"/>
      <c r="LD76" s="86"/>
      <c r="LE76" s="84" t="str">
        <f>データ!$D$11</f>
        <v>H29</v>
      </c>
      <c r="LF76" s="85"/>
      <c r="LG76" s="85"/>
      <c r="LH76" s="85"/>
      <c r="LI76" s="85"/>
      <c r="LJ76" s="85"/>
      <c r="LK76" s="85"/>
      <c r="LL76" s="85"/>
      <c r="LM76" s="85"/>
      <c r="LN76" s="85"/>
      <c r="LO76" s="85"/>
      <c r="LP76" s="85"/>
      <c r="LQ76" s="85"/>
      <c r="LR76" s="85"/>
      <c r="LS76" s="86"/>
      <c r="LT76" s="84" t="str">
        <f>データ!$E$11</f>
        <v>H30</v>
      </c>
      <c r="LU76" s="85"/>
      <c r="LV76" s="85"/>
      <c r="LW76" s="85"/>
      <c r="LX76" s="85"/>
      <c r="LY76" s="85"/>
      <c r="LZ76" s="85"/>
      <c r="MA76" s="85"/>
      <c r="MB76" s="85"/>
      <c r="MC76" s="85"/>
      <c r="MD76" s="85"/>
      <c r="ME76" s="85"/>
      <c r="MF76" s="85"/>
      <c r="MG76" s="85"/>
      <c r="MH76" s="86"/>
      <c r="MI76" s="84" t="str">
        <f>データ!$F$11</f>
        <v>R01</v>
      </c>
      <c r="MJ76" s="85"/>
      <c r="MK76" s="85"/>
      <c r="ML76" s="85"/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6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0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2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29.7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0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2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278.89999999999998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205.5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187.9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143.19999999999999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128.9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3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NmREoHz5f4Fg+NoaH/QAREipJ3rktDO+3SPdDwNaengS7mIuCkC/8TlRCtTL2wpID43tuAkjhSTEwyLkWAYzbw==" saltValue="zO1Aa0ljM+CZ16pfTfsVJ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IE76:IS76"/>
    <mergeCell ref="IT76:JH76"/>
    <mergeCell ref="IT77:JH77"/>
    <mergeCell ref="GC78:GK78"/>
    <mergeCell ref="GL78:GZ78"/>
    <mergeCell ref="HA78:HO78"/>
    <mergeCell ref="LE77:LS77"/>
    <mergeCell ref="LT77:MH77"/>
    <mergeCell ref="MI77:MW77"/>
    <mergeCell ref="BZ77:CN77"/>
    <mergeCell ref="GC77:GK77"/>
    <mergeCell ref="GL77:GZ77"/>
    <mergeCell ref="HA77:HO77"/>
    <mergeCell ref="HP77:ID77"/>
    <mergeCell ref="IE77:IS77"/>
    <mergeCell ref="I78:Q78"/>
    <mergeCell ref="R78:AF78"/>
    <mergeCell ref="AG78:AU78"/>
    <mergeCell ref="AV78:BJ78"/>
    <mergeCell ref="BK78:BY78"/>
    <mergeCell ref="BZ78:CN78"/>
    <mergeCell ref="JR77:JZ77"/>
    <mergeCell ref="KA77:KO77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6" t="s">
        <v>58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62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40" t="s">
        <v>63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50" t="s">
        <v>64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 t="s">
        <v>65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50" t="s">
        <v>66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 t="s">
        <v>67</v>
      </c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1" t="s">
        <v>68</v>
      </c>
      <c r="CN4" s="141" t="s">
        <v>69</v>
      </c>
      <c r="CO4" s="143" t="s">
        <v>70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40" t="s">
        <v>71</v>
      </c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3" t="s">
        <v>72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99</v>
      </c>
      <c r="AK5" s="59" t="s">
        <v>100</v>
      </c>
      <c r="AL5" s="59" t="s">
        <v>90</v>
      </c>
      <c r="AM5" s="59" t="s">
        <v>101</v>
      </c>
      <c r="AN5" s="59" t="s">
        <v>102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88</v>
      </c>
      <c r="AV5" s="59" t="s">
        <v>100</v>
      </c>
      <c r="AW5" s="59" t="s">
        <v>103</v>
      </c>
      <c r="AX5" s="59" t="s">
        <v>101</v>
      </c>
      <c r="AY5" s="59" t="s">
        <v>104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99</v>
      </c>
      <c r="BG5" s="59" t="s">
        <v>89</v>
      </c>
      <c r="BH5" s="59" t="s">
        <v>103</v>
      </c>
      <c r="BI5" s="59" t="s">
        <v>101</v>
      </c>
      <c r="BJ5" s="59" t="s">
        <v>105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99</v>
      </c>
      <c r="BR5" s="59" t="s">
        <v>89</v>
      </c>
      <c r="BS5" s="59" t="s">
        <v>103</v>
      </c>
      <c r="BT5" s="59" t="s">
        <v>101</v>
      </c>
      <c r="BU5" s="59" t="s">
        <v>105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88</v>
      </c>
      <c r="CC5" s="59" t="s">
        <v>106</v>
      </c>
      <c r="CD5" s="59" t="s">
        <v>107</v>
      </c>
      <c r="CE5" s="59" t="s">
        <v>101</v>
      </c>
      <c r="CF5" s="59" t="s">
        <v>102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42"/>
      <c r="CN5" s="142"/>
      <c r="CO5" s="59" t="s">
        <v>99</v>
      </c>
      <c r="CP5" s="59" t="s">
        <v>89</v>
      </c>
      <c r="CQ5" s="59" t="s">
        <v>103</v>
      </c>
      <c r="CR5" s="59" t="s">
        <v>101</v>
      </c>
      <c r="CS5" s="59" t="s">
        <v>105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106</v>
      </c>
      <c r="DB5" s="59" t="s">
        <v>103</v>
      </c>
      <c r="DC5" s="59" t="s">
        <v>101</v>
      </c>
      <c r="DD5" s="59" t="s">
        <v>92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99</v>
      </c>
      <c r="DL5" s="59" t="s">
        <v>106</v>
      </c>
      <c r="DM5" s="59" t="s">
        <v>103</v>
      </c>
      <c r="DN5" s="59" t="s">
        <v>101</v>
      </c>
      <c r="DO5" s="59" t="s">
        <v>105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108</v>
      </c>
      <c r="B6" s="60">
        <f>B8</f>
        <v>2019</v>
      </c>
      <c r="C6" s="60">
        <f t="shared" ref="C6:X6" si="1">C8</f>
        <v>281000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兵庫県神戸市</v>
      </c>
      <c r="I6" s="60" t="str">
        <f t="shared" si="1"/>
        <v>湊川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50</v>
      </c>
      <c r="S6" s="62" t="str">
        <f t="shared" si="1"/>
        <v>駅</v>
      </c>
      <c r="T6" s="62" t="str">
        <f t="shared" si="1"/>
        <v>無</v>
      </c>
      <c r="U6" s="63">
        <f t="shared" si="1"/>
        <v>11469</v>
      </c>
      <c r="V6" s="63">
        <f t="shared" si="1"/>
        <v>300</v>
      </c>
      <c r="W6" s="63">
        <f t="shared" si="1"/>
        <v>400</v>
      </c>
      <c r="X6" s="62" t="str">
        <f t="shared" si="1"/>
        <v>代行制</v>
      </c>
      <c r="Y6" s="64">
        <f>IF(Y8="-",NA(),Y8)</f>
        <v>103.8</v>
      </c>
      <c r="Z6" s="64">
        <f t="shared" ref="Z6:AH6" si="2">IF(Z8="-",NA(),Z8)</f>
        <v>132.1</v>
      </c>
      <c r="AA6" s="64">
        <f t="shared" si="2"/>
        <v>218.6</v>
      </c>
      <c r="AB6" s="64">
        <f t="shared" si="2"/>
        <v>163.9</v>
      </c>
      <c r="AC6" s="64">
        <f t="shared" si="2"/>
        <v>204</v>
      </c>
      <c r="AD6" s="64">
        <f t="shared" si="2"/>
        <v>113.4</v>
      </c>
      <c r="AE6" s="64">
        <f t="shared" si="2"/>
        <v>191.4</v>
      </c>
      <c r="AF6" s="64">
        <f t="shared" si="2"/>
        <v>141.30000000000001</v>
      </c>
      <c r="AG6" s="64">
        <f t="shared" si="2"/>
        <v>123.9</v>
      </c>
      <c r="AH6" s="64">
        <f t="shared" si="2"/>
        <v>120.1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9.5</v>
      </c>
      <c r="AP6" s="64">
        <f t="shared" si="3"/>
        <v>15.1</v>
      </c>
      <c r="AQ6" s="64">
        <f t="shared" si="3"/>
        <v>15</v>
      </c>
      <c r="AR6" s="64">
        <f t="shared" si="3"/>
        <v>10.4</v>
      </c>
      <c r="AS6" s="64">
        <f t="shared" si="3"/>
        <v>5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177</v>
      </c>
      <c r="BA6" s="65">
        <f t="shared" si="4"/>
        <v>145</v>
      </c>
      <c r="BB6" s="65">
        <f t="shared" si="4"/>
        <v>108</v>
      </c>
      <c r="BC6" s="65">
        <f t="shared" si="4"/>
        <v>89</v>
      </c>
      <c r="BD6" s="65">
        <f t="shared" si="4"/>
        <v>37</v>
      </c>
      <c r="BE6" s="63" t="str">
        <f>IF(BE8="-","",IF(BE8="-","【-】","【"&amp;SUBSTITUTE(TEXT(BE8,"#,##0"),"-","△")&amp;"】"))</f>
        <v>【17】</v>
      </c>
      <c r="BF6" s="64">
        <f>IF(BF8="-",NA(),BF8)</f>
        <v>53.7</v>
      </c>
      <c r="BG6" s="64">
        <f t="shared" ref="BG6:BO6" si="5">IF(BG8="-",NA(),BG8)</f>
        <v>55.6</v>
      </c>
      <c r="BH6" s="64">
        <f t="shared" si="5"/>
        <v>54.3</v>
      </c>
      <c r="BI6" s="64">
        <f t="shared" si="5"/>
        <v>39</v>
      </c>
      <c r="BJ6" s="64">
        <f t="shared" si="5"/>
        <v>50.8</v>
      </c>
      <c r="BK6" s="64">
        <f t="shared" si="5"/>
        <v>17.5</v>
      </c>
      <c r="BL6" s="64">
        <f t="shared" si="5"/>
        <v>14.3</v>
      </c>
      <c r="BM6" s="64">
        <f t="shared" si="5"/>
        <v>11.8</v>
      </c>
      <c r="BN6" s="64">
        <f t="shared" si="5"/>
        <v>9.1</v>
      </c>
      <c r="BO6" s="64">
        <f t="shared" si="5"/>
        <v>1.4</v>
      </c>
      <c r="BP6" s="61" t="str">
        <f>IF(BP8="-","",IF(BP8="-","【-】","【"&amp;SUBSTITUTE(TEXT(BP8,"#,##0.0"),"-","△")&amp;"】"))</f>
        <v>【20.8】</v>
      </c>
      <c r="BQ6" s="65">
        <f>IF(BQ8="-",NA(),BQ8)</f>
        <v>54660</v>
      </c>
      <c r="BR6" s="65">
        <f t="shared" ref="BR6:BZ6" si="6">IF(BR8="-",NA(),BR8)</f>
        <v>52854</v>
      </c>
      <c r="BS6" s="65">
        <f t="shared" si="6"/>
        <v>48842</v>
      </c>
      <c r="BT6" s="65">
        <f t="shared" si="6"/>
        <v>34435</v>
      </c>
      <c r="BU6" s="65">
        <f t="shared" si="6"/>
        <v>43821</v>
      </c>
      <c r="BV6" s="65">
        <f t="shared" si="6"/>
        <v>36318</v>
      </c>
      <c r="BW6" s="65">
        <f t="shared" si="6"/>
        <v>37745</v>
      </c>
      <c r="BX6" s="65">
        <f t="shared" si="6"/>
        <v>35151</v>
      </c>
      <c r="BY6" s="65">
        <f t="shared" si="6"/>
        <v>21556</v>
      </c>
      <c r="BZ6" s="65">
        <f t="shared" si="6"/>
        <v>18053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109</v>
      </c>
      <c r="CM6" s="63">
        <f t="shared" ref="CM6:CN6" si="7">CM8</f>
        <v>0</v>
      </c>
      <c r="CN6" s="63">
        <f t="shared" si="7"/>
        <v>155679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109</v>
      </c>
      <c r="CZ6" s="64">
        <f>IF(CZ8="-",NA(),CZ8)</f>
        <v>29.7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278.89999999999998</v>
      </c>
      <c r="DF6" s="64">
        <f t="shared" si="8"/>
        <v>205.5</v>
      </c>
      <c r="DG6" s="64">
        <f t="shared" si="8"/>
        <v>187.9</v>
      </c>
      <c r="DH6" s="64">
        <f t="shared" si="8"/>
        <v>143.19999999999999</v>
      </c>
      <c r="DI6" s="64">
        <f t="shared" si="8"/>
        <v>128.9</v>
      </c>
      <c r="DJ6" s="61" t="str">
        <f>IF(DJ8="-","",IF(DJ8="-","【-】","【"&amp;SUBSTITUTE(TEXT(DJ8,"#,##0.0"),"-","△")&amp;"】"))</f>
        <v>【425.4】</v>
      </c>
      <c r="DK6" s="64">
        <f>IF(DK8="-",NA(),DK8)</f>
        <v>123</v>
      </c>
      <c r="DL6" s="64">
        <f t="shared" ref="DL6:DT6" si="9">IF(DL8="-",NA(),DL8)</f>
        <v>118.3</v>
      </c>
      <c r="DM6" s="64">
        <f t="shared" si="9"/>
        <v>111</v>
      </c>
      <c r="DN6" s="64">
        <f t="shared" si="9"/>
        <v>108.3</v>
      </c>
      <c r="DO6" s="64">
        <f t="shared" si="9"/>
        <v>104.7</v>
      </c>
      <c r="DP6" s="64">
        <f t="shared" si="9"/>
        <v>185.2</v>
      </c>
      <c r="DQ6" s="64">
        <f t="shared" si="9"/>
        <v>184.1</v>
      </c>
      <c r="DR6" s="64">
        <f t="shared" si="9"/>
        <v>186.8</v>
      </c>
      <c r="DS6" s="64">
        <f t="shared" si="9"/>
        <v>184.2</v>
      </c>
      <c r="DT6" s="64">
        <f t="shared" si="9"/>
        <v>184.2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110</v>
      </c>
      <c r="B7" s="60">
        <f t="shared" ref="B7:X7" si="10">B8</f>
        <v>2019</v>
      </c>
      <c r="C7" s="60">
        <f t="shared" si="10"/>
        <v>281000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兵庫県　神戸市</v>
      </c>
      <c r="I7" s="60" t="str">
        <f t="shared" si="10"/>
        <v>湊川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50</v>
      </c>
      <c r="S7" s="62" t="str">
        <f t="shared" si="10"/>
        <v>駅</v>
      </c>
      <c r="T7" s="62" t="str">
        <f t="shared" si="10"/>
        <v>無</v>
      </c>
      <c r="U7" s="63">
        <f t="shared" si="10"/>
        <v>11469</v>
      </c>
      <c r="V7" s="63">
        <f t="shared" si="10"/>
        <v>300</v>
      </c>
      <c r="W7" s="63">
        <f t="shared" si="10"/>
        <v>400</v>
      </c>
      <c r="X7" s="62" t="str">
        <f t="shared" si="10"/>
        <v>代行制</v>
      </c>
      <c r="Y7" s="64">
        <f>Y8</f>
        <v>103.8</v>
      </c>
      <c r="Z7" s="64">
        <f t="shared" ref="Z7:AH7" si="11">Z8</f>
        <v>132.1</v>
      </c>
      <c r="AA7" s="64">
        <f t="shared" si="11"/>
        <v>218.6</v>
      </c>
      <c r="AB7" s="64">
        <f t="shared" si="11"/>
        <v>163.9</v>
      </c>
      <c r="AC7" s="64">
        <f t="shared" si="11"/>
        <v>204</v>
      </c>
      <c r="AD7" s="64">
        <f t="shared" si="11"/>
        <v>113.4</v>
      </c>
      <c r="AE7" s="64">
        <f t="shared" si="11"/>
        <v>191.4</v>
      </c>
      <c r="AF7" s="64">
        <f t="shared" si="11"/>
        <v>141.30000000000001</v>
      </c>
      <c r="AG7" s="64">
        <f t="shared" si="11"/>
        <v>123.9</v>
      </c>
      <c r="AH7" s="64">
        <f t="shared" si="11"/>
        <v>120.1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9.5</v>
      </c>
      <c r="AP7" s="64">
        <f t="shared" si="12"/>
        <v>15.1</v>
      </c>
      <c r="AQ7" s="64">
        <f t="shared" si="12"/>
        <v>15</v>
      </c>
      <c r="AR7" s="64">
        <f t="shared" si="12"/>
        <v>10.4</v>
      </c>
      <c r="AS7" s="64">
        <f t="shared" si="12"/>
        <v>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177</v>
      </c>
      <c r="BA7" s="65">
        <f t="shared" si="13"/>
        <v>145</v>
      </c>
      <c r="BB7" s="65">
        <f t="shared" si="13"/>
        <v>108</v>
      </c>
      <c r="BC7" s="65">
        <f t="shared" si="13"/>
        <v>89</v>
      </c>
      <c r="BD7" s="65">
        <f t="shared" si="13"/>
        <v>37</v>
      </c>
      <c r="BE7" s="63"/>
      <c r="BF7" s="64">
        <f>BF8</f>
        <v>53.7</v>
      </c>
      <c r="BG7" s="64">
        <f t="shared" ref="BG7:BO7" si="14">BG8</f>
        <v>55.6</v>
      </c>
      <c r="BH7" s="64">
        <f t="shared" si="14"/>
        <v>54.3</v>
      </c>
      <c r="BI7" s="64">
        <f t="shared" si="14"/>
        <v>39</v>
      </c>
      <c r="BJ7" s="64">
        <f t="shared" si="14"/>
        <v>50.8</v>
      </c>
      <c r="BK7" s="64">
        <f t="shared" si="14"/>
        <v>17.5</v>
      </c>
      <c r="BL7" s="64">
        <f t="shared" si="14"/>
        <v>14.3</v>
      </c>
      <c r="BM7" s="64">
        <f t="shared" si="14"/>
        <v>11.8</v>
      </c>
      <c r="BN7" s="64">
        <f t="shared" si="14"/>
        <v>9.1</v>
      </c>
      <c r="BO7" s="64">
        <f t="shared" si="14"/>
        <v>1.4</v>
      </c>
      <c r="BP7" s="61"/>
      <c r="BQ7" s="65">
        <f>BQ8</f>
        <v>54660</v>
      </c>
      <c r="BR7" s="65">
        <f t="shared" ref="BR7:BZ7" si="15">BR8</f>
        <v>52854</v>
      </c>
      <c r="BS7" s="65">
        <f t="shared" si="15"/>
        <v>48842</v>
      </c>
      <c r="BT7" s="65">
        <f t="shared" si="15"/>
        <v>34435</v>
      </c>
      <c r="BU7" s="65">
        <f t="shared" si="15"/>
        <v>43821</v>
      </c>
      <c r="BV7" s="65">
        <f t="shared" si="15"/>
        <v>36318</v>
      </c>
      <c r="BW7" s="65">
        <f t="shared" si="15"/>
        <v>37745</v>
      </c>
      <c r="BX7" s="65">
        <f t="shared" si="15"/>
        <v>35151</v>
      </c>
      <c r="BY7" s="65">
        <f t="shared" si="15"/>
        <v>21556</v>
      </c>
      <c r="BZ7" s="65">
        <f t="shared" si="15"/>
        <v>18053</v>
      </c>
      <c r="CA7" s="63"/>
      <c r="CB7" s="64" t="s">
        <v>111</v>
      </c>
      <c r="CC7" s="64" t="s">
        <v>111</v>
      </c>
      <c r="CD7" s="64" t="s">
        <v>111</v>
      </c>
      <c r="CE7" s="64" t="s">
        <v>111</v>
      </c>
      <c r="CF7" s="64" t="s">
        <v>111</v>
      </c>
      <c r="CG7" s="64" t="s">
        <v>111</v>
      </c>
      <c r="CH7" s="64" t="s">
        <v>111</v>
      </c>
      <c r="CI7" s="64" t="s">
        <v>111</v>
      </c>
      <c r="CJ7" s="64" t="s">
        <v>111</v>
      </c>
      <c r="CK7" s="64" t="s">
        <v>109</v>
      </c>
      <c r="CL7" s="61"/>
      <c r="CM7" s="63">
        <f>CM8</f>
        <v>0</v>
      </c>
      <c r="CN7" s="63">
        <f>CN8</f>
        <v>155679</v>
      </c>
      <c r="CO7" s="64" t="s">
        <v>111</v>
      </c>
      <c r="CP7" s="64" t="s">
        <v>111</v>
      </c>
      <c r="CQ7" s="64" t="s">
        <v>111</v>
      </c>
      <c r="CR7" s="64" t="s">
        <v>111</v>
      </c>
      <c r="CS7" s="64" t="s">
        <v>111</v>
      </c>
      <c r="CT7" s="64" t="s">
        <v>111</v>
      </c>
      <c r="CU7" s="64" t="s">
        <v>111</v>
      </c>
      <c r="CV7" s="64" t="s">
        <v>111</v>
      </c>
      <c r="CW7" s="64" t="s">
        <v>111</v>
      </c>
      <c r="CX7" s="64" t="s">
        <v>109</v>
      </c>
      <c r="CY7" s="61"/>
      <c r="CZ7" s="64">
        <f>CZ8</f>
        <v>29.7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278.89999999999998</v>
      </c>
      <c r="DF7" s="64">
        <f t="shared" si="16"/>
        <v>205.5</v>
      </c>
      <c r="DG7" s="64">
        <f t="shared" si="16"/>
        <v>187.9</v>
      </c>
      <c r="DH7" s="64">
        <f t="shared" si="16"/>
        <v>143.19999999999999</v>
      </c>
      <c r="DI7" s="64">
        <f t="shared" si="16"/>
        <v>128.9</v>
      </c>
      <c r="DJ7" s="61"/>
      <c r="DK7" s="64">
        <f>DK8</f>
        <v>123</v>
      </c>
      <c r="DL7" s="64">
        <f t="shared" ref="DL7:DT7" si="17">DL8</f>
        <v>118.3</v>
      </c>
      <c r="DM7" s="64">
        <f t="shared" si="17"/>
        <v>111</v>
      </c>
      <c r="DN7" s="64">
        <f t="shared" si="17"/>
        <v>108.3</v>
      </c>
      <c r="DO7" s="64">
        <f t="shared" si="17"/>
        <v>104.7</v>
      </c>
      <c r="DP7" s="64">
        <f t="shared" si="17"/>
        <v>185.2</v>
      </c>
      <c r="DQ7" s="64">
        <f t="shared" si="17"/>
        <v>184.1</v>
      </c>
      <c r="DR7" s="64">
        <f t="shared" si="17"/>
        <v>186.8</v>
      </c>
      <c r="DS7" s="64">
        <f t="shared" si="17"/>
        <v>184.2</v>
      </c>
      <c r="DT7" s="64">
        <f t="shared" si="17"/>
        <v>184.2</v>
      </c>
      <c r="DU7" s="61"/>
    </row>
    <row r="8" spans="1:125" s="66" customFormat="1" x14ac:dyDescent="0.15">
      <c r="A8" s="49"/>
      <c r="B8" s="67">
        <v>2019</v>
      </c>
      <c r="C8" s="67">
        <v>281000</v>
      </c>
      <c r="D8" s="67">
        <v>47</v>
      </c>
      <c r="E8" s="67">
        <v>14</v>
      </c>
      <c r="F8" s="67">
        <v>0</v>
      </c>
      <c r="G8" s="67">
        <v>3</v>
      </c>
      <c r="H8" s="67" t="s">
        <v>112</v>
      </c>
      <c r="I8" s="67" t="s">
        <v>113</v>
      </c>
      <c r="J8" s="67" t="s">
        <v>114</v>
      </c>
      <c r="K8" s="67" t="s">
        <v>115</v>
      </c>
      <c r="L8" s="67" t="s">
        <v>116</v>
      </c>
      <c r="M8" s="67" t="s">
        <v>117</v>
      </c>
      <c r="N8" s="67" t="s">
        <v>118</v>
      </c>
      <c r="O8" s="68" t="s">
        <v>119</v>
      </c>
      <c r="P8" s="69" t="s">
        <v>120</v>
      </c>
      <c r="Q8" s="69" t="s">
        <v>121</v>
      </c>
      <c r="R8" s="70">
        <v>50</v>
      </c>
      <c r="S8" s="69" t="s">
        <v>122</v>
      </c>
      <c r="T8" s="69" t="s">
        <v>123</v>
      </c>
      <c r="U8" s="70">
        <v>11469</v>
      </c>
      <c r="V8" s="70">
        <v>300</v>
      </c>
      <c r="W8" s="70">
        <v>400</v>
      </c>
      <c r="X8" s="69" t="s">
        <v>124</v>
      </c>
      <c r="Y8" s="71">
        <v>103.8</v>
      </c>
      <c r="Z8" s="71">
        <v>132.1</v>
      </c>
      <c r="AA8" s="71">
        <v>218.6</v>
      </c>
      <c r="AB8" s="71">
        <v>163.9</v>
      </c>
      <c r="AC8" s="71">
        <v>204</v>
      </c>
      <c r="AD8" s="71">
        <v>113.4</v>
      </c>
      <c r="AE8" s="71">
        <v>191.4</v>
      </c>
      <c r="AF8" s="71">
        <v>141.30000000000001</v>
      </c>
      <c r="AG8" s="71">
        <v>123.9</v>
      </c>
      <c r="AH8" s="71">
        <v>120.1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9.5</v>
      </c>
      <c r="AP8" s="71">
        <v>15.1</v>
      </c>
      <c r="AQ8" s="71">
        <v>15</v>
      </c>
      <c r="AR8" s="71">
        <v>10.4</v>
      </c>
      <c r="AS8" s="71">
        <v>5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177</v>
      </c>
      <c r="BA8" s="72">
        <v>145</v>
      </c>
      <c r="BB8" s="72">
        <v>108</v>
      </c>
      <c r="BC8" s="72">
        <v>89</v>
      </c>
      <c r="BD8" s="72">
        <v>37</v>
      </c>
      <c r="BE8" s="72">
        <v>17</v>
      </c>
      <c r="BF8" s="71">
        <v>53.7</v>
      </c>
      <c r="BG8" s="71">
        <v>55.6</v>
      </c>
      <c r="BH8" s="71">
        <v>54.3</v>
      </c>
      <c r="BI8" s="71">
        <v>39</v>
      </c>
      <c r="BJ8" s="71">
        <v>50.8</v>
      </c>
      <c r="BK8" s="71">
        <v>17.5</v>
      </c>
      <c r="BL8" s="71">
        <v>14.3</v>
      </c>
      <c r="BM8" s="71">
        <v>11.8</v>
      </c>
      <c r="BN8" s="71">
        <v>9.1</v>
      </c>
      <c r="BO8" s="71">
        <v>1.4</v>
      </c>
      <c r="BP8" s="68">
        <v>20.8</v>
      </c>
      <c r="BQ8" s="72">
        <v>54660</v>
      </c>
      <c r="BR8" s="72">
        <v>52854</v>
      </c>
      <c r="BS8" s="72">
        <v>48842</v>
      </c>
      <c r="BT8" s="73">
        <v>34435</v>
      </c>
      <c r="BU8" s="73">
        <v>43821</v>
      </c>
      <c r="BV8" s="72">
        <v>36318</v>
      </c>
      <c r="BW8" s="72">
        <v>37745</v>
      </c>
      <c r="BX8" s="72">
        <v>35151</v>
      </c>
      <c r="BY8" s="72">
        <v>21556</v>
      </c>
      <c r="BZ8" s="72">
        <v>18053</v>
      </c>
      <c r="CA8" s="70">
        <v>14290</v>
      </c>
      <c r="CB8" s="71" t="s">
        <v>116</v>
      </c>
      <c r="CC8" s="71" t="s">
        <v>116</v>
      </c>
      <c r="CD8" s="71" t="s">
        <v>116</v>
      </c>
      <c r="CE8" s="71" t="s">
        <v>116</v>
      </c>
      <c r="CF8" s="71" t="s">
        <v>116</v>
      </c>
      <c r="CG8" s="71" t="s">
        <v>116</v>
      </c>
      <c r="CH8" s="71" t="s">
        <v>116</v>
      </c>
      <c r="CI8" s="71" t="s">
        <v>116</v>
      </c>
      <c r="CJ8" s="71" t="s">
        <v>116</v>
      </c>
      <c r="CK8" s="71" t="s">
        <v>116</v>
      </c>
      <c r="CL8" s="68" t="s">
        <v>116</v>
      </c>
      <c r="CM8" s="70">
        <v>0</v>
      </c>
      <c r="CN8" s="70">
        <v>155679</v>
      </c>
      <c r="CO8" s="71" t="s">
        <v>116</v>
      </c>
      <c r="CP8" s="71" t="s">
        <v>116</v>
      </c>
      <c r="CQ8" s="71" t="s">
        <v>116</v>
      </c>
      <c r="CR8" s="71" t="s">
        <v>116</v>
      </c>
      <c r="CS8" s="71" t="s">
        <v>116</v>
      </c>
      <c r="CT8" s="71" t="s">
        <v>116</v>
      </c>
      <c r="CU8" s="71" t="s">
        <v>116</v>
      </c>
      <c r="CV8" s="71" t="s">
        <v>116</v>
      </c>
      <c r="CW8" s="71" t="s">
        <v>116</v>
      </c>
      <c r="CX8" s="71" t="s">
        <v>116</v>
      </c>
      <c r="CY8" s="68" t="s">
        <v>116</v>
      </c>
      <c r="CZ8" s="71">
        <v>29.7</v>
      </c>
      <c r="DA8" s="71">
        <v>0</v>
      </c>
      <c r="DB8" s="71">
        <v>0</v>
      </c>
      <c r="DC8" s="71">
        <v>0</v>
      </c>
      <c r="DD8" s="71">
        <v>0</v>
      </c>
      <c r="DE8" s="71">
        <v>278.89999999999998</v>
      </c>
      <c r="DF8" s="71">
        <v>205.5</v>
      </c>
      <c r="DG8" s="71">
        <v>187.9</v>
      </c>
      <c r="DH8" s="71">
        <v>143.19999999999999</v>
      </c>
      <c r="DI8" s="71">
        <v>128.9</v>
      </c>
      <c r="DJ8" s="68">
        <v>425.4</v>
      </c>
      <c r="DK8" s="71">
        <v>123</v>
      </c>
      <c r="DL8" s="71">
        <v>118.3</v>
      </c>
      <c r="DM8" s="71">
        <v>111</v>
      </c>
      <c r="DN8" s="71">
        <v>108.3</v>
      </c>
      <c r="DO8" s="71">
        <v>104.7</v>
      </c>
      <c r="DP8" s="71">
        <v>185.2</v>
      </c>
      <c r="DQ8" s="71">
        <v>184.1</v>
      </c>
      <c r="DR8" s="71">
        <v>186.8</v>
      </c>
      <c r="DS8" s="71">
        <v>184.2</v>
      </c>
      <c r="DT8" s="71">
        <v>184.2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125</v>
      </c>
      <c r="C10" s="78" t="s">
        <v>126</v>
      </c>
      <c r="D10" s="78" t="s">
        <v>127</v>
      </c>
      <c r="E10" s="78" t="s">
        <v>128</v>
      </c>
      <c r="F10" s="78" t="s">
        <v>129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2021-01-25T04:39:12Z</cp:lastPrinted>
  <dcterms:created xsi:type="dcterms:W3CDTF">2020-12-04T03:35:08Z</dcterms:created>
  <dcterms:modified xsi:type="dcterms:W3CDTF">2021-01-25T04:39:16Z</dcterms:modified>
  <cp:category/>
</cp:coreProperties>
</file>