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2220.PCAI\Desktop\【経営比較分析表】2019_281000_47_140\"/>
    </mc:Choice>
  </mc:AlternateContent>
  <workbookProtection workbookAlgorithmName="SHA-512" workbookHashValue="oowNSu1an+TzoUlgNXRDnzhXYZP/HZ0x41gBNBbcKYDHySy2Xg4cMLMYgSdHzhv+6TjXzPmAT0T6ZXHuOvJhPA==" workbookSaltValue="NmY8rs8MkS/wiKeobxf4tA==" workbookSpinCount="100000" lockStructure="1"/>
  <bookViews>
    <workbookView xWindow="0" yWindow="0" windowWidth="20490" windowHeight="753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30" i="4"/>
  <c r="AV76" i="4"/>
  <c r="KO51" i="4"/>
  <c r="BG51" i="4"/>
  <c r="LE76" i="4"/>
  <c r="FX51" i="4"/>
  <c r="KO30" i="4"/>
  <c r="FX30" i="4"/>
  <c r="KP76" i="4"/>
  <c r="FE51" i="4"/>
  <c r="HA76" i="4"/>
  <c r="AN51" i="4"/>
  <c r="FE30" i="4"/>
  <c r="AN30" i="4"/>
  <c r="JV30" i="4"/>
  <c r="AG76" i="4"/>
  <c r="JV51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<sst xmlns="http://schemas.openxmlformats.org/spreadsheetml/2006/main" count="278" uniqueCount="132">
  <si>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</si>
  <si>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</si>
  <si>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</si>
  <si>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</si>
  <si>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</si>
  <si>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</si>
  <si>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</si>
  <si>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</si>
  <si>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</si>
  <si>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</si>
  <si>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</si>
  <si>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</si>
  <si>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</si>
  <si>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</si>
  <si>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</si>
  <si>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</si>
  <si>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</si>
  <si>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</si>
  <si>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</si>
  <si>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</si>
  <si>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</si>
  <si>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</si>
  <si>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</si>
  <si>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</si>
  <si>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</si>
  <si>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</si>
  <si>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</si>
  <si>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</si>
  <si>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</si>
  <si>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</si>
  <si>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</si>
  <si>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</si>
  <si>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</si>
  <si>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</si>
  <si>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</si>
  <si>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</si>
  <si>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</si>
  <si>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</si>
  <si>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</si>
  <si>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</si>
  <si>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</si>
  <si>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</si>
  <si>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</si>
  <si>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</si>
  <si>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</si>
  <si>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</si>
  <si>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</si>
  <si>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</si>
  <si>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</si>
  <si>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</si>
  <si>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</si>
  <si>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</si>
  <si>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</si>
  <si>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</si>
  <si>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</si>
  <si>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</si>
  <si>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</si>
  <si>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</si>
  <si>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</si>
  <si>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</si>
  <si>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</si>
  <si>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</si>
  <si>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</si>
  <si>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</si>
  <si>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</si>
  <si>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</si>
  <si>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</si>
  <si>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</si>
  <si>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</si>
  <si>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</si>
  <si>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</si>
  <si>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</si>
  <si>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</si>
  <si>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</si>
  <si>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</si>
  <si>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</si>
  <si>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</si>
  <si>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</si>
  <si>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</si>
  <si>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</si>
  <si>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</si>
  <si>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</si>
  <si>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</si>
  <si>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</si>
  <si>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</si>
  <si>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</si>
  <si>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</si>
  <si>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</si>
  <si>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</si>
  <si>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</si>
  <si>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</si>
  <si>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</si>
  <si>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</si>
  <si>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</si>
  <si>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</si>
  <si>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</si>
  <si>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</si>
  <si>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</si>
  <si>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</si>
  <si>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</si>
  <si>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</si>
  <si>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</si>
  <si>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</si>
  <si>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</si>
  <si>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</si>
  <si>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</si>
  <si>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</si>
  <si>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</si>
  <si>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</si>
  <si>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</si>
  <si>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</si>
  <si>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舞子駅前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</si>
  <si>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</si>
  <si>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</si>
  <si>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</si>
  <si>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</si>
  <si>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</si>
  <si>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</si>
  <si>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</t>
  </si>
  <si>
    <t>立体式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</si>
  <si>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</si>
  <si>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</si>
  <si>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</si>
  <si>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</si>
  <si>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</si>
  <si>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</si>
  <si>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</si>
  <si>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</si>
  <si>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①収益的収支比率について、類似施設の平均値を下回っているものの、昨年度に続き100%を超え黒字である。
④売上高GOP比率については類似施設の平均値を下回っている。
⑤EBITDAについては、昨年度から増加しているが、類似施設の平均値を下回っている。
コスト削減等により更なる収益構造の改善に努めていきたい。</t>
    <rPh sb="1" eb="8">
      <t>シュウエキテキシュウシヒリツ</t>
    </rPh>
    <rPh sb="13" eb="17">
      <t>ルイジシセツ</t>
    </rPh>
    <rPh sb="18" eb="21">
      <t>ヘイキンチ</t>
    </rPh>
    <rPh sb="22" eb="24">
      <t>シタマワ</t>
    </rPh>
    <rPh sb="32" eb="35">
      <t>サクネンド</t>
    </rPh>
    <rPh sb="36" eb="37">
      <t>ツヅ</t>
    </rPh>
    <rPh sb="43" eb="44">
      <t>コ</t>
    </rPh>
    <rPh sb="45" eb="47">
      <t>クロジ</t>
    </rPh>
    <rPh sb="66" eb="70">
      <t>ルイジシセツ</t>
    </rPh>
    <rPh sb="71" eb="74">
      <t>ヘイキンチ</t>
    </rPh>
    <rPh sb="75" eb="77">
      <t>シタマワ</t>
    </rPh>
    <rPh sb="96" eb="99">
      <t>サクネンド</t>
    </rPh>
    <rPh sb="101" eb="103">
      <t>ゾウカ</t>
    </rPh>
    <rPh sb="109" eb="113">
      <t>ルイジシセツ</t>
    </rPh>
    <rPh sb="114" eb="117">
      <t>ヘイキンチ</t>
    </rPh>
    <rPh sb="118" eb="120">
      <t>シタマワ</t>
    </rPh>
    <rPh sb="129" eb="131">
      <t>サクゲン</t>
    </rPh>
    <rPh sb="131" eb="132">
      <t>トウ</t>
    </rPh>
    <rPh sb="135" eb="136">
      <t>サラ</t>
    </rPh>
    <rPh sb="138" eb="142">
      <t>シュウエキコウゾウ</t>
    </rPh>
    <rPh sb="143" eb="145">
      <t>カイゼン</t>
    </rPh>
    <rPh sb="146" eb="147">
      <t>ツト</t>
    </rPh>
    <phoneticPr fontId="5"/>
  </si>
  <si>
    <t>⑧設備投資見込額については、高額であるが、必要な設備更新に対する投資を計画的に実施していく。
⑩企業債残高対料金収入比率は、平成29年度より0となっている。</t>
    <rPh sb="0" eb="8">
      <t>８セツビトウシミコミガク</t>
    </rPh>
    <rPh sb="14" eb="16">
      <t>コウガク</t>
    </rPh>
    <rPh sb="21" eb="23">
      <t>ヒツヨウ</t>
    </rPh>
    <rPh sb="24" eb="28">
      <t>セツビコウシン</t>
    </rPh>
    <rPh sb="29" eb="30">
      <t>タイ</t>
    </rPh>
    <rPh sb="32" eb="34">
      <t>トウシ</t>
    </rPh>
    <rPh sb="35" eb="38">
      <t>ケイカクテキ</t>
    </rPh>
    <rPh sb="39" eb="41">
      <t>ジッシ</t>
    </rPh>
    <phoneticPr fontId="5"/>
  </si>
  <si>
    <t>⑪稼働率について、直近5年間全て類似施設の平均値を上回っており、増加傾向にある。
隣接商業施設への買い物目的での利用が多く、比較的短時間での利用が多いためと考えられる。一方、通勤目的の定期量も多く、収益構造悪化の要因になっていると考えられる。</t>
    <rPh sb="0" eb="4">
      <t>１１カドウリツ</t>
    </rPh>
    <rPh sb="9" eb="11">
      <t>チョッキン</t>
    </rPh>
    <rPh sb="12" eb="14">
      <t>ネンカン</t>
    </rPh>
    <rPh sb="14" eb="15">
      <t>スベ</t>
    </rPh>
    <rPh sb="16" eb="20">
      <t>ルイジシセツ</t>
    </rPh>
    <rPh sb="21" eb="24">
      <t>ヘイキンチ</t>
    </rPh>
    <rPh sb="25" eb="27">
      <t>ウワマワ</t>
    </rPh>
    <rPh sb="32" eb="34">
      <t>ゾウカ</t>
    </rPh>
    <rPh sb="34" eb="36">
      <t>ケイコウ</t>
    </rPh>
    <rPh sb="41" eb="43">
      <t>リンセツ</t>
    </rPh>
    <rPh sb="43" eb="45">
      <t>ショウギョウ</t>
    </rPh>
    <rPh sb="45" eb="47">
      <t>シセツ</t>
    </rPh>
    <rPh sb="49" eb="50">
      <t>カ</t>
    </rPh>
    <rPh sb="51" eb="52">
      <t>モノ</t>
    </rPh>
    <rPh sb="52" eb="54">
      <t>モクテキ</t>
    </rPh>
    <rPh sb="56" eb="58">
      <t>リヨウ</t>
    </rPh>
    <rPh sb="59" eb="60">
      <t>オオ</t>
    </rPh>
    <rPh sb="62" eb="65">
      <t>ヒカクテキ</t>
    </rPh>
    <rPh sb="65" eb="68">
      <t>タンジカン</t>
    </rPh>
    <rPh sb="70" eb="72">
      <t>リヨウ</t>
    </rPh>
    <rPh sb="73" eb="74">
      <t>オオ</t>
    </rPh>
    <rPh sb="78" eb="79">
      <t>カンガ</t>
    </rPh>
    <rPh sb="84" eb="86">
      <t>イッポウ</t>
    </rPh>
    <rPh sb="87" eb="89">
      <t>ツウキン</t>
    </rPh>
    <rPh sb="89" eb="91">
      <t>モクテキ</t>
    </rPh>
    <rPh sb="92" eb="94">
      <t>テイキ</t>
    </rPh>
    <rPh sb="94" eb="95">
      <t>リョウ</t>
    </rPh>
    <rPh sb="96" eb="97">
      <t>オオ</t>
    </rPh>
    <rPh sb="99" eb="101">
      <t>シュウエキ</t>
    </rPh>
    <rPh sb="101" eb="103">
      <t>コウゾウ</t>
    </rPh>
    <rPh sb="103" eb="105">
      <t>アッカ</t>
    </rPh>
    <rPh sb="106" eb="108">
      <t>ヨウイン</t>
    </rPh>
    <rPh sb="115" eb="116">
      <t>カンガ</t>
    </rPh>
    <phoneticPr fontId="5"/>
  </si>
  <si>
    <t>稼働率は高く、収支比率についても平成30年度に黒字に転じている。引き続き、指定管理者と連携しながら、周辺商業施設に対する営業活動強化やコスト削減等により、経営状況の改善に努めていく。</t>
    <rPh sb="0" eb="3">
      <t>カドウリツ</t>
    </rPh>
    <rPh sb="4" eb="5">
      <t>タカ</t>
    </rPh>
    <rPh sb="7" eb="11">
      <t>シュウシヒリツ</t>
    </rPh>
    <rPh sb="16" eb="18">
      <t>ヘイセイ</t>
    </rPh>
    <rPh sb="20" eb="22">
      <t>ネンド</t>
    </rPh>
    <rPh sb="23" eb="25">
      <t>クロジ</t>
    </rPh>
    <rPh sb="26" eb="27">
      <t>テン</t>
    </rPh>
    <rPh sb="32" eb="33">
      <t>ヒ</t>
    </rPh>
    <rPh sb="34" eb="35">
      <t>ツヅ</t>
    </rPh>
    <rPh sb="37" eb="42">
      <t>シテイカンリシャ</t>
    </rPh>
    <rPh sb="43" eb="45">
      <t>レンケイ</t>
    </rPh>
    <rPh sb="50" eb="52">
      <t>シュウヘン</t>
    </rPh>
    <rPh sb="52" eb="54">
      <t>ショウギョウ</t>
    </rPh>
    <rPh sb="54" eb="56">
      <t>シセツ</t>
    </rPh>
    <rPh sb="57" eb="58">
      <t>タイ</t>
    </rPh>
    <rPh sb="60" eb="62">
      <t>エイギョウ</t>
    </rPh>
    <rPh sb="62" eb="64">
      <t>カツドウ</t>
    </rPh>
    <rPh sb="64" eb="66">
      <t>キョウカ</t>
    </rPh>
    <rPh sb="70" eb="72">
      <t>サクゲン</t>
    </rPh>
    <rPh sb="72" eb="73">
      <t>トウ</t>
    </rPh>
    <rPh sb="77" eb="79">
      <t>ケイエイ</t>
    </rPh>
    <rPh sb="79" eb="81">
      <t>ジョウキョウ</t>
    </rPh>
    <rPh sb="82" eb="84">
      <t>カイゼン</t>
    </rPh>
    <rPh sb="85" eb="86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</si>
</sst>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71.7</c:v>
                </c:pt>
                <c:pt idx="1">
                  <c:v>66.099999999999994</c:v>
                </c:pt>
                <c:pt idx="2">
                  <c:v>68.3</c:v>
                </c:pt>
                <c:pt idx="3">
                  <c:v>102.1</c:v>
                </c:pt>
                <c:pt idx="4">
                  <c:v>103.4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D-4361-9D46-226A41257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218.5</c:v>
                </c:pt>
                <c:pt idx="1">
                  <c:v>151.19999999999999</c:v>
                </c:pt>
                <c:pt idx="2">
                  <c:v>212.4</c:v>
                </c:pt>
                <c:pt idx="3">
                  <c:v>243</c:v>
                </c:pt>
                <c:pt idx="4">
                  <c:v>218.2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CD-4361-9D46-226A41257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136.9</c:v>
                </c:pt>
                <c:pt idx="1">
                  <c:v>75.2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B-48D0-954A-56178A7F6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280</c:v>
                </c:pt>
                <c:pt idx="1">
                  <c:v>239.6</c:v>
                </c:pt>
                <c:pt idx="2">
                  <c:v>224.1</c:v>
                </c:pt>
                <c:pt idx="3">
                  <c:v>152.5</c:v>
                </c:pt>
                <c:pt idx="4">
                  <c:v>1239.2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B-48D0-954A-56178A7F6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B59-4CC3-8924-F0B879764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9-4CC3-8924-F0B879764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7B7-4EB9-897D-A8D47DF77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B7-4EB9-897D-A8D47DF77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D-467D-82C0-A487581EB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4.7</c:v>
                </c:pt>
                <c:pt idx="1">
                  <c:v>4</c:v>
                </c:pt>
                <c:pt idx="2">
                  <c:v>2.4</c:v>
                </c:pt>
                <c:pt idx="3">
                  <c:v>2.2999999999999998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D-467D-82C0-A487581EB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3-40B1-8880-7FFC55627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46</c:v>
                </c:pt>
                <c:pt idx="1">
                  <c:v>39</c:v>
                </c:pt>
                <c:pt idx="2">
                  <c:v>25</c:v>
                </c:pt>
                <c:pt idx="3">
                  <c:v>23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43-40B1-8880-7FFC55627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188.4</c:v>
                </c:pt>
                <c:pt idx="1">
                  <c:v>195.3</c:v>
                </c:pt>
                <c:pt idx="2">
                  <c:v>208.7</c:v>
                </c:pt>
                <c:pt idx="3">
                  <c:v>228.1</c:v>
                </c:pt>
                <c:pt idx="4">
                  <c:v>232.9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F-4159-AAF7-AE0173531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138.9</c:v>
                </c:pt>
                <c:pt idx="1">
                  <c:v>139.69999999999999</c:v>
                </c:pt>
                <c:pt idx="2">
                  <c:v>139.30000000000001</c:v>
                </c:pt>
                <c:pt idx="3">
                  <c:v>135.30000000000001</c:v>
                </c:pt>
                <c:pt idx="4">
                  <c:v>127.7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0F-4159-AAF7-AE0173531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-57</c:v>
                </c:pt>
                <c:pt idx="1">
                  <c:v>-84.3</c:v>
                </c:pt>
                <c:pt idx="2">
                  <c:v>-56.9</c:v>
                </c:pt>
                <c:pt idx="3">
                  <c:v>-58.7</c:v>
                </c:pt>
                <c:pt idx="4">
                  <c:v>-59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4-4E98-BB7D-6897F8DA7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29.6</c:v>
                </c:pt>
                <c:pt idx="2">
                  <c:v>29.2</c:v>
                </c:pt>
                <c:pt idx="3">
                  <c:v>30.4</c:v>
                </c:pt>
                <c:pt idx="4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34-4E98-BB7D-6897F8DA7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1929</c:v>
                </c:pt>
                <c:pt idx="1">
                  <c:v>-8810</c:v>
                </c:pt>
                <c:pt idx="2">
                  <c:v>964</c:v>
                </c:pt>
                <c:pt idx="3">
                  <c:v>1316</c:v>
                </c:pt>
                <c:pt idx="4">
                  <c:v>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D-4473-8D91-29D4C35D4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37496</c:v>
                </c:pt>
                <c:pt idx="1">
                  <c:v>31888</c:v>
                </c:pt>
                <c:pt idx="2">
                  <c:v>13314</c:v>
                </c:pt>
                <c:pt idx="3">
                  <c:v>28825</c:v>
                </c:pt>
                <c:pt idx="4">
                  <c:v>26838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1D-4473-8D91-29D4C35D4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27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兵庫県神戸市　舞子駅前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Ａ１Ｂ１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駅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8843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118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立体式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21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167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300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71.7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66.099999999999994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68.3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102.1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103.4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188.4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195.3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208.7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228.1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232.9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218.5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151.19999999999999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212.4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243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218.2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4.7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4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2.2999999999999998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138.9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139.69999999999999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139.30000000000001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135.30000000000001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127.7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-57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-84.3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-56.9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-58.7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-59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1929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-8810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964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1316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2099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46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39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25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23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33.200000000000003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29.2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30.4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5.8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37496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31888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13314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28825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26838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131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H27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H28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H29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H30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387063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H27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H28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H29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H30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H27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H28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H29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H30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136.9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75.2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280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239.6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224.1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152.5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1239.2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gBYp1Eg5CRtJAmaUAbjDZKeFJULCJHpIhPxt7D/eclz2WPt8bDVfP54c7RpwagOioO1/lg+HhWEdA2DXtgR+gA==" saltValue="NJ0IvwZroeFus9ijHCpK1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6" t="s">
        <v>59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64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65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66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67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68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69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70</v>
      </c>
      <c r="CN4" s="141" t="s">
        <v>71</v>
      </c>
      <c r="CO4" s="143" t="s">
        <v>72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73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74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92</v>
      </c>
      <c r="AM5" s="59" t="s">
        <v>103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101</v>
      </c>
      <c r="AV5" s="59" t="s">
        <v>91</v>
      </c>
      <c r="AW5" s="59" t="s">
        <v>92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102</v>
      </c>
      <c r="BH5" s="59" t="s">
        <v>104</v>
      </c>
      <c r="BI5" s="59" t="s">
        <v>93</v>
      </c>
      <c r="BJ5" s="59" t="s">
        <v>105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101</v>
      </c>
      <c r="BR5" s="59" t="s">
        <v>102</v>
      </c>
      <c r="BS5" s="59" t="s">
        <v>92</v>
      </c>
      <c r="BT5" s="59" t="s">
        <v>103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101</v>
      </c>
      <c r="CC5" s="59" t="s">
        <v>102</v>
      </c>
      <c r="CD5" s="59" t="s">
        <v>104</v>
      </c>
      <c r="CE5" s="59" t="s">
        <v>93</v>
      </c>
      <c r="CF5" s="59" t="s">
        <v>105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42"/>
      <c r="CN5" s="142"/>
      <c r="CO5" s="59" t="s">
        <v>101</v>
      </c>
      <c r="CP5" s="59" t="s">
        <v>102</v>
      </c>
      <c r="CQ5" s="59" t="s">
        <v>92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101</v>
      </c>
      <c r="DA5" s="59" t="s">
        <v>102</v>
      </c>
      <c r="DB5" s="59" t="s">
        <v>92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102</v>
      </c>
      <c r="DM5" s="59" t="s">
        <v>92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106</v>
      </c>
      <c r="B6" s="60">
        <f>B8</f>
        <v>2019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12</v>
      </c>
      <c r="H6" s="60" t="str">
        <f>SUBSTITUTE(H8,"　","")</f>
        <v>兵庫県神戸市</v>
      </c>
      <c r="I6" s="60" t="str">
        <f t="shared" si="1"/>
        <v>舞子駅前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立体式</v>
      </c>
      <c r="R6" s="63">
        <f t="shared" si="1"/>
        <v>21</v>
      </c>
      <c r="S6" s="62" t="str">
        <f t="shared" si="1"/>
        <v>駅</v>
      </c>
      <c r="T6" s="62" t="str">
        <f t="shared" si="1"/>
        <v>無</v>
      </c>
      <c r="U6" s="63">
        <f t="shared" si="1"/>
        <v>8843</v>
      </c>
      <c r="V6" s="63">
        <f t="shared" si="1"/>
        <v>167</v>
      </c>
      <c r="W6" s="63">
        <f t="shared" si="1"/>
        <v>300</v>
      </c>
      <c r="X6" s="62" t="str">
        <f t="shared" si="1"/>
        <v>代行制</v>
      </c>
      <c r="Y6" s="64">
        <f>IF(Y8="-",NA(),Y8)</f>
        <v>71.7</v>
      </c>
      <c r="Z6" s="64">
        <f t="shared" ref="Z6:AH6" si="2">IF(Z8="-",NA(),Z8)</f>
        <v>66.099999999999994</v>
      </c>
      <c r="AA6" s="64">
        <f t="shared" si="2"/>
        <v>68.3</v>
      </c>
      <c r="AB6" s="64">
        <f t="shared" si="2"/>
        <v>102.1</v>
      </c>
      <c r="AC6" s="64">
        <f t="shared" si="2"/>
        <v>103.4</v>
      </c>
      <c r="AD6" s="64">
        <f t="shared" si="2"/>
        <v>218.5</v>
      </c>
      <c r="AE6" s="64">
        <f t="shared" si="2"/>
        <v>151.19999999999999</v>
      </c>
      <c r="AF6" s="64">
        <f t="shared" si="2"/>
        <v>212.4</v>
      </c>
      <c r="AG6" s="64">
        <f t="shared" si="2"/>
        <v>243</v>
      </c>
      <c r="AH6" s="64">
        <f t="shared" si="2"/>
        <v>218.2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4.7</v>
      </c>
      <c r="AP6" s="64">
        <f t="shared" si="3"/>
        <v>4</v>
      </c>
      <c r="AQ6" s="64">
        <f t="shared" si="3"/>
        <v>2.4</v>
      </c>
      <c r="AR6" s="64">
        <f t="shared" si="3"/>
        <v>2.2999999999999998</v>
      </c>
      <c r="AS6" s="64">
        <f t="shared" si="3"/>
        <v>1.5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46</v>
      </c>
      <c r="BA6" s="65">
        <f t="shared" si="4"/>
        <v>39</v>
      </c>
      <c r="BB6" s="65">
        <f t="shared" si="4"/>
        <v>25</v>
      </c>
      <c r="BC6" s="65">
        <f t="shared" si="4"/>
        <v>23</v>
      </c>
      <c r="BD6" s="65">
        <f t="shared" si="4"/>
        <v>11</v>
      </c>
      <c r="BE6" s="63" t="str">
        <f>IF(BE8="-","",IF(BE8="-","【-】","【"&amp;SUBSTITUTE(TEXT(BE8,"#,##0"),"-","△")&amp;"】"))</f>
        <v>【17】</v>
      </c>
      <c r="BF6" s="64">
        <f>IF(BF8="-",NA(),BF8)</f>
        <v>-57</v>
      </c>
      <c r="BG6" s="64">
        <f t="shared" ref="BG6:BO6" si="5">IF(BG8="-",NA(),BG8)</f>
        <v>-84.3</v>
      </c>
      <c r="BH6" s="64">
        <f t="shared" si="5"/>
        <v>-56.9</v>
      </c>
      <c r="BI6" s="64">
        <f t="shared" si="5"/>
        <v>-58.7</v>
      </c>
      <c r="BJ6" s="64">
        <f t="shared" si="5"/>
        <v>-59</v>
      </c>
      <c r="BK6" s="64">
        <f t="shared" si="5"/>
        <v>33.200000000000003</v>
      </c>
      <c r="BL6" s="64">
        <f t="shared" si="5"/>
        <v>29.6</v>
      </c>
      <c r="BM6" s="64">
        <f t="shared" si="5"/>
        <v>29.2</v>
      </c>
      <c r="BN6" s="64">
        <f t="shared" si="5"/>
        <v>30.4</v>
      </c>
      <c r="BO6" s="64">
        <f t="shared" si="5"/>
        <v>5.8</v>
      </c>
      <c r="BP6" s="61" t="str">
        <f>IF(BP8="-","",IF(BP8="-","【-】","【"&amp;SUBSTITUTE(TEXT(BP8,"#,##0.0"),"-","△")&amp;"】"))</f>
        <v>【20.8】</v>
      </c>
      <c r="BQ6" s="65">
        <f>IF(BQ8="-",NA(),BQ8)</f>
        <v>1929</v>
      </c>
      <c r="BR6" s="65">
        <f t="shared" ref="BR6:BZ6" si="6">IF(BR8="-",NA(),BR8)</f>
        <v>-8810</v>
      </c>
      <c r="BS6" s="65">
        <f t="shared" si="6"/>
        <v>964</v>
      </c>
      <c r="BT6" s="65">
        <f t="shared" si="6"/>
        <v>1316</v>
      </c>
      <c r="BU6" s="65">
        <f t="shared" si="6"/>
        <v>2099</v>
      </c>
      <c r="BV6" s="65">
        <f t="shared" si="6"/>
        <v>37496</v>
      </c>
      <c r="BW6" s="65">
        <f t="shared" si="6"/>
        <v>31888</v>
      </c>
      <c r="BX6" s="65">
        <f t="shared" si="6"/>
        <v>13314</v>
      </c>
      <c r="BY6" s="65">
        <f t="shared" si="6"/>
        <v>28825</v>
      </c>
      <c r="BZ6" s="65">
        <f t="shared" si="6"/>
        <v>26838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0</v>
      </c>
      <c r="CN6" s="63">
        <f t="shared" si="7"/>
        <v>387063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136.9</v>
      </c>
      <c r="DA6" s="64">
        <f t="shared" ref="DA6:DI6" si="8">IF(DA8="-",NA(),DA8)</f>
        <v>75.2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280</v>
      </c>
      <c r="DF6" s="64">
        <f t="shared" si="8"/>
        <v>239.6</v>
      </c>
      <c r="DG6" s="64">
        <f t="shared" si="8"/>
        <v>224.1</v>
      </c>
      <c r="DH6" s="64">
        <f t="shared" si="8"/>
        <v>152.5</v>
      </c>
      <c r="DI6" s="64">
        <f t="shared" si="8"/>
        <v>1239.2</v>
      </c>
      <c r="DJ6" s="61" t="str">
        <f>IF(DJ8="-","",IF(DJ8="-","【-】","【"&amp;SUBSTITUTE(TEXT(DJ8,"#,##0.0"),"-","△")&amp;"】"))</f>
        <v>【425.4】</v>
      </c>
      <c r="DK6" s="64">
        <f>IF(DK8="-",NA(),DK8)</f>
        <v>188.4</v>
      </c>
      <c r="DL6" s="64">
        <f t="shared" ref="DL6:DT6" si="9">IF(DL8="-",NA(),DL8)</f>
        <v>195.3</v>
      </c>
      <c r="DM6" s="64">
        <f t="shared" si="9"/>
        <v>208.7</v>
      </c>
      <c r="DN6" s="64">
        <f t="shared" si="9"/>
        <v>228.1</v>
      </c>
      <c r="DO6" s="64">
        <f t="shared" si="9"/>
        <v>232.9</v>
      </c>
      <c r="DP6" s="64">
        <f t="shared" si="9"/>
        <v>138.9</v>
      </c>
      <c r="DQ6" s="64">
        <f t="shared" si="9"/>
        <v>139.69999999999999</v>
      </c>
      <c r="DR6" s="64">
        <f t="shared" si="9"/>
        <v>139.30000000000001</v>
      </c>
      <c r="DS6" s="64">
        <f t="shared" si="9"/>
        <v>135.30000000000001</v>
      </c>
      <c r="DT6" s="64">
        <f t="shared" si="9"/>
        <v>127.7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108</v>
      </c>
      <c r="B7" s="60">
        <f t="shared" ref="B7:X7" si="10">B8</f>
        <v>2019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12</v>
      </c>
      <c r="H7" s="60" t="str">
        <f t="shared" si="10"/>
        <v>兵庫県　神戸市</v>
      </c>
      <c r="I7" s="60" t="str">
        <f t="shared" si="10"/>
        <v>舞子駅前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立体式</v>
      </c>
      <c r="R7" s="63">
        <f t="shared" si="10"/>
        <v>21</v>
      </c>
      <c r="S7" s="62" t="str">
        <f t="shared" si="10"/>
        <v>駅</v>
      </c>
      <c r="T7" s="62" t="str">
        <f t="shared" si="10"/>
        <v>無</v>
      </c>
      <c r="U7" s="63">
        <f t="shared" si="10"/>
        <v>8843</v>
      </c>
      <c r="V7" s="63">
        <f t="shared" si="10"/>
        <v>167</v>
      </c>
      <c r="W7" s="63">
        <f t="shared" si="10"/>
        <v>300</v>
      </c>
      <c r="X7" s="62" t="str">
        <f t="shared" si="10"/>
        <v>代行制</v>
      </c>
      <c r="Y7" s="64">
        <f>Y8</f>
        <v>71.7</v>
      </c>
      <c r="Z7" s="64">
        <f t="shared" ref="Z7:AH7" si="11">Z8</f>
        <v>66.099999999999994</v>
      </c>
      <c r="AA7" s="64">
        <f t="shared" si="11"/>
        <v>68.3</v>
      </c>
      <c r="AB7" s="64">
        <f t="shared" si="11"/>
        <v>102.1</v>
      </c>
      <c r="AC7" s="64">
        <f t="shared" si="11"/>
        <v>103.4</v>
      </c>
      <c r="AD7" s="64">
        <f t="shared" si="11"/>
        <v>218.5</v>
      </c>
      <c r="AE7" s="64">
        <f t="shared" si="11"/>
        <v>151.19999999999999</v>
      </c>
      <c r="AF7" s="64">
        <f t="shared" si="11"/>
        <v>212.4</v>
      </c>
      <c r="AG7" s="64">
        <f t="shared" si="11"/>
        <v>243</v>
      </c>
      <c r="AH7" s="64">
        <f t="shared" si="11"/>
        <v>218.2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4.7</v>
      </c>
      <c r="AP7" s="64">
        <f t="shared" si="12"/>
        <v>4</v>
      </c>
      <c r="AQ7" s="64">
        <f t="shared" si="12"/>
        <v>2.4</v>
      </c>
      <c r="AR7" s="64">
        <f t="shared" si="12"/>
        <v>2.2999999999999998</v>
      </c>
      <c r="AS7" s="64">
        <f t="shared" si="12"/>
        <v>1.5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46</v>
      </c>
      <c r="BA7" s="65">
        <f t="shared" si="13"/>
        <v>39</v>
      </c>
      <c r="BB7" s="65">
        <f t="shared" si="13"/>
        <v>25</v>
      </c>
      <c r="BC7" s="65">
        <f t="shared" si="13"/>
        <v>23</v>
      </c>
      <c r="BD7" s="65">
        <f t="shared" si="13"/>
        <v>11</v>
      </c>
      <c r="BE7" s="63"/>
      <c r="BF7" s="64">
        <f>BF8</f>
        <v>-57</v>
      </c>
      <c r="BG7" s="64">
        <f t="shared" ref="BG7:BO7" si="14">BG8</f>
        <v>-84.3</v>
      </c>
      <c r="BH7" s="64">
        <f t="shared" si="14"/>
        <v>-56.9</v>
      </c>
      <c r="BI7" s="64">
        <f t="shared" si="14"/>
        <v>-58.7</v>
      </c>
      <c r="BJ7" s="64">
        <f t="shared" si="14"/>
        <v>-59</v>
      </c>
      <c r="BK7" s="64">
        <f t="shared" si="14"/>
        <v>33.200000000000003</v>
      </c>
      <c r="BL7" s="64">
        <f t="shared" si="14"/>
        <v>29.6</v>
      </c>
      <c r="BM7" s="64">
        <f t="shared" si="14"/>
        <v>29.2</v>
      </c>
      <c r="BN7" s="64">
        <f t="shared" si="14"/>
        <v>30.4</v>
      </c>
      <c r="BO7" s="64">
        <f t="shared" si="14"/>
        <v>5.8</v>
      </c>
      <c r="BP7" s="61"/>
      <c r="BQ7" s="65">
        <f>BQ8</f>
        <v>1929</v>
      </c>
      <c r="BR7" s="65">
        <f t="shared" ref="BR7:BZ7" si="15">BR8</f>
        <v>-8810</v>
      </c>
      <c r="BS7" s="65">
        <f t="shared" si="15"/>
        <v>964</v>
      </c>
      <c r="BT7" s="65">
        <f t="shared" si="15"/>
        <v>1316</v>
      </c>
      <c r="BU7" s="65">
        <f t="shared" si="15"/>
        <v>2099</v>
      </c>
      <c r="BV7" s="65">
        <f t="shared" si="15"/>
        <v>37496</v>
      </c>
      <c r="BW7" s="65">
        <f t="shared" si="15"/>
        <v>31888</v>
      </c>
      <c r="BX7" s="65">
        <f t="shared" si="15"/>
        <v>13314</v>
      </c>
      <c r="BY7" s="65">
        <f t="shared" si="15"/>
        <v>28825</v>
      </c>
      <c r="BZ7" s="65">
        <f t="shared" si="15"/>
        <v>26838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0</v>
      </c>
      <c r="CN7" s="63">
        <f>CN8</f>
        <v>387063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>
        <f>CZ8</f>
        <v>136.9</v>
      </c>
      <c r="DA7" s="64">
        <f t="shared" ref="DA7:DI7" si="16">DA8</f>
        <v>75.2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280</v>
      </c>
      <c r="DF7" s="64">
        <f t="shared" si="16"/>
        <v>239.6</v>
      </c>
      <c r="DG7" s="64">
        <f t="shared" si="16"/>
        <v>224.1</v>
      </c>
      <c r="DH7" s="64">
        <f t="shared" si="16"/>
        <v>152.5</v>
      </c>
      <c r="DI7" s="64">
        <f t="shared" si="16"/>
        <v>1239.2</v>
      </c>
      <c r="DJ7" s="61"/>
      <c r="DK7" s="64">
        <f>DK8</f>
        <v>188.4</v>
      </c>
      <c r="DL7" s="64">
        <f t="shared" ref="DL7:DT7" si="17">DL8</f>
        <v>195.3</v>
      </c>
      <c r="DM7" s="64">
        <f t="shared" si="17"/>
        <v>208.7</v>
      </c>
      <c r="DN7" s="64">
        <f t="shared" si="17"/>
        <v>228.1</v>
      </c>
      <c r="DO7" s="64">
        <f t="shared" si="17"/>
        <v>232.9</v>
      </c>
      <c r="DP7" s="64">
        <f t="shared" si="17"/>
        <v>138.9</v>
      </c>
      <c r="DQ7" s="64">
        <f t="shared" si="17"/>
        <v>139.69999999999999</v>
      </c>
      <c r="DR7" s="64">
        <f t="shared" si="17"/>
        <v>139.30000000000001</v>
      </c>
      <c r="DS7" s="64">
        <f t="shared" si="17"/>
        <v>135.30000000000001</v>
      </c>
      <c r="DT7" s="64">
        <f t="shared" si="17"/>
        <v>127.7</v>
      </c>
      <c r="DU7" s="61"/>
    </row>
    <row r="8" spans="1:125" s="66" customFormat="1" x14ac:dyDescent="0.15">
      <c r="A8" s="49"/>
      <c r="B8" s="67">
        <v>2019</v>
      </c>
      <c r="C8" s="67">
        <v>281000</v>
      </c>
      <c r="D8" s="67">
        <v>47</v>
      </c>
      <c r="E8" s="67">
        <v>14</v>
      </c>
      <c r="F8" s="67">
        <v>0</v>
      </c>
      <c r="G8" s="67">
        <v>12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21</v>
      </c>
      <c r="S8" s="69" t="s">
        <v>120</v>
      </c>
      <c r="T8" s="69" t="s">
        <v>121</v>
      </c>
      <c r="U8" s="70">
        <v>8843</v>
      </c>
      <c r="V8" s="70">
        <v>167</v>
      </c>
      <c r="W8" s="70">
        <v>300</v>
      </c>
      <c r="X8" s="69" t="s">
        <v>122</v>
      </c>
      <c r="Y8" s="71">
        <v>71.7</v>
      </c>
      <c r="Z8" s="71">
        <v>66.099999999999994</v>
      </c>
      <c r="AA8" s="71">
        <v>68.3</v>
      </c>
      <c r="AB8" s="71">
        <v>102.1</v>
      </c>
      <c r="AC8" s="71">
        <v>103.4</v>
      </c>
      <c r="AD8" s="71">
        <v>218.5</v>
      </c>
      <c r="AE8" s="71">
        <v>151.19999999999999</v>
      </c>
      <c r="AF8" s="71">
        <v>212.4</v>
      </c>
      <c r="AG8" s="71">
        <v>243</v>
      </c>
      <c r="AH8" s="71">
        <v>218.2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4.7</v>
      </c>
      <c r="AP8" s="71">
        <v>4</v>
      </c>
      <c r="AQ8" s="71">
        <v>2.4</v>
      </c>
      <c r="AR8" s="71">
        <v>2.2999999999999998</v>
      </c>
      <c r="AS8" s="71">
        <v>1.5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46</v>
      </c>
      <c r="BA8" s="72">
        <v>39</v>
      </c>
      <c r="BB8" s="72">
        <v>25</v>
      </c>
      <c r="BC8" s="72">
        <v>23</v>
      </c>
      <c r="BD8" s="72">
        <v>11</v>
      </c>
      <c r="BE8" s="72">
        <v>17</v>
      </c>
      <c r="BF8" s="71">
        <v>-57</v>
      </c>
      <c r="BG8" s="71">
        <v>-84.3</v>
      </c>
      <c r="BH8" s="71">
        <v>-56.9</v>
      </c>
      <c r="BI8" s="71">
        <v>-58.7</v>
      </c>
      <c r="BJ8" s="71">
        <v>-59</v>
      </c>
      <c r="BK8" s="71">
        <v>33.200000000000003</v>
      </c>
      <c r="BL8" s="71">
        <v>29.6</v>
      </c>
      <c r="BM8" s="71">
        <v>29.2</v>
      </c>
      <c r="BN8" s="71">
        <v>30.4</v>
      </c>
      <c r="BO8" s="71">
        <v>5.8</v>
      </c>
      <c r="BP8" s="68">
        <v>20.8</v>
      </c>
      <c r="BQ8" s="72">
        <v>1929</v>
      </c>
      <c r="BR8" s="72">
        <v>-8810</v>
      </c>
      <c r="BS8" s="72">
        <v>964</v>
      </c>
      <c r="BT8" s="73">
        <v>1316</v>
      </c>
      <c r="BU8" s="73">
        <v>2099</v>
      </c>
      <c r="BV8" s="72">
        <v>37496</v>
      </c>
      <c r="BW8" s="72">
        <v>31888</v>
      </c>
      <c r="BX8" s="72">
        <v>13314</v>
      </c>
      <c r="BY8" s="72">
        <v>28825</v>
      </c>
      <c r="BZ8" s="72">
        <v>26838</v>
      </c>
      <c r="CA8" s="70">
        <v>14290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0</v>
      </c>
      <c r="CN8" s="70">
        <v>387063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136.9</v>
      </c>
      <c r="DA8" s="71">
        <v>75.2</v>
      </c>
      <c r="DB8" s="71">
        <v>0</v>
      </c>
      <c r="DC8" s="71">
        <v>0</v>
      </c>
      <c r="DD8" s="71">
        <v>0</v>
      </c>
      <c r="DE8" s="71">
        <v>280</v>
      </c>
      <c r="DF8" s="71">
        <v>239.6</v>
      </c>
      <c r="DG8" s="71">
        <v>224.1</v>
      </c>
      <c r="DH8" s="71">
        <v>152.5</v>
      </c>
      <c r="DI8" s="71">
        <v>1239.2</v>
      </c>
      <c r="DJ8" s="68">
        <v>425.4</v>
      </c>
      <c r="DK8" s="71">
        <v>188.4</v>
      </c>
      <c r="DL8" s="71">
        <v>195.3</v>
      </c>
      <c r="DM8" s="71">
        <v>208.7</v>
      </c>
      <c r="DN8" s="71">
        <v>228.1</v>
      </c>
      <c r="DO8" s="71">
        <v>232.9</v>
      </c>
      <c r="DP8" s="71">
        <v>138.9</v>
      </c>
      <c r="DQ8" s="71">
        <v>139.69999999999999</v>
      </c>
      <c r="DR8" s="71">
        <v>139.30000000000001</v>
      </c>
      <c r="DS8" s="71">
        <v>135.30000000000001</v>
      </c>
      <c r="DT8" s="71">
        <v>127.7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2021-01-25T06:57:07Z</cp:lastPrinted>
  <dcterms:created xsi:type="dcterms:W3CDTF">2020-12-04T03:35:20Z</dcterms:created>
  <dcterms:modified xsi:type="dcterms:W3CDTF">2021-01-25T06:57:11Z</dcterms:modified>
  <cp:category/>
</cp:coreProperties>
</file>