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120010\02 経営管理課\02 財務係\10経営分析\2.経営比較分析表(総務省へ提出)\20210112 令和元年度決算「経営比較分析表」の分析等について\02 回答\"/>
    </mc:Choice>
  </mc:AlternateContent>
  <workbookProtection workbookAlgorithmName="SHA-512" workbookHashValue="3+GpZr3OERev1HA9u45jbhHgPSy5Fj1+A0bwt7owuI4jkQoFwRgDaPVkvE9IgAfvQx0RN4aLARwEG1fW59H+ew==" workbookSaltValue="UIwSH1TEq243/V2Kg7lCNw=="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S11" i="5" l="1"/>
  <c r="DR10" i="5"/>
  <c r="DQ10" i="5"/>
  <c r="DG10" i="5"/>
  <c r="CK10" i="5"/>
  <c r="BZ10" i="5"/>
  <c r="BY10" i="5"/>
  <c r="BO10" i="5"/>
  <c r="AS10" i="5"/>
  <c r="AH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FL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ER33" i="4" l="1"/>
  <c r="HT33" i="4"/>
  <c r="V10" i="5"/>
  <c r="AF10" i="5"/>
  <c r="AJ10" i="5"/>
  <c r="AT10" i="5"/>
  <c r="BD10" i="5"/>
  <c r="BN10" i="5"/>
  <c r="BX10" i="5"/>
  <c r="CB10" i="5"/>
  <c r="CL10" i="5"/>
  <c r="CV10" i="5"/>
  <c r="DF10" i="5"/>
  <c r="DP10" i="5"/>
  <c r="DT10" i="5"/>
  <c r="ED10" i="5"/>
  <c r="AQ10" i="5"/>
  <c r="AU10" i="5"/>
  <c r="BE10" i="5"/>
  <c r="CI10" i="5"/>
  <c r="CM10" i="5"/>
  <c r="CW10" i="5"/>
  <c r="EA10" i="5"/>
  <c r="EE10" i="5"/>
  <c r="X10" i="5"/>
  <c r="AR10" i="5"/>
  <c r="BB10" i="5"/>
  <c r="BF10" i="5"/>
  <c r="BP10" i="5"/>
  <c r="CJ10" i="5"/>
  <c r="CT10" i="5"/>
  <c r="CX10" i="5"/>
  <c r="DH10" i="5"/>
  <c r="EB10" i="5"/>
  <c r="U10" i="5"/>
  <c r="Y10" i="5"/>
  <c r="AI10" i="5"/>
  <c r="BC10" i="5"/>
  <c r="BM10" i="5"/>
  <c r="BQ10" i="5"/>
  <c r="CA10" i="5"/>
</calcChain>
</file>

<file path=xl/sharedStrings.xml><?xml version="1.0" encoding="utf-8"?>
<sst xmlns="http://schemas.openxmlformats.org/spreadsheetml/2006/main" count="262" uniqueCount="107">
  <si>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</si>
  <si>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</si>
  <si>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</si>
  <si>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</si>
  <si>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</si>
  <si>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</si>
  <si>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</si>
  <si>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</si>
  <si>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</si>
  <si>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</si>
  <si>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</si>
  <si>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</si>
  <si>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</si>
  <si>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</si>
  <si>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</si>
  <si>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</si>
  <si>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</si>
  <si>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</si>
  <si>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</si>
  <si>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</si>
  <si>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</si>
  <si>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</si>
  <si>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</si>
  <si>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</si>
  <si>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</si>
  <si>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</si>
  <si>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</si>
  <si>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</si>
  <si>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</si>
  <si>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</si>
  <si>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</si>
  <si>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</si>
  <si>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</si>
  <si>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</si>
  <si>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</si>
  <si>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</si>
  <si>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</si>
  <si>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</si>
  <si>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</si>
  <si>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</si>
  <si>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</si>
  <si>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</si>
  <si>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</si>
  <si>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</si>
  <si>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</si>
  <si>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</si>
  <si>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</si>
  <si>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</si>
  <si>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</si>
  <si>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</si>
  <si>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</si>
  <si>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</si>
  <si>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</si>
  <si>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</si>
  <si>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</si>
  <si>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</si>
  <si>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</si>
  <si>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</si>
  <si>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</si>
  <si>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</si>
  <si>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</si>
  <si>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</si>
  <si>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</si>
  <si>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</si>
  <si>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</si>
  <si>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</si>
  <si>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</si>
  <si>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</si>
  <si>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</si>
  <si>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</si>
  <si>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</si>
  <si>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</si>
  <si>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</si>
  <si>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</si>
  <si>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</si>
  <si>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</si>
  <si>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</si>
  <si>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</si>
  <si>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</si>
  <si>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</si>
  <si>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</si>
  <si>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</si>
  <si>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</si>
  <si>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</si>
  <si>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</si>
  <si>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</si>
  <si>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</si>
  <si>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</si>
  <si>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331007</t>
  </si>
  <si>
    <t>46</t>
  </si>
  <si>
    <t>02</t>
  </si>
  <si>
    <t>0</t>
  </si>
  <si>
    <t>000</t>
  </si>
  <si>
    <t>岡山県　岡山市</t>
  </si>
  <si>
    <t>法適用</t>
  </si>
  <si>
    <t>工業用水道事業</t>
  </si>
  <si>
    <t>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</si>
  <si>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</si>
  <si>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</si>
  <si>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</si>
  <si>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</si>
  <si>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</si>
  <si>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</si>
  <si>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</si>
  <si>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収支の状況を示す「経常収支比率」は、営業外収益の増加と職員数が１人減となったことによる給与費の減少により指標値は上昇しており、平均値を上回っています。
　短期的な債務に対する支払能力を表す「流動比率」や企業債の規模を表す「企業債残高対給水収益比率」が平均値から大きく乖離しているのは、企業債の新たな借入を行っていないためです。
　また、施設の利用状況や適正な規模を表す「施設利用率」、事業の収益力を表す「契約率（配水能力に占める契約水量の割合）」が大きく上昇していますが、これは令和２年３月に岡山工業用水道事業の１日配水能力を70,000ｍ3から25,000ｍ3に変更したことによるものです。
</t>
    <phoneticPr fontId="5"/>
  </si>
  <si>
    <t xml:space="preserve">　産業構造の変化により配水量の大幅な増加は望みにくく、今後も厳しい事業運営となることが想定されます。一方で、老朽化した施設や管路の更新需要は高く、限られた予算内での施設・管路の整備など効率的な事業運営に努める必要があります。
　そのため、現在、経営戦略の策定に着手するとともに上水道事業との施設の共用化を計画しており、抜本的に工業用水道事業のあり方を見直しているところです。
　将来にわたって安定的に事業を継続していくため、水需要に見合った事業マネジメントを進めていきます。
</t>
    <phoneticPr fontId="5"/>
  </si>
  <si>
    <t>　近年、大きな建設投資を行っていないことから、「有形固定資産減価償却率」「管路経年化率」は上昇傾向にあり、「管路更新率」は近年ゼロが続いています。
　平成30年度から2か年事業で実施している管路の更新工事により、一時的には各指標が良化しますが、抜本的な改善に向け計画的な投資が必要な状況です。</t>
    <rPh sb="106" eb="107">
      <t>イチ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</si>
</sst>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63.75</c:v>
                </c:pt>
                <c:pt idx="1">
                  <c:v>65.010000000000005</c:v>
                </c:pt>
                <c:pt idx="2">
                  <c:v>65.28</c:v>
                </c:pt>
                <c:pt idx="3">
                  <c:v>66.73</c:v>
                </c:pt>
                <c:pt idx="4">
                  <c:v>67.900000000000006</c:v>
                </c:pt>
              </c:numCache>
            </c:numRef>
          </c:val>
          <c:extLst>
            <c:ext xmlns:c16="http://schemas.microsoft.com/office/drawing/2014/chart" uri="{C3380CC4-5D6E-409C-BE32-E72D297353CC}">
              <c16:uniqueId val="{00000000-4619-4CE1-849B-D6B5EBCCE9C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54.49</c:v>
                </c:pt>
                <c:pt idx="1">
                  <c:v>55.39</c:v>
                </c:pt>
                <c:pt idx="2">
                  <c:v>55.25</c:v>
                </c:pt>
                <c:pt idx="3">
                  <c:v>57.11</c:v>
                </c:pt>
                <c:pt idx="4">
                  <c:v>54.51</c:v>
                </c:pt>
              </c:numCache>
            </c:numRef>
          </c:val>
          <c:smooth val="0"/>
          <c:extLst>
            <c:ext xmlns:c16="http://schemas.microsoft.com/office/drawing/2014/chart" uri="{C3380CC4-5D6E-409C-BE32-E72D297353CC}">
              <c16:uniqueId val="{00000001-4619-4CE1-849B-D6B5EBCCE9C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86-45D9-858A-17A939322F6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50.52</c:v>
                </c:pt>
                <c:pt idx="1">
                  <c:v>52.25</c:v>
                </c:pt>
                <c:pt idx="2">
                  <c:v>53.3</c:v>
                </c:pt>
                <c:pt idx="3">
                  <c:v>50.25</c:v>
                </c:pt>
                <c:pt idx="4">
                  <c:v>75.56</c:v>
                </c:pt>
              </c:numCache>
            </c:numRef>
          </c:val>
          <c:smooth val="0"/>
          <c:extLst>
            <c:ext xmlns:c16="http://schemas.microsoft.com/office/drawing/2014/chart" uri="{C3380CC4-5D6E-409C-BE32-E72D297353CC}">
              <c16:uniqueId val="{00000001-9D86-45D9-858A-17A939322F6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120.47</c:v>
                </c:pt>
                <c:pt idx="1">
                  <c:v>113.95</c:v>
                </c:pt>
                <c:pt idx="2">
                  <c:v>109.91</c:v>
                </c:pt>
                <c:pt idx="3">
                  <c:v>117.04</c:v>
                </c:pt>
                <c:pt idx="4">
                  <c:v>133.02000000000001</c:v>
                </c:pt>
              </c:numCache>
            </c:numRef>
          </c:val>
          <c:extLst>
            <c:ext xmlns:c16="http://schemas.microsoft.com/office/drawing/2014/chart" uri="{C3380CC4-5D6E-409C-BE32-E72D297353CC}">
              <c16:uniqueId val="{00000000-5D82-4E4E-8265-B15534085CC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119.31</c:v>
                </c:pt>
                <c:pt idx="1">
                  <c:v>116.37</c:v>
                </c:pt>
                <c:pt idx="2">
                  <c:v>117.28</c:v>
                </c:pt>
                <c:pt idx="3">
                  <c:v>116.96</c:v>
                </c:pt>
                <c:pt idx="4">
                  <c:v>114.99</c:v>
                </c:pt>
              </c:numCache>
            </c:numRef>
          </c:val>
          <c:smooth val="0"/>
          <c:extLst>
            <c:ext xmlns:c16="http://schemas.microsoft.com/office/drawing/2014/chart" uri="{C3380CC4-5D6E-409C-BE32-E72D297353CC}">
              <c16:uniqueId val="{00000001-5D82-4E4E-8265-B15534085CC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51.25</c:v>
                </c:pt>
                <c:pt idx="1">
                  <c:v>52</c:v>
                </c:pt>
                <c:pt idx="2">
                  <c:v>52</c:v>
                </c:pt>
                <c:pt idx="3">
                  <c:v>52</c:v>
                </c:pt>
                <c:pt idx="4">
                  <c:v>52.01</c:v>
                </c:pt>
              </c:numCache>
            </c:numRef>
          </c:val>
          <c:extLst>
            <c:ext xmlns:c16="http://schemas.microsoft.com/office/drawing/2014/chart" uri="{C3380CC4-5D6E-409C-BE32-E72D297353CC}">
              <c16:uniqueId val="{00000000-3B4E-48E6-B85B-7807FD38E8A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42</c:v>
                </c:pt>
                <c:pt idx="1">
                  <c:v>43.33</c:v>
                </c:pt>
                <c:pt idx="2">
                  <c:v>44.05</c:v>
                </c:pt>
                <c:pt idx="3">
                  <c:v>51.87</c:v>
                </c:pt>
                <c:pt idx="4">
                  <c:v>36.58</c:v>
                </c:pt>
              </c:numCache>
            </c:numRef>
          </c:val>
          <c:smooth val="0"/>
          <c:extLst>
            <c:ext xmlns:c16="http://schemas.microsoft.com/office/drawing/2014/chart" uri="{C3380CC4-5D6E-409C-BE32-E72D297353CC}">
              <c16:uniqueId val="{00000001-3B4E-48E6-B85B-7807FD38E8A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83-455B-ADB2-8EDB56B87BA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0.48</c:v>
                </c:pt>
                <c:pt idx="1">
                  <c:v>0.52</c:v>
                </c:pt>
                <c:pt idx="2">
                  <c:v>1.3</c:v>
                </c:pt>
                <c:pt idx="3">
                  <c:v>0.28000000000000003</c:v>
                </c:pt>
                <c:pt idx="4">
                  <c:v>0.36</c:v>
                </c:pt>
              </c:numCache>
            </c:numRef>
          </c:val>
          <c:smooth val="0"/>
          <c:extLst>
            <c:ext xmlns:c16="http://schemas.microsoft.com/office/drawing/2014/chart" uri="{C3380CC4-5D6E-409C-BE32-E72D297353CC}">
              <c16:uniqueId val="{00000001-3F83-455B-ADB2-8EDB56B87BA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955.96</c:v>
                </c:pt>
                <c:pt idx="1">
                  <c:v>847.4</c:v>
                </c:pt>
                <c:pt idx="2">
                  <c:v>1338.81</c:v>
                </c:pt>
                <c:pt idx="3">
                  <c:v>1226.02</c:v>
                </c:pt>
                <c:pt idx="4">
                  <c:v>1552.6</c:v>
                </c:pt>
              </c:numCache>
            </c:numRef>
          </c:val>
          <c:extLst>
            <c:ext xmlns:c16="http://schemas.microsoft.com/office/drawing/2014/chart" uri="{C3380CC4-5D6E-409C-BE32-E72D297353CC}">
              <c16:uniqueId val="{00000000-C1D0-46A3-8476-991D07B779B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605.5</c:v>
                </c:pt>
                <c:pt idx="1">
                  <c:v>551.42999999999995</c:v>
                </c:pt>
                <c:pt idx="2">
                  <c:v>687.99</c:v>
                </c:pt>
                <c:pt idx="3">
                  <c:v>655.75</c:v>
                </c:pt>
                <c:pt idx="4">
                  <c:v>786.06</c:v>
                </c:pt>
              </c:numCache>
            </c:numRef>
          </c:val>
          <c:smooth val="0"/>
          <c:extLst>
            <c:ext xmlns:c16="http://schemas.microsoft.com/office/drawing/2014/chart" uri="{C3380CC4-5D6E-409C-BE32-E72D297353CC}">
              <c16:uniqueId val="{00000001-C1D0-46A3-8476-991D07B779B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15.05</c:v>
                </c:pt>
                <c:pt idx="1">
                  <c:v>14.03</c:v>
                </c:pt>
                <c:pt idx="2">
                  <c:v>12.98</c:v>
                </c:pt>
                <c:pt idx="3">
                  <c:v>11.77</c:v>
                </c:pt>
                <c:pt idx="4">
                  <c:v>10.86</c:v>
                </c:pt>
              </c:numCache>
            </c:numRef>
          </c:val>
          <c:extLst>
            <c:ext xmlns:c16="http://schemas.microsoft.com/office/drawing/2014/chart" uri="{C3380CC4-5D6E-409C-BE32-E72D297353CC}">
              <c16:uniqueId val="{00000000-E22F-453C-A003-12AB286F196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222.22</c:v>
                </c:pt>
                <c:pt idx="1">
                  <c:v>216.41</c:v>
                </c:pt>
                <c:pt idx="2">
                  <c:v>208.47</c:v>
                </c:pt>
                <c:pt idx="3">
                  <c:v>193.85</c:v>
                </c:pt>
                <c:pt idx="4">
                  <c:v>450.91</c:v>
                </c:pt>
              </c:numCache>
            </c:numRef>
          </c:val>
          <c:smooth val="0"/>
          <c:extLst>
            <c:ext xmlns:c16="http://schemas.microsoft.com/office/drawing/2014/chart" uri="{C3380CC4-5D6E-409C-BE32-E72D297353CC}">
              <c16:uniqueId val="{00000001-E22F-453C-A003-12AB286F196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117.45</c:v>
                </c:pt>
                <c:pt idx="1">
                  <c:v>112.97</c:v>
                </c:pt>
                <c:pt idx="2">
                  <c:v>109.4</c:v>
                </c:pt>
                <c:pt idx="3">
                  <c:v>115.86</c:v>
                </c:pt>
                <c:pt idx="4">
                  <c:v>131.1</c:v>
                </c:pt>
              </c:numCache>
            </c:numRef>
          </c:val>
          <c:extLst>
            <c:ext xmlns:c16="http://schemas.microsoft.com/office/drawing/2014/chart" uri="{C3380CC4-5D6E-409C-BE32-E72D297353CC}">
              <c16:uniqueId val="{00000000-FDBB-4EB1-9A6F-A5C80801EAA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109.19</c:v>
                </c:pt>
                <c:pt idx="1">
                  <c:v>105.24</c:v>
                </c:pt>
                <c:pt idx="2">
                  <c:v>105.71</c:v>
                </c:pt>
                <c:pt idx="3">
                  <c:v>105.06</c:v>
                </c:pt>
                <c:pt idx="4">
                  <c:v>103.39</c:v>
                </c:pt>
              </c:numCache>
            </c:numRef>
          </c:val>
          <c:smooth val="0"/>
          <c:extLst>
            <c:ext xmlns:c16="http://schemas.microsoft.com/office/drawing/2014/chart" uri="{C3380CC4-5D6E-409C-BE32-E72D297353CC}">
              <c16:uniqueId val="{00000001-FDBB-4EB1-9A6F-A5C80801EAA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22.62</c:v>
                </c:pt>
                <c:pt idx="1">
                  <c:v>23.58</c:v>
                </c:pt>
                <c:pt idx="2">
                  <c:v>24.28</c:v>
                </c:pt>
                <c:pt idx="3">
                  <c:v>23.08</c:v>
                </c:pt>
                <c:pt idx="4">
                  <c:v>20.3</c:v>
                </c:pt>
              </c:numCache>
            </c:numRef>
          </c:val>
          <c:extLst>
            <c:ext xmlns:c16="http://schemas.microsoft.com/office/drawing/2014/chart" uri="{C3380CC4-5D6E-409C-BE32-E72D297353CC}">
              <c16:uniqueId val="{00000000-621A-495B-A28A-A34DD118E56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25.13</c:v>
                </c:pt>
                <c:pt idx="1">
                  <c:v>26.03</c:v>
                </c:pt>
                <c:pt idx="2">
                  <c:v>25.98</c:v>
                </c:pt>
                <c:pt idx="3">
                  <c:v>26.84</c:v>
                </c:pt>
                <c:pt idx="4">
                  <c:v>30.96</c:v>
                </c:pt>
              </c:numCache>
            </c:numRef>
          </c:val>
          <c:smooth val="0"/>
          <c:extLst>
            <c:ext xmlns:c16="http://schemas.microsoft.com/office/drawing/2014/chart" uri="{C3380CC4-5D6E-409C-BE32-E72D297353CC}">
              <c16:uniqueId val="{00000001-621A-495B-A28A-A34DD118E56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29.48</c:v>
                </c:pt>
                <c:pt idx="1">
                  <c:v>30.26</c:v>
                </c:pt>
                <c:pt idx="2">
                  <c:v>29.16</c:v>
                </c:pt>
                <c:pt idx="3">
                  <c:v>29.52</c:v>
                </c:pt>
                <c:pt idx="4">
                  <c:v>75.7</c:v>
                </c:pt>
              </c:numCache>
            </c:numRef>
          </c:val>
          <c:extLst>
            <c:ext xmlns:c16="http://schemas.microsoft.com/office/drawing/2014/chart" uri="{C3380CC4-5D6E-409C-BE32-E72D297353CC}">
              <c16:uniqueId val="{00000000-F5B9-4256-833C-C5688FF49B0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40.97</c:v>
                </c:pt>
                <c:pt idx="1">
                  <c:v>40.69</c:v>
                </c:pt>
                <c:pt idx="2">
                  <c:v>40.67</c:v>
                </c:pt>
                <c:pt idx="3">
                  <c:v>40.89</c:v>
                </c:pt>
                <c:pt idx="4">
                  <c:v>45.51</c:v>
                </c:pt>
              </c:numCache>
            </c:numRef>
          </c:val>
          <c:smooth val="0"/>
          <c:extLst>
            <c:ext xmlns:c16="http://schemas.microsoft.com/office/drawing/2014/chart" uri="{C3380CC4-5D6E-409C-BE32-E72D297353CC}">
              <c16:uniqueId val="{00000001-F5B9-4256-833C-C5688FF49B0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33.6</c:v>
                </c:pt>
                <c:pt idx="1">
                  <c:v>33.6</c:v>
                </c:pt>
                <c:pt idx="2">
                  <c:v>33.6</c:v>
                </c:pt>
                <c:pt idx="3">
                  <c:v>33.54</c:v>
                </c:pt>
                <c:pt idx="4">
                  <c:v>87.44</c:v>
                </c:pt>
              </c:numCache>
            </c:numRef>
          </c:val>
          <c:extLst>
            <c:ext xmlns:c16="http://schemas.microsoft.com/office/drawing/2014/chart" uri="{C3380CC4-5D6E-409C-BE32-E72D297353CC}">
              <c16:uniqueId val="{00000000-412B-43CB-9A16-24903A6623F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63.26</c:v>
                </c:pt>
                <c:pt idx="1">
                  <c:v>62.7</c:v>
                </c:pt>
                <c:pt idx="2">
                  <c:v>62.59</c:v>
                </c:pt>
                <c:pt idx="3">
                  <c:v>61.76</c:v>
                </c:pt>
                <c:pt idx="4">
                  <c:v>64.14</c:v>
                </c:pt>
              </c:numCache>
            </c:numRef>
          </c:val>
          <c:smooth val="0"/>
          <c:extLst>
            <c:ext xmlns:c16="http://schemas.microsoft.com/office/drawing/2014/chart" uri="{C3380CC4-5D6E-409C-BE32-E72D297353CC}">
              <c16:uniqueId val="{00000001-412B-43CB-9A16-24903A6623F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FX58" zoomScale="85" zoomScaleNormal="85" workbookViewId="0">
      <selection activeCell="SM16" sqref="SM16:TA4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15">
      <c r="A5" s="2"/>
      <c r="B5" s="147" t="str">
        <f>データ!H7</f>
        <v>岡山県　岡山市</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x14ac:dyDescent="0.15">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28000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小規模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2</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21197</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x14ac:dyDescent="0.15">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x14ac:dyDescent="0.15">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90.5</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14</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24482</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自治体職員</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5" t="s">
        <v>104</v>
      </c>
      <c r="SN16" s="86"/>
      <c r="SO16" s="86"/>
      <c r="SP16" s="86"/>
      <c r="SQ16" s="86"/>
      <c r="SR16" s="86"/>
      <c r="SS16" s="86"/>
      <c r="ST16" s="86"/>
      <c r="SU16" s="86"/>
      <c r="SV16" s="86"/>
      <c r="SW16" s="86"/>
      <c r="SX16" s="86"/>
      <c r="SY16" s="86"/>
      <c r="SZ16" s="86"/>
      <c r="TA16" s="87"/>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5"/>
      <c r="SN17" s="86"/>
      <c r="SO17" s="86"/>
      <c r="SP17" s="86"/>
      <c r="SQ17" s="86"/>
      <c r="SR17" s="86"/>
      <c r="SS17" s="86"/>
      <c r="ST17" s="86"/>
      <c r="SU17" s="86"/>
      <c r="SV17" s="86"/>
      <c r="SW17" s="86"/>
      <c r="SX17" s="86"/>
      <c r="SY17" s="86"/>
      <c r="SZ17" s="86"/>
      <c r="TA17" s="87"/>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5"/>
      <c r="SN18" s="86"/>
      <c r="SO18" s="86"/>
      <c r="SP18" s="86"/>
      <c r="SQ18" s="86"/>
      <c r="SR18" s="86"/>
      <c r="SS18" s="86"/>
      <c r="ST18" s="86"/>
      <c r="SU18" s="86"/>
      <c r="SV18" s="86"/>
      <c r="SW18" s="86"/>
      <c r="SX18" s="86"/>
      <c r="SY18" s="86"/>
      <c r="SZ18" s="86"/>
      <c r="TA18" s="87"/>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5"/>
      <c r="SN19" s="86"/>
      <c r="SO19" s="86"/>
      <c r="SP19" s="86"/>
      <c r="SQ19" s="86"/>
      <c r="SR19" s="86"/>
      <c r="SS19" s="86"/>
      <c r="ST19" s="86"/>
      <c r="SU19" s="86"/>
      <c r="SV19" s="86"/>
      <c r="SW19" s="86"/>
      <c r="SX19" s="86"/>
      <c r="SY19" s="86"/>
      <c r="SZ19" s="86"/>
      <c r="TA19" s="87"/>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5"/>
      <c r="SN20" s="86"/>
      <c r="SO20" s="86"/>
      <c r="SP20" s="86"/>
      <c r="SQ20" s="86"/>
      <c r="SR20" s="86"/>
      <c r="SS20" s="86"/>
      <c r="ST20" s="86"/>
      <c r="SU20" s="86"/>
      <c r="SV20" s="86"/>
      <c r="SW20" s="86"/>
      <c r="SX20" s="86"/>
      <c r="SY20" s="86"/>
      <c r="SZ20" s="86"/>
      <c r="TA20" s="87"/>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5"/>
      <c r="SN21" s="86"/>
      <c r="SO21" s="86"/>
      <c r="SP21" s="86"/>
      <c r="SQ21" s="86"/>
      <c r="SR21" s="86"/>
      <c r="SS21" s="86"/>
      <c r="ST21" s="86"/>
      <c r="SU21" s="86"/>
      <c r="SV21" s="86"/>
      <c r="SW21" s="86"/>
      <c r="SX21" s="86"/>
      <c r="SY21" s="86"/>
      <c r="SZ21" s="86"/>
      <c r="TA21" s="87"/>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5"/>
      <c r="SN22" s="86"/>
      <c r="SO22" s="86"/>
      <c r="SP22" s="86"/>
      <c r="SQ22" s="86"/>
      <c r="SR22" s="86"/>
      <c r="SS22" s="86"/>
      <c r="ST22" s="86"/>
      <c r="SU22" s="86"/>
      <c r="SV22" s="86"/>
      <c r="SW22" s="86"/>
      <c r="SX22" s="86"/>
      <c r="SY22" s="86"/>
      <c r="SZ22" s="86"/>
      <c r="TA22" s="87"/>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5"/>
      <c r="SN23" s="86"/>
      <c r="SO23" s="86"/>
      <c r="SP23" s="86"/>
      <c r="SQ23" s="86"/>
      <c r="SR23" s="86"/>
      <c r="SS23" s="86"/>
      <c r="ST23" s="86"/>
      <c r="SU23" s="86"/>
      <c r="SV23" s="86"/>
      <c r="SW23" s="86"/>
      <c r="SX23" s="86"/>
      <c r="SY23" s="86"/>
      <c r="SZ23" s="86"/>
      <c r="TA23" s="87"/>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5"/>
      <c r="SN24" s="86"/>
      <c r="SO24" s="86"/>
      <c r="SP24" s="86"/>
      <c r="SQ24" s="86"/>
      <c r="SR24" s="86"/>
      <c r="SS24" s="86"/>
      <c r="ST24" s="86"/>
      <c r="SU24" s="86"/>
      <c r="SV24" s="86"/>
      <c r="SW24" s="86"/>
      <c r="SX24" s="86"/>
      <c r="SY24" s="86"/>
      <c r="SZ24" s="86"/>
      <c r="TA24" s="87"/>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5"/>
      <c r="SN25" s="86"/>
      <c r="SO25" s="86"/>
      <c r="SP25" s="86"/>
      <c r="SQ25" s="86"/>
      <c r="SR25" s="86"/>
      <c r="SS25" s="86"/>
      <c r="ST25" s="86"/>
      <c r="SU25" s="86"/>
      <c r="SV25" s="86"/>
      <c r="SW25" s="86"/>
      <c r="SX25" s="86"/>
      <c r="SY25" s="86"/>
      <c r="SZ25" s="86"/>
      <c r="TA25" s="87"/>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5"/>
      <c r="SN26" s="86"/>
      <c r="SO26" s="86"/>
      <c r="SP26" s="86"/>
      <c r="SQ26" s="86"/>
      <c r="SR26" s="86"/>
      <c r="SS26" s="86"/>
      <c r="ST26" s="86"/>
      <c r="SU26" s="86"/>
      <c r="SV26" s="86"/>
      <c r="SW26" s="86"/>
      <c r="SX26" s="86"/>
      <c r="SY26" s="86"/>
      <c r="SZ26" s="86"/>
      <c r="TA26" s="87"/>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5"/>
      <c r="SN27" s="86"/>
      <c r="SO27" s="86"/>
      <c r="SP27" s="86"/>
      <c r="SQ27" s="86"/>
      <c r="SR27" s="86"/>
      <c r="SS27" s="86"/>
      <c r="ST27" s="86"/>
      <c r="SU27" s="86"/>
      <c r="SV27" s="86"/>
      <c r="SW27" s="86"/>
      <c r="SX27" s="86"/>
      <c r="SY27" s="86"/>
      <c r="SZ27" s="86"/>
      <c r="TA27" s="87"/>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5"/>
      <c r="SN28" s="86"/>
      <c r="SO28" s="86"/>
      <c r="SP28" s="86"/>
      <c r="SQ28" s="86"/>
      <c r="SR28" s="86"/>
      <c r="SS28" s="86"/>
      <c r="ST28" s="86"/>
      <c r="SU28" s="86"/>
      <c r="SV28" s="86"/>
      <c r="SW28" s="86"/>
      <c r="SX28" s="86"/>
      <c r="SY28" s="86"/>
      <c r="SZ28" s="86"/>
      <c r="TA28" s="87"/>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5"/>
      <c r="SN29" s="86"/>
      <c r="SO29" s="86"/>
      <c r="SP29" s="86"/>
      <c r="SQ29" s="86"/>
      <c r="SR29" s="86"/>
      <c r="SS29" s="86"/>
      <c r="ST29" s="86"/>
      <c r="SU29" s="86"/>
      <c r="SV29" s="86"/>
      <c r="SW29" s="86"/>
      <c r="SX29" s="86"/>
      <c r="SY29" s="86"/>
      <c r="SZ29" s="86"/>
      <c r="TA29" s="87"/>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5"/>
      <c r="SN30" s="86"/>
      <c r="SO30" s="86"/>
      <c r="SP30" s="86"/>
      <c r="SQ30" s="86"/>
      <c r="SR30" s="86"/>
      <c r="SS30" s="86"/>
      <c r="ST30" s="86"/>
      <c r="SU30" s="86"/>
      <c r="SV30" s="86"/>
      <c r="SW30" s="86"/>
      <c r="SX30" s="86"/>
      <c r="SY30" s="86"/>
      <c r="SZ30" s="86"/>
      <c r="TA30" s="87"/>
    </row>
    <row r="31" spans="1:521" ht="13.5" customHeight="1" x14ac:dyDescent="0.15">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H27</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H28</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H29</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H30</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R01</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H27</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H28</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H29</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H30</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R01</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H27</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H28</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H29</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H30</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R01</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H27</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H28</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H29</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H30</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R01</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85"/>
      <c r="SN31" s="86"/>
      <c r="SO31" s="86"/>
      <c r="SP31" s="86"/>
      <c r="SQ31" s="86"/>
      <c r="SR31" s="86"/>
      <c r="SS31" s="86"/>
      <c r="ST31" s="86"/>
      <c r="SU31" s="86"/>
      <c r="SV31" s="86"/>
      <c r="SW31" s="86"/>
      <c r="SX31" s="86"/>
      <c r="SY31" s="86"/>
      <c r="SZ31" s="86"/>
      <c r="TA31" s="87"/>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120.47</v>
      </c>
      <c r="Y32" s="107"/>
      <c r="Z32" s="107"/>
      <c r="AA32" s="107"/>
      <c r="AB32" s="107"/>
      <c r="AC32" s="107"/>
      <c r="AD32" s="107"/>
      <c r="AE32" s="107"/>
      <c r="AF32" s="107"/>
      <c r="AG32" s="107"/>
      <c r="AH32" s="107"/>
      <c r="AI32" s="107"/>
      <c r="AJ32" s="107"/>
      <c r="AK32" s="107"/>
      <c r="AL32" s="107"/>
      <c r="AM32" s="107"/>
      <c r="AN32" s="107"/>
      <c r="AO32" s="107"/>
      <c r="AP32" s="107"/>
      <c r="AQ32" s="108"/>
      <c r="AR32" s="106">
        <f>データ!U6</f>
        <v>113.95</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109.91</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117.04</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133.02000000000001</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955.96</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847.4</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1338.81</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1226.02</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1552.6</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15.05</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14.03</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12.98</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11.77</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10.86</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5"/>
      <c r="SN32" s="86"/>
      <c r="SO32" s="86"/>
      <c r="SP32" s="86"/>
      <c r="SQ32" s="86"/>
      <c r="SR32" s="86"/>
      <c r="SS32" s="86"/>
      <c r="ST32" s="86"/>
      <c r="SU32" s="86"/>
      <c r="SV32" s="86"/>
      <c r="SW32" s="86"/>
      <c r="SX32" s="86"/>
      <c r="SY32" s="86"/>
      <c r="SZ32" s="86"/>
      <c r="TA32" s="87"/>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119.31</v>
      </c>
      <c r="Y33" s="107"/>
      <c r="Z33" s="107"/>
      <c r="AA33" s="107"/>
      <c r="AB33" s="107"/>
      <c r="AC33" s="107"/>
      <c r="AD33" s="107"/>
      <c r="AE33" s="107"/>
      <c r="AF33" s="107"/>
      <c r="AG33" s="107"/>
      <c r="AH33" s="107"/>
      <c r="AI33" s="107"/>
      <c r="AJ33" s="107"/>
      <c r="AK33" s="107"/>
      <c r="AL33" s="107"/>
      <c r="AM33" s="107"/>
      <c r="AN33" s="107"/>
      <c r="AO33" s="107"/>
      <c r="AP33" s="107"/>
      <c r="AQ33" s="108"/>
      <c r="AR33" s="106">
        <f>データ!Z6</f>
        <v>116.37</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117.28</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116.96</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114.99</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50.52</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52.25</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53.3</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50.25</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75.56</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605.5</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551.42999999999995</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687.99</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655.75</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786.06</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222.22</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216.41</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208.47</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193.85</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450.91</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5"/>
      <c r="SN33" s="86"/>
      <c r="SO33" s="86"/>
      <c r="SP33" s="86"/>
      <c r="SQ33" s="86"/>
      <c r="SR33" s="86"/>
      <c r="SS33" s="86"/>
      <c r="ST33" s="86"/>
      <c r="SU33" s="86"/>
      <c r="SV33" s="86"/>
      <c r="SW33" s="86"/>
      <c r="SX33" s="86"/>
      <c r="SY33" s="86"/>
      <c r="SZ33" s="86"/>
      <c r="TA33" s="87"/>
    </row>
    <row r="34" spans="1:521" ht="13.5" customHeight="1" x14ac:dyDescent="0.15">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85"/>
      <c r="SN34" s="86"/>
      <c r="SO34" s="86"/>
      <c r="SP34" s="86"/>
      <c r="SQ34" s="86"/>
      <c r="SR34" s="86"/>
      <c r="SS34" s="86"/>
      <c r="ST34" s="86"/>
      <c r="SU34" s="86"/>
      <c r="SV34" s="86"/>
      <c r="SW34" s="86"/>
      <c r="SX34" s="86"/>
      <c r="SY34" s="86"/>
      <c r="SZ34" s="86"/>
      <c r="TA34" s="87"/>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5"/>
      <c r="SN35" s="86"/>
      <c r="SO35" s="86"/>
      <c r="SP35" s="86"/>
      <c r="SQ35" s="86"/>
      <c r="SR35" s="86"/>
      <c r="SS35" s="86"/>
      <c r="ST35" s="86"/>
      <c r="SU35" s="86"/>
      <c r="SV35" s="86"/>
      <c r="SW35" s="86"/>
      <c r="SX35" s="86"/>
      <c r="SY35" s="86"/>
      <c r="SZ35" s="86"/>
      <c r="TA35" s="87"/>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5"/>
      <c r="SN36" s="86"/>
      <c r="SO36" s="86"/>
      <c r="SP36" s="86"/>
      <c r="SQ36" s="86"/>
      <c r="SR36" s="86"/>
      <c r="SS36" s="86"/>
      <c r="ST36" s="86"/>
      <c r="SU36" s="86"/>
      <c r="SV36" s="86"/>
      <c r="SW36" s="86"/>
      <c r="SX36" s="86"/>
      <c r="SY36" s="86"/>
      <c r="SZ36" s="86"/>
      <c r="TA36" s="87"/>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5"/>
      <c r="SN37" s="86"/>
      <c r="SO37" s="86"/>
      <c r="SP37" s="86"/>
      <c r="SQ37" s="86"/>
      <c r="SR37" s="86"/>
      <c r="SS37" s="86"/>
      <c r="ST37" s="86"/>
      <c r="SU37" s="86"/>
      <c r="SV37" s="86"/>
      <c r="SW37" s="86"/>
      <c r="SX37" s="86"/>
      <c r="SY37" s="86"/>
      <c r="SZ37" s="86"/>
      <c r="TA37" s="87"/>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5"/>
      <c r="SN38" s="86"/>
      <c r="SO38" s="86"/>
      <c r="SP38" s="86"/>
      <c r="SQ38" s="86"/>
      <c r="SR38" s="86"/>
      <c r="SS38" s="86"/>
      <c r="ST38" s="86"/>
      <c r="SU38" s="86"/>
      <c r="SV38" s="86"/>
      <c r="SW38" s="86"/>
      <c r="SX38" s="86"/>
      <c r="SY38" s="86"/>
      <c r="SZ38" s="86"/>
      <c r="TA38" s="87"/>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5"/>
      <c r="SN39" s="86"/>
      <c r="SO39" s="86"/>
      <c r="SP39" s="86"/>
      <c r="SQ39" s="86"/>
      <c r="SR39" s="86"/>
      <c r="SS39" s="86"/>
      <c r="ST39" s="86"/>
      <c r="SU39" s="86"/>
      <c r="SV39" s="86"/>
      <c r="SW39" s="86"/>
      <c r="SX39" s="86"/>
      <c r="SY39" s="86"/>
      <c r="SZ39" s="86"/>
      <c r="TA39" s="87"/>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5"/>
      <c r="SN40" s="86"/>
      <c r="SO40" s="86"/>
      <c r="SP40" s="86"/>
      <c r="SQ40" s="86"/>
      <c r="SR40" s="86"/>
      <c r="SS40" s="86"/>
      <c r="ST40" s="86"/>
      <c r="SU40" s="86"/>
      <c r="SV40" s="86"/>
      <c r="SW40" s="86"/>
      <c r="SX40" s="86"/>
      <c r="SY40" s="86"/>
      <c r="SZ40" s="86"/>
      <c r="TA40" s="87"/>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5"/>
      <c r="SN41" s="86"/>
      <c r="SO41" s="86"/>
      <c r="SP41" s="86"/>
      <c r="SQ41" s="86"/>
      <c r="SR41" s="86"/>
      <c r="SS41" s="86"/>
      <c r="ST41" s="86"/>
      <c r="SU41" s="86"/>
      <c r="SV41" s="86"/>
      <c r="SW41" s="86"/>
      <c r="SX41" s="86"/>
      <c r="SY41" s="86"/>
      <c r="SZ41" s="86"/>
      <c r="TA41" s="87"/>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5"/>
      <c r="SN42" s="86"/>
      <c r="SO42" s="86"/>
      <c r="SP42" s="86"/>
      <c r="SQ42" s="86"/>
      <c r="SR42" s="86"/>
      <c r="SS42" s="86"/>
      <c r="ST42" s="86"/>
      <c r="SU42" s="86"/>
      <c r="SV42" s="86"/>
      <c r="SW42" s="86"/>
      <c r="SX42" s="86"/>
      <c r="SY42" s="86"/>
      <c r="SZ42" s="86"/>
      <c r="TA42" s="87"/>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5"/>
      <c r="SN43" s="86"/>
      <c r="SO43" s="86"/>
      <c r="SP43" s="86"/>
      <c r="SQ43" s="86"/>
      <c r="SR43" s="86"/>
      <c r="SS43" s="86"/>
      <c r="ST43" s="86"/>
      <c r="SU43" s="86"/>
      <c r="SV43" s="86"/>
      <c r="SW43" s="86"/>
      <c r="SX43" s="86"/>
      <c r="SY43" s="86"/>
      <c r="SZ43" s="86"/>
      <c r="TA43" s="87"/>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5"/>
      <c r="SN44" s="86"/>
      <c r="SO44" s="86"/>
      <c r="SP44" s="86"/>
      <c r="SQ44" s="86"/>
      <c r="SR44" s="86"/>
      <c r="SS44" s="86"/>
      <c r="ST44" s="86"/>
      <c r="SU44" s="86"/>
      <c r="SV44" s="86"/>
      <c r="SW44" s="86"/>
      <c r="SX44" s="86"/>
      <c r="SY44" s="86"/>
      <c r="SZ44" s="86"/>
      <c r="TA44" s="87"/>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8"/>
      <c r="SN45" s="89"/>
      <c r="SO45" s="89"/>
      <c r="SP45" s="89"/>
      <c r="SQ45" s="89"/>
      <c r="SR45" s="89"/>
      <c r="SS45" s="89"/>
      <c r="ST45" s="89"/>
      <c r="SU45" s="89"/>
      <c r="SV45" s="89"/>
      <c r="SW45" s="89"/>
      <c r="SX45" s="89"/>
      <c r="SY45" s="89"/>
      <c r="SZ45" s="89"/>
      <c r="TA45" s="90"/>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5" t="s">
        <v>106</v>
      </c>
      <c r="SN48" s="86"/>
      <c r="SO48" s="86"/>
      <c r="SP48" s="86"/>
      <c r="SQ48" s="86"/>
      <c r="SR48" s="86"/>
      <c r="SS48" s="86"/>
      <c r="ST48" s="86"/>
      <c r="SU48" s="86"/>
      <c r="SV48" s="86"/>
      <c r="SW48" s="86"/>
      <c r="SX48" s="86"/>
      <c r="SY48" s="86"/>
      <c r="SZ48" s="86"/>
      <c r="TA48" s="87"/>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5" customHeight="1" x14ac:dyDescent="0.15">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H27</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H28</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H29</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H30</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R01</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H27</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H28</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H29</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H30</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R01</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H27</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H28</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H29</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H30</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R01</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H27</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H28</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H29</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H30</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R01</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117.45</v>
      </c>
      <c r="Y55" s="107"/>
      <c r="Z55" s="107"/>
      <c r="AA55" s="107"/>
      <c r="AB55" s="107"/>
      <c r="AC55" s="107"/>
      <c r="AD55" s="107"/>
      <c r="AE55" s="107"/>
      <c r="AF55" s="107"/>
      <c r="AG55" s="107"/>
      <c r="AH55" s="107"/>
      <c r="AI55" s="107"/>
      <c r="AJ55" s="107"/>
      <c r="AK55" s="107"/>
      <c r="AL55" s="107"/>
      <c r="AM55" s="107"/>
      <c r="AN55" s="107"/>
      <c r="AO55" s="107"/>
      <c r="AP55" s="107"/>
      <c r="AQ55" s="108"/>
      <c r="AR55" s="106">
        <f>データ!BM6</f>
        <v>112.97</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109.4</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115.86</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131.1</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22.62</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23.58</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24.28</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23.08</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20.3</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29.48</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30.26</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29.16</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29.52</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75.7</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33.6</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33.6</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33.6</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33.54</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87.44</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109.19</v>
      </c>
      <c r="Y56" s="107"/>
      <c r="Z56" s="107"/>
      <c r="AA56" s="107"/>
      <c r="AB56" s="107"/>
      <c r="AC56" s="107"/>
      <c r="AD56" s="107"/>
      <c r="AE56" s="107"/>
      <c r="AF56" s="107"/>
      <c r="AG56" s="107"/>
      <c r="AH56" s="107"/>
      <c r="AI56" s="107"/>
      <c r="AJ56" s="107"/>
      <c r="AK56" s="107"/>
      <c r="AL56" s="107"/>
      <c r="AM56" s="107"/>
      <c r="AN56" s="107"/>
      <c r="AO56" s="107"/>
      <c r="AP56" s="107"/>
      <c r="AQ56" s="108"/>
      <c r="AR56" s="106">
        <f>データ!BR6</f>
        <v>105.24</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105.71</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105.06</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103.39</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25.13</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26.03</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25.98</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26.84</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30.96</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40.97</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40.69</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40.67</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40.89</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45.51</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63.26</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62.7</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62.59</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61.76</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64.14</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5" customHeight="1" x14ac:dyDescent="0.15">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5"/>
      <c r="SN60" s="86"/>
      <c r="SO60" s="86"/>
      <c r="SP60" s="86"/>
      <c r="SQ60" s="86"/>
      <c r="SR60" s="86"/>
      <c r="SS60" s="86"/>
      <c r="ST60" s="86"/>
      <c r="SU60" s="86"/>
      <c r="SV60" s="86"/>
      <c r="SW60" s="86"/>
      <c r="SX60" s="86"/>
      <c r="SY60" s="86"/>
      <c r="SZ60" s="86"/>
      <c r="TA60" s="87"/>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5"/>
      <c r="SN61" s="86"/>
      <c r="SO61" s="86"/>
      <c r="SP61" s="86"/>
      <c r="SQ61" s="86"/>
      <c r="SR61" s="86"/>
      <c r="SS61" s="86"/>
      <c r="ST61" s="86"/>
      <c r="SU61" s="86"/>
      <c r="SV61" s="86"/>
      <c r="SW61" s="86"/>
      <c r="SX61" s="86"/>
      <c r="SY61" s="86"/>
      <c r="SZ61" s="86"/>
      <c r="TA61" s="87"/>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5"/>
      <c r="SN62" s="86"/>
      <c r="SO62" s="86"/>
      <c r="SP62" s="86"/>
      <c r="SQ62" s="86"/>
      <c r="SR62" s="86"/>
      <c r="SS62" s="86"/>
      <c r="ST62" s="86"/>
      <c r="SU62" s="86"/>
      <c r="SV62" s="86"/>
      <c r="SW62" s="86"/>
      <c r="SX62" s="86"/>
      <c r="SY62" s="86"/>
      <c r="SZ62" s="86"/>
      <c r="TA62" s="87"/>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5"/>
      <c r="SN63" s="86"/>
      <c r="SO63" s="86"/>
      <c r="SP63" s="86"/>
      <c r="SQ63" s="86"/>
      <c r="SR63" s="86"/>
      <c r="SS63" s="86"/>
      <c r="ST63" s="86"/>
      <c r="SU63" s="86"/>
      <c r="SV63" s="86"/>
      <c r="SW63" s="86"/>
      <c r="SX63" s="86"/>
      <c r="SY63" s="86"/>
      <c r="SZ63" s="86"/>
      <c r="TA63" s="87"/>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105</v>
      </c>
      <c r="SN68" s="86"/>
      <c r="SO68" s="86"/>
      <c r="SP68" s="86"/>
      <c r="SQ68" s="86"/>
      <c r="SR68" s="86"/>
      <c r="SS68" s="86"/>
      <c r="ST68" s="86"/>
      <c r="SU68" s="86"/>
      <c r="SV68" s="86"/>
      <c r="SW68" s="86"/>
      <c r="SX68" s="86"/>
      <c r="SY68" s="86"/>
      <c r="SZ68" s="86"/>
      <c r="TA68" s="87"/>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x14ac:dyDescent="0.15">
      <c r="A79" s="2"/>
      <c r="B79" s="26"/>
      <c r="C79" s="2"/>
      <c r="D79" s="2"/>
      <c r="E79" s="2"/>
      <c r="F79" s="2"/>
      <c r="G79" s="2"/>
      <c r="H79" s="2"/>
      <c r="I79" s="2"/>
      <c r="J79" s="28"/>
      <c r="K79" s="29"/>
      <c r="L79" s="74"/>
      <c r="M79" s="74"/>
      <c r="N79" s="74"/>
      <c r="O79" s="74"/>
      <c r="P79" s="74"/>
      <c r="Q79" s="74"/>
      <c r="R79" s="74"/>
      <c r="S79" s="74"/>
      <c r="T79" s="74"/>
      <c r="U79" s="74"/>
      <c r="V79" s="74"/>
      <c r="W79" s="74"/>
      <c r="X79" s="75"/>
      <c r="Y79" s="76" t="str">
        <f>データ!$B$10</f>
        <v>H27</v>
      </c>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8"/>
      <c r="AZ79" s="76" t="str">
        <f>データ!$C$10</f>
        <v>H28</v>
      </c>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8"/>
      <c r="CA79" s="76" t="str">
        <f>データ!$D$10</f>
        <v>H29</v>
      </c>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8"/>
      <c r="DB79" s="76" t="str">
        <f>データ!$E$10</f>
        <v>H30</v>
      </c>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8"/>
      <c r="EC79" s="76" t="str">
        <f>データ!$F$10</f>
        <v>R01</v>
      </c>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8"/>
      <c r="FD79" s="29"/>
      <c r="FE79" s="32"/>
      <c r="FF79" s="2"/>
      <c r="FG79" s="2"/>
      <c r="FH79" s="2"/>
      <c r="FI79" s="2"/>
      <c r="FJ79" s="2"/>
      <c r="FK79" s="2"/>
      <c r="FL79" s="2"/>
      <c r="FM79" s="2"/>
      <c r="FN79" s="2"/>
      <c r="FO79" s="2"/>
      <c r="FP79" s="2"/>
      <c r="FQ79" s="2"/>
      <c r="FR79" s="2"/>
      <c r="FS79" s="2"/>
      <c r="FT79" s="2"/>
      <c r="FU79" s="2"/>
      <c r="FV79" s="28"/>
      <c r="FW79" s="29"/>
      <c r="FX79" s="74"/>
      <c r="FY79" s="74"/>
      <c r="FZ79" s="74"/>
      <c r="GA79" s="74"/>
      <c r="GB79" s="74"/>
      <c r="GC79" s="74"/>
      <c r="GD79" s="74"/>
      <c r="GE79" s="74"/>
      <c r="GF79" s="74"/>
      <c r="GG79" s="74"/>
      <c r="GH79" s="74"/>
      <c r="GI79" s="74"/>
      <c r="GJ79" s="75"/>
      <c r="GK79" s="76" t="str">
        <f>データ!$B$10</f>
        <v>H27</v>
      </c>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8"/>
      <c r="HL79" s="76" t="str">
        <f>データ!$C$10</f>
        <v>H28</v>
      </c>
      <c r="HM79" s="77"/>
      <c r="HN79" s="77"/>
      <c r="HO79" s="77"/>
      <c r="HP79" s="77"/>
      <c r="HQ79" s="77"/>
      <c r="HR79" s="77"/>
      <c r="HS79" s="77"/>
      <c r="HT79" s="77"/>
      <c r="HU79" s="77"/>
      <c r="HV79" s="77"/>
      <c r="HW79" s="77"/>
      <c r="HX79" s="77"/>
      <c r="HY79" s="77"/>
      <c r="HZ79" s="77"/>
      <c r="IA79" s="77"/>
      <c r="IB79" s="77"/>
      <c r="IC79" s="77"/>
      <c r="ID79" s="77"/>
      <c r="IE79" s="77"/>
      <c r="IF79" s="77"/>
      <c r="IG79" s="77"/>
      <c r="IH79" s="77"/>
      <c r="II79" s="77"/>
      <c r="IJ79" s="77"/>
      <c r="IK79" s="77"/>
      <c r="IL79" s="78"/>
      <c r="IM79" s="76" t="str">
        <f>データ!$D$10</f>
        <v>H29</v>
      </c>
      <c r="IN79" s="77"/>
      <c r="IO79" s="77"/>
      <c r="IP79" s="77"/>
      <c r="IQ79" s="77"/>
      <c r="IR79" s="77"/>
      <c r="IS79" s="77"/>
      <c r="IT79" s="77"/>
      <c r="IU79" s="77"/>
      <c r="IV79" s="77"/>
      <c r="IW79" s="77"/>
      <c r="IX79" s="77"/>
      <c r="IY79" s="77"/>
      <c r="IZ79" s="77"/>
      <c r="JA79" s="77"/>
      <c r="JB79" s="77"/>
      <c r="JC79" s="77"/>
      <c r="JD79" s="77"/>
      <c r="JE79" s="77"/>
      <c r="JF79" s="77"/>
      <c r="JG79" s="77"/>
      <c r="JH79" s="77"/>
      <c r="JI79" s="77"/>
      <c r="JJ79" s="77"/>
      <c r="JK79" s="77"/>
      <c r="JL79" s="77"/>
      <c r="JM79" s="78"/>
      <c r="JN79" s="76" t="str">
        <f>データ!$E$10</f>
        <v>H30</v>
      </c>
      <c r="JO79" s="77"/>
      <c r="JP79" s="77"/>
      <c r="JQ79" s="77"/>
      <c r="JR79" s="77"/>
      <c r="JS79" s="77"/>
      <c r="JT79" s="77"/>
      <c r="JU79" s="77"/>
      <c r="JV79" s="77"/>
      <c r="JW79" s="77"/>
      <c r="JX79" s="77"/>
      <c r="JY79" s="77"/>
      <c r="JZ79" s="77"/>
      <c r="KA79" s="77"/>
      <c r="KB79" s="77"/>
      <c r="KC79" s="77"/>
      <c r="KD79" s="77"/>
      <c r="KE79" s="77"/>
      <c r="KF79" s="77"/>
      <c r="KG79" s="77"/>
      <c r="KH79" s="77"/>
      <c r="KI79" s="77"/>
      <c r="KJ79" s="77"/>
      <c r="KK79" s="77"/>
      <c r="KL79" s="77"/>
      <c r="KM79" s="77"/>
      <c r="KN79" s="78"/>
      <c r="KO79" s="76" t="str">
        <f>データ!$F$10</f>
        <v>R01</v>
      </c>
      <c r="KP79" s="77"/>
      <c r="KQ79" s="77"/>
      <c r="KR79" s="77"/>
      <c r="KS79" s="77"/>
      <c r="KT79" s="77"/>
      <c r="KU79" s="77"/>
      <c r="KV79" s="77"/>
      <c r="KW79" s="77"/>
      <c r="KX79" s="77"/>
      <c r="KY79" s="77"/>
      <c r="KZ79" s="77"/>
      <c r="LA79" s="77"/>
      <c r="LB79" s="77"/>
      <c r="LC79" s="77"/>
      <c r="LD79" s="77"/>
      <c r="LE79" s="77"/>
      <c r="LF79" s="77"/>
      <c r="LG79" s="77"/>
      <c r="LH79" s="77"/>
      <c r="LI79" s="77"/>
      <c r="LJ79" s="77"/>
      <c r="LK79" s="77"/>
      <c r="LL79" s="77"/>
      <c r="LM79" s="77"/>
      <c r="LN79" s="77"/>
      <c r="LO79" s="78"/>
      <c r="LP79" s="29"/>
      <c r="LQ79" s="32"/>
      <c r="LR79" s="2"/>
      <c r="LS79" s="2"/>
      <c r="LT79" s="2"/>
      <c r="LU79" s="2"/>
      <c r="LV79" s="2"/>
      <c r="LW79" s="2"/>
      <c r="LX79" s="2"/>
      <c r="LY79" s="2"/>
      <c r="LZ79" s="2"/>
      <c r="MA79" s="2"/>
      <c r="MB79" s="2"/>
      <c r="MC79" s="2"/>
      <c r="MD79" s="2"/>
      <c r="ME79" s="2"/>
      <c r="MF79" s="2"/>
      <c r="MG79" s="2"/>
      <c r="MH79" s="28"/>
      <c r="MI79" s="29"/>
      <c r="MJ79" s="74"/>
      <c r="MK79" s="74"/>
      <c r="ML79" s="74"/>
      <c r="MM79" s="74"/>
      <c r="MN79" s="74"/>
      <c r="MO79" s="74"/>
      <c r="MP79" s="74"/>
      <c r="MQ79" s="74"/>
      <c r="MR79" s="74"/>
      <c r="MS79" s="74"/>
      <c r="MT79" s="74"/>
      <c r="MU79" s="74"/>
      <c r="MV79" s="75"/>
      <c r="MW79" s="76" t="str">
        <f>データ!$B$10</f>
        <v>H27</v>
      </c>
      <c r="MX79" s="77"/>
      <c r="MY79" s="77"/>
      <c r="MZ79" s="77"/>
      <c r="NA79" s="77"/>
      <c r="NB79" s="77"/>
      <c r="NC79" s="77"/>
      <c r="ND79" s="77"/>
      <c r="NE79" s="77"/>
      <c r="NF79" s="77"/>
      <c r="NG79" s="77"/>
      <c r="NH79" s="77"/>
      <c r="NI79" s="77"/>
      <c r="NJ79" s="77"/>
      <c r="NK79" s="77"/>
      <c r="NL79" s="77"/>
      <c r="NM79" s="77"/>
      <c r="NN79" s="77"/>
      <c r="NO79" s="77"/>
      <c r="NP79" s="77"/>
      <c r="NQ79" s="77"/>
      <c r="NR79" s="77"/>
      <c r="NS79" s="77"/>
      <c r="NT79" s="77"/>
      <c r="NU79" s="77"/>
      <c r="NV79" s="77"/>
      <c r="NW79" s="78"/>
      <c r="NX79" s="76" t="str">
        <f>データ!$C$10</f>
        <v>H28</v>
      </c>
      <c r="NY79" s="77"/>
      <c r="NZ79" s="77"/>
      <c r="OA79" s="77"/>
      <c r="OB79" s="77"/>
      <c r="OC79" s="77"/>
      <c r="OD79" s="77"/>
      <c r="OE79" s="77"/>
      <c r="OF79" s="77"/>
      <c r="OG79" s="77"/>
      <c r="OH79" s="77"/>
      <c r="OI79" s="77"/>
      <c r="OJ79" s="77"/>
      <c r="OK79" s="77"/>
      <c r="OL79" s="77"/>
      <c r="OM79" s="77"/>
      <c r="ON79" s="77"/>
      <c r="OO79" s="77"/>
      <c r="OP79" s="77"/>
      <c r="OQ79" s="77"/>
      <c r="OR79" s="77"/>
      <c r="OS79" s="77"/>
      <c r="OT79" s="77"/>
      <c r="OU79" s="77"/>
      <c r="OV79" s="77"/>
      <c r="OW79" s="77"/>
      <c r="OX79" s="78"/>
      <c r="OY79" s="76" t="str">
        <f>データ!$D$10</f>
        <v>H29</v>
      </c>
      <c r="OZ79" s="77"/>
      <c r="PA79" s="77"/>
      <c r="PB79" s="77"/>
      <c r="PC79" s="77"/>
      <c r="PD79" s="77"/>
      <c r="PE79" s="77"/>
      <c r="PF79" s="77"/>
      <c r="PG79" s="77"/>
      <c r="PH79" s="77"/>
      <c r="PI79" s="77"/>
      <c r="PJ79" s="77"/>
      <c r="PK79" s="77"/>
      <c r="PL79" s="77"/>
      <c r="PM79" s="77"/>
      <c r="PN79" s="77"/>
      <c r="PO79" s="77"/>
      <c r="PP79" s="77"/>
      <c r="PQ79" s="77"/>
      <c r="PR79" s="77"/>
      <c r="PS79" s="77"/>
      <c r="PT79" s="77"/>
      <c r="PU79" s="77"/>
      <c r="PV79" s="77"/>
      <c r="PW79" s="77"/>
      <c r="PX79" s="77"/>
      <c r="PY79" s="78"/>
      <c r="PZ79" s="76" t="str">
        <f>データ!$E$10</f>
        <v>H30</v>
      </c>
      <c r="QA79" s="77"/>
      <c r="QB79" s="77"/>
      <c r="QC79" s="77"/>
      <c r="QD79" s="77"/>
      <c r="QE79" s="77"/>
      <c r="QF79" s="77"/>
      <c r="QG79" s="77"/>
      <c r="QH79" s="77"/>
      <c r="QI79" s="77"/>
      <c r="QJ79" s="77"/>
      <c r="QK79" s="77"/>
      <c r="QL79" s="77"/>
      <c r="QM79" s="77"/>
      <c r="QN79" s="77"/>
      <c r="QO79" s="77"/>
      <c r="QP79" s="77"/>
      <c r="QQ79" s="77"/>
      <c r="QR79" s="77"/>
      <c r="QS79" s="77"/>
      <c r="QT79" s="77"/>
      <c r="QU79" s="77"/>
      <c r="QV79" s="77"/>
      <c r="QW79" s="77"/>
      <c r="QX79" s="77"/>
      <c r="QY79" s="77"/>
      <c r="QZ79" s="78"/>
      <c r="RA79" s="76" t="str">
        <f>データ!$F$10</f>
        <v>R01</v>
      </c>
      <c r="RB79" s="77"/>
      <c r="RC79" s="77"/>
      <c r="RD79" s="77"/>
      <c r="RE79" s="77"/>
      <c r="RF79" s="77"/>
      <c r="RG79" s="77"/>
      <c r="RH79" s="77"/>
      <c r="RI79" s="77"/>
      <c r="RJ79" s="77"/>
      <c r="RK79" s="77"/>
      <c r="RL79" s="77"/>
      <c r="RM79" s="77"/>
      <c r="RN79" s="77"/>
      <c r="RO79" s="77"/>
      <c r="RP79" s="77"/>
      <c r="RQ79" s="77"/>
      <c r="RR79" s="77"/>
      <c r="RS79" s="77"/>
      <c r="RT79" s="77"/>
      <c r="RU79" s="77"/>
      <c r="RV79" s="77"/>
      <c r="RW79" s="77"/>
      <c r="RX79" s="77"/>
      <c r="RY79" s="77"/>
      <c r="RZ79" s="77"/>
      <c r="SA79" s="78"/>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x14ac:dyDescent="0.15">
      <c r="A80" s="2"/>
      <c r="B80" s="26"/>
      <c r="C80" s="2"/>
      <c r="D80" s="2"/>
      <c r="E80" s="2"/>
      <c r="F80" s="2"/>
      <c r="G80" s="2"/>
      <c r="H80" s="2"/>
      <c r="I80" s="2"/>
      <c r="J80" s="28"/>
      <c r="K80" s="29"/>
      <c r="L80" s="73" t="s">
        <v>23</v>
      </c>
      <c r="M80" s="73"/>
      <c r="N80" s="73"/>
      <c r="O80" s="73"/>
      <c r="P80" s="73"/>
      <c r="Q80" s="73"/>
      <c r="R80" s="73"/>
      <c r="S80" s="73"/>
      <c r="T80" s="73"/>
      <c r="U80" s="73"/>
      <c r="V80" s="73"/>
      <c r="W80" s="73"/>
      <c r="X80" s="73"/>
      <c r="Y80" s="72">
        <f>データ!DD6</f>
        <v>63.75</v>
      </c>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f>データ!DE6</f>
        <v>65.010000000000005</v>
      </c>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f>データ!DF6</f>
        <v>65.28</v>
      </c>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f>データ!DG6</f>
        <v>66.73</v>
      </c>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f>データ!DH6</f>
        <v>67.900000000000006</v>
      </c>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2">
        <f>データ!DO6</f>
        <v>51.25</v>
      </c>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f>データ!DP6</f>
        <v>52</v>
      </c>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f>データ!DQ6</f>
        <v>52</v>
      </c>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f>データ!DR6</f>
        <v>52</v>
      </c>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f>データ!DS6</f>
        <v>52.01</v>
      </c>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2">
        <f>データ!DZ6</f>
        <v>0</v>
      </c>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f>データ!EA6</f>
        <v>0</v>
      </c>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f>データ!EB6</f>
        <v>0</v>
      </c>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f>データ!EC6</f>
        <v>0</v>
      </c>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f>データ!ED6</f>
        <v>0</v>
      </c>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x14ac:dyDescent="0.15">
      <c r="A81" s="2"/>
      <c r="B81" s="26"/>
      <c r="C81" s="2"/>
      <c r="D81" s="2"/>
      <c r="E81" s="2"/>
      <c r="F81" s="2"/>
      <c r="G81" s="2"/>
      <c r="H81" s="2"/>
      <c r="I81" s="2"/>
      <c r="J81" s="28"/>
      <c r="K81" s="29"/>
      <c r="L81" s="73" t="s">
        <v>24</v>
      </c>
      <c r="M81" s="73"/>
      <c r="N81" s="73"/>
      <c r="O81" s="73"/>
      <c r="P81" s="73"/>
      <c r="Q81" s="73"/>
      <c r="R81" s="73"/>
      <c r="S81" s="73"/>
      <c r="T81" s="73"/>
      <c r="U81" s="73"/>
      <c r="V81" s="73"/>
      <c r="W81" s="73"/>
      <c r="X81" s="73"/>
      <c r="Y81" s="72">
        <f>データ!DI6</f>
        <v>54.49</v>
      </c>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f>データ!DJ6</f>
        <v>55.39</v>
      </c>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f>データ!DK6</f>
        <v>55.25</v>
      </c>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f>データ!DL6</f>
        <v>57.11</v>
      </c>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f>データ!DM6</f>
        <v>54.51</v>
      </c>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2">
        <f>データ!DT6</f>
        <v>42</v>
      </c>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f>データ!DU6</f>
        <v>43.33</v>
      </c>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f>データ!DV6</f>
        <v>44.05</v>
      </c>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f>データ!DW6</f>
        <v>51.87</v>
      </c>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f>データ!DX6</f>
        <v>36.58</v>
      </c>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2">
        <f>データ!EE6</f>
        <v>0.48</v>
      </c>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f>データ!EF6</f>
        <v>0.52</v>
      </c>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f>データ!EG6</f>
        <v>1.3</v>
      </c>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f>データ!EH6</f>
        <v>0.28000000000000003</v>
      </c>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f>データ!EI6</f>
        <v>0.36</v>
      </c>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x14ac:dyDescent="0.15">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6" t="s">
        <v>29</v>
      </c>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t="s">
        <v>30</v>
      </c>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t="s">
        <v>31</v>
      </c>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t="s">
        <v>32</v>
      </c>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t="s">
        <v>33</v>
      </c>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t="s">
        <v>34</v>
      </c>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t="s">
        <v>35</v>
      </c>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t="s">
        <v>36</v>
      </c>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t="s">
        <v>29</v>
      </c>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t="s">
        <v>37</v>
      </c>
      <c r="IM89" s="66"/>
      <c r="IN89" s="66"/>
      <c r="IO89" s="66"/>
      <c r="IP89" s="66"/>
      <c r="IQ89" s="66"/>
      <c r="IR89" s="66"/>
      <c r="IS89" s="66"/>
      <c r="IT89" s="66"/>
      <c r="IU89" s="66"/>
      <c r="IV89" s="66"/>
      <c r="IW89" s="66"/>
      <c r="IX89" s="66"/>
      <c r="IY89" s="66"/>
      <c r="IZ89" s="66"/>
      <c r="JA89" s="66"/>
      <c r="JB89" s="66"/>
      <c r="JC89" s="66"/>
      <c r="JD89" s="66"/>
      <c r="JE89" s="66"/>
      <c r="JF89" s="66"/>
      <c r="JG89" s="66"/>
      <c r="JH89" s="66"/>
      <c r="JI89" s="66"/>
      <c r="JJ89" s="66"/>
      <c r="JK89" s="66"/>
      <c r="JL89" s="66"/>
      <c r="JM89" s="66" t="s">
        <v>31</v>
      </c>
      <c r="JN89" s="66"/>
      <c r="JO89" s="66"/>
      <c r="JP89" s="66"/>
      <c r="JQ89" s="66"/>
      <c r="JR89" s="66"/>
      <c r="JS89" s="66"/>
      <c r="JT89" s="66"/>
      <c r="JU89" s="66"/>
      <c r="JV89" s="66"/>
      <c r="JW89" s="66"/>
      <c r="JX89" s="66"/>
      <c r="JY89" s="66"/>
      <c r="JZ89" s="66"/>
      <c r="KA89" s="66"/>
      <c r="KB89" s="66"/>
      <c r="KC89" s="66"/>
      <c r="KD89" s="66"/>
      <c r="KE89" s="66"/>
      <c r="KF89" s="66"/>
      <c r="KG89" s="66"/>
      <c r="KH89" s="66"/>
      <c r="KI89" s="66"/>
      <c r="KJ89" s="66"/>
      <c r="KK89" s="66"/>
      <c r="KL89" s="66"/>
      <c r="KM89" s="6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7" t="str">
        <f>データ!AD6</f>
        <v>【119.03】</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t="str">
        <f>データ!AO6</f>
        <v>【25.49】</v>
      </c>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t="str">
        <f>データ!AZ6</f>
        <v>【420.52】</v>
      </c>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t="str">
        <f>データ!BK6</f>
        <v>【238.81】</v>
      </c>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t="str">
        <f>データ!BV6</f>
        <v>【115.00】</v>
      </c>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t="str">
        <f>データ!CG6</f>
        <v>【18.60】</v>
      </c>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t="str">
        <f>データ!CR6</f>
        <v>【55.21】</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67" t="str">
        <f>データ!DC6</f>
        <v>【77.39】</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67" t="str">
        <f>データ!DN6</f>
        <v>【59.23】</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67" t="str">
        <f>データ!DY6</f>
        <v>【47.77】</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67" t="str">
        <f>データ!EJ6</f>
        <v>【0.34】</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DLXyluxc7U5u1uOcMpOjF68OlPqhglAyFwd/Q3O2mVVZWL+Pjo3iAK35SHQdFub+YlujYtBrlhFWOF+iAsMreg==" saltValue="o7Vm8GfYSiW1N6h2I6i/Ng=="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38</v>
      </c>
    </row>
    <row r="2" spans="1:140" x14ac:dyDescent="0.15">
      <c r="A2" s="45" t="s">
        <v>39</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40</v>
      </c>
      <c r="B3" s="46" t="s">
        <v>41</v>
      </c>
      <c r="C3" s="46" t="s">
        <v>42</v>
      </c>
      <c r="D3" s="46" t="s">
        <v>43</v>
      </c>
      <c r="E3" s="46" t="s">
        <v>44</v>
      </c>
      <c r="F3" s="46" t="s">
        <v>45</v>
      </c>
      <c r="G3" s="46" t="s">
        <v>46</v>
      </c>
      <c r="H3" s="154" t="s">
        <v>47</v>
      </c>
      <c r="I3" s="155"/>
      <c r="J3" s="155"/>
      <c r="K3" s="155"/>
      <c r="L3" s="155"/>
      <c r="M3" s="155"/>
      <c r="N3" s="155"/>
      <c r="O3" s="155"/>
      <c r="P3" s="155"/>
      <c r="Q3" s="155"/>
      <c r="R3" s="155"/>
      <c r="S3" s="155"/>
      <c r="T3" s="158" t="s">
        <v>48</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26</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120.47</v>
      </c>
      <c r="U6" s="52">
        <f>U7</f>
        <v>113.95</v>
      </c>
      <c r="V6" s="52">
        <f>V7</f>
        <v>109.91</v>
      </c>
      <c r="W6" s="52">
        <f>W7</f>
        <v>117.04</v>
      </c>
      <c r="X6" s="52">
        <f t="shared" si="3"/>
        <v>133.02000000000001</v>
      </c>
      <c r="Y6" s="52">
        <f t="shared" si="3"/>
        <v>119.31</v>
      </c>
      <c r="Z6" s="52">
        <f t="shared" si="3"/>
        <v>116.37</v>
      </c>
      <c r="AA6" s="52">
        <f t="shared" si="3"/>
        <v>117.28</v>
      </c>
      <c r="AB6" s="52">
        <f t="shared" si="3"/>
        <v>116.96</v>
      </c>
      <c r="AC6" s="52">
        <f t="shared" si="3"/>
        <v>114.99</v>
      </c>
      <c r="AD6" s="50" t="str">
        <f>IF(AD7="-","【-】","【"&amp;SUBSTITUTE(TEXT(AD7,"#,##0.00"),"-","△")&amp;"】")</f>
        <v>【119.03】</v>
      </c>
      <c r="AE6" s="52">
        <f t="shared" si="3"/>
        <v>0</v>
      </c>
      <c r="AF6" s="52">
        <f>AF7</f>
        <v>0</v>
      </c>
      <c r="AG6" s="52">
        <f>AG7</f>
        <v>0</v>
      </c>
      <c r="AH6" s="52">
        <f>AH7</f>
        <v>0</v>
      </c>
      <c r="AI6" s="52">
        <f t="shared" si="3"/>
        <v>0</v>
      </c>
      <c r="AJ6" s="52">
        <f t="shared" si="3"/>
        <v>50.52</v>
      </c>
      <c r="AK6" s="52">
        <f t="shared" si="3"/>
        <v>52.25</v>
      </c>
      <c r="AL6" s="52">
        <f t="shared" si="3"/>
        <v>53.3</v>
      </c>
      <c r="AM6" s="52">
        <f t="shared" si="3"/>
        <v>50.25</v>
      </c>
      <c r="AN6" s="52">
        <f t="shared" si="3"/>
        <v>75.56</v>
      </c>
      <c r="AO6" s="50" t="str">
        <f>IF(AO7="-","【-】","【"&amp;SUBSTITUTE(TEXT(AO7,"#,##0.00"),"-","△")&amp;"】")</f>
        <v>【25.49】</v>
      </c>
      <c r="AP6" s="52">
        <f t="shared" si="3"/>
        <v>955.96</v>
      </c>
      <c r="AQ6" s="52">
        <f>AQ7</f>
        <v>847.4</v>
      </c>
      <c r="AR6" s="52">
        <f>AR7</f>
        <v>1338.81</v>
      </c>
      <c r="AS6" s="52">
        <f>AS7</f>
        <v>1226.02</v>
      </c>
      <c r="AT6" s="52">
        <f t="shared" si="3"/>
        <v>1552.6</v>
      </c>
      <c r="AU6" s="52">
        <f t="shared" si="3"/>
        <v>605.5</v>
      </c>
      <c r="AV6" s="52">
        <f t="shared" si="3"/>
        <v>551.42999999999995</v>
      </c>
      <c r="AW6" s="52">
        <f t="shared" si="3"/>
        <v>687.99</v>
      </c>
      <c r="AX6" s="52">
        <f t="shared" si="3"/>
        <v>655.75</v>
      </c>
      <c r="AY6" s="52">
        <f t="shared" si="3"/>
        <v>786.06</v>
      </c>
      <c r="AZ6" s="50" t="str">
        <f>IF(AZ7="-","【-】","【"&amp;SUBSTITUTE(TEXT(AZ7,"#,##0.00"),"-","△")&amp;"】")</f>
        <v>【420.52】</v>
      </c>
      <c r="BA6" s="52">
        <f t="shared" si="3"/>
        <v>15.05</v>
      </c>
      <c r="BB6" s="52">
        <f>BB7</f>
        <v>14.03</v>
      </c>
      <c r="BC6" s="52">
        <f>BC7</f>
        <v>12.98</v>
      </c>
      <c r="BD6" s="52">
        <f>BD7</f>
        <v>11.77</v>
      </c>
      <c r="BE6" s="52">
        <f t="shared" si="3"/>
        <v>10.86</v>
      </c>
      <c r="BF6" s="52">
        <f t="shared" si="3"/>
        <v>222.22</v>
      </c>
      <c r="BG6" s="52">
        <f t="shared" si="3"/>
        <v>216.41</v>
      </c>
      <c r="BH6" s="52">
        <f t="shared" si="3"/>
        <v>208.47</v>
      </c>
      <c r="BI6" s="52">
        <f t="shared" si="3"/>
        <v>193.85</v>
      </c>
      <c r="BJ6" s="52">
        <f t="shared" si="3"/>
        <v>450.91</v>
      </c>
      <c r="BK6" s="50" t="str">
        <f>IF(BK7="-","【-】","【"&amp;SUBSTITUTE(TEXT(BK7,"#,##0.00"),"-","△")&amp;"】")</f>
        <v>【238.81】</v>
      </c>
      <c r="BL6" s="52">
        <f t="shared" si="3"/>
        <v>117.45</v>
      </c>
      <c r="BM6" s="52">
        <f>BM7</f>
        <v>112.97</v>
      </c>
      <c r="BN6" s="52">
        <f>BN7</f>
        <v>109.4</v>
      </c>
      <c r="BO6" s="52">
        <f>BO7</f>
        <v>115.86</v>
      </c>
      <c r="BP6" s="52">
        <f t="shared" si="3"/>
        <v>131.1</v>
      </c>
      <c r="BQ6" s="52">
        <f t="shared" si="3"/>
        <v>109.19</v>
      </c>
      <c r="BR6" s="52">
        <f t="shared" si="3"/>
        <v>105.24</v>
      </c>
      <c r="BS6" s="52">
        <f t="shared" si="3"/>
        <v>105.71</v>
      </c>
      <c r="BT6" s="52">
        <f t="shared" si="3"/>
        <v>105.06</v>
      </c>
      <c r="BU6" s="52">
        <f t="shared" si="3"/>
        <v>103.39</v>
      </c>
      <c r="BV6" s="50" t="str">
        <f>IF(BV7="-","【-】","【"&amp;SUBSTITUTE(TEXT(BV7,"#,##0.00"),"-","△")&amp;"】")</f>
        <v>【115.00】</v>
      </c>
      <c r="BW6" s="52">
        <f t="shared" si="3"/>
        <v>22.62</v>
      </c>
      <c r="BX6" s="52">
        <f>BX7</f>
        <v>23.58</v>
      </c>
      <c r="BY6" s="52">
        <f>BY7</f>
        <v>24.28</v>
      </c>
      <c r="BZ6" s="52">
        <f>BZ7</f>
        <v>23.08</v>
      </c>
      <c r="CA6" s="52">
        <f t="shared" si="3"/>
        <v>20.3</v>
      </c>
      <c r="CB6" s="52">
        <f t="shared" si="3"/>
        <v>25.13</v>
      </c>
      <c r="CC6" s="52">
        <f t="shared" si="3"/>
        <v>26.03</v>
      </c>
      <c r="CD6" s="52">
        <f t="shared" si="3"/>
        <v>25.98</v>
      </c>
      <c r="CE6" s="52">
        <f t="shared" si="3"/>
        <v>26.84</v>
      </c>
      <c r="CF6" s="52">
        <f t="shared" ref="CF6" si="4">CF7</f>
        <v>30.96</v>
      </c>
      <c r="CG6" s="50" t="str">
        <f>IF(CG7="-","【-】","【"&amp;SUBSTITUTE(TEXT(CG7,"#,##0.00"),"-","△")&amp;"】")</f>
        <v>【18.60】</v>
      </c>
      <c r="CH6" s="52">
        <f t="shared" ref="CH6:CQ6" si="5">CH7</f>
        <v>29.48</v>
      </c>
      <c r="CI6" s="52">
        <f>CI7</f>
        <v>30.26</v>
      </c>
      <c r="CJ6" s="52">
        <f>CJ7</f>
        <v>29.16</v>
      </c>
      <c r="CK6" s="52">
        <f>CK7</f>
        <v>29.52</v>
      </c>
      <c r="CL6" s="52">
        <f t="shared" si="5"/>
        <v>75.7</v>
      </c>
      <c r="CM6" s="52">
        <f t="shared" si="5"/>
        <v>40.97</v>
      </c>
      <c r="CN6" s="52">
        <f t="shared" si="5"/>
        <v>40.69</v>
      </c>
      <c r="CO6" s="52">
        <f t="shared" si="5"/>
        <v>40.67</v>
      </c>
      <c r="CP6" s="52">
        <f t="shared" si="5"/>
        <v>40.89</v>
      </c>
      <c r="CQ6" s="52">
        <f t="shared" si="5"/>
        <v>45.51</v>
      </c>
      <c r="CR6" s="50" t="str">
        <f>IF(CR7="-","【-】","【"&amp;SUBSTITUTE(TEXT(CR7,"#,##0.00"),"-","△")&amp;"】")</f>
        <v>【55.21】</v>
      </c>
      <c r="CS6" s="52">
        <f t="shared" ref="CS6:DB6" si="6">CS7</f>
        <v>33.6</v>
      </c>
      <c r="CT6" s="52">
        <f>CT7</f>
        <v>33.6</v>
      </c>
      <c r="CU6" s="52">
        <f>CU7</f>
        <v>33.6</v>
      </c>
      <c r="CV6" s="52">
        <f>CV7</f>
        <v>33.54</v>
      </c>
      <c r="CW6" s="52">
        <f t="shared" si="6"/>
        <v>87.44</v>
      </c>
      <c r="CX6" s="52">
        <f t="shared" si="6"/>
        <v>63.26</v>
      </c>
      <c r="CY6" s="52">
        <f t="shared" si="6"/>
        <v>62.7</v>
      </c>
      <c r="CZ6" s="52">
        <f t="shared" si="6"/>
        <v>62.59</v>
      </c>
      <c r="DA6" s="52">
        <f t="shared" si="6"/>
        <v>61.76</v>
      </c>
      <c r="DB6" s="52">
        <f t="shared" si="6"/>
        <v>64.14</v>
      </c>
      <c r="DC6" s="50" t="str">
        <f>IF(DC7="-","【-】","【"&amp;SUBSTITUTE(TEXT(DC7,"#,##0.00"),"-","△")&amp;"】")</f>
        <v>【77.39】</v>
      </c>
      <c r="DD6" s="52">
        <f t="shared" ref="DD6:DM6" si="7">DD7</f>
        <v>63.75</v>
      </c>
      <c r="DE6" s="52">
        <f>DE7</f>
        <v>65.010000000000005</v>
      </c>
      <c r="DF6" s="52">
        <f>DF7</f>
        <v>65.28</v>
      </c>
      <c r="DG6" s="52">
        <f>DG7</f>
        <v>66.73</v>
      </c>
      <c r="DH6" s="52">
        <f t="shared" si="7"/>
        <v>67.900000000000006</v>
      </c>
      <c r="DI6" s="52">
        <f t="shared" si="7"/>
        <v>54.49</v>
      </c>
      <c r="DJ6" s="52">
        <f t="shared" si="7"/>
        <v>55.39</v>
      </c>
      <c r="DK6" s="52">
        <f t="shared" si="7"/>
        <v>55.25</v>
      </c>
      <c r="DL6" s="52">
        <f t="shared" si="7"/>
        <v>57.11</v>
      </c>
      <c r="DM6" s="52">
        <f t="shared" si="7"/>
        <v>54.51</v>
      </c>
      <c r="DN6" s="50" t="str">
        <f>IF(DN7="-","【-】","【"&amp;SUBSTITUTE(TEXT(DN7,"#,##0.00"),"-","△")&amp;"】")</f>
        <v>【59.23】</v>
      </c>
      <c r="DO6" s="52">
        <f t="shared" ref="DO6:DX6" si="8">DO7</f>
        <v>51.25</v>
      </c>
      <c r="DP6" s="52">
        <f>DP7</f>
        <v>52</v>
      </c>
      <c r="DQ6" s="52">
        <f>DQ7</f>
        <v>52</v>
      </c>
      <c r="DR6" s="52">
        <f>DR7</f>
        <v>52</v>
      </c>
      <c r="DS6" s="52">
        <f t="shared" si="8"/>
        <v>52.01</v>
      </c>
      <c r="DT6" s="52">
        <f t="shared" si="8"/>
        <v>42</v>
      </c>
      <c r="DU6" s="52">
        <f t="shared" si="8"/>
        <v>43.33</v>
      </c>
      <c r="DV6" s="52">
        <f t="shared" si="8"/>
        <v>44.05</v>
      </c>
      <c r="DW6" s="52">
        <f t="shared" si="8"/>
        <v>51.87</v>
      </c>
      <c r="DX6" s="52">
        <f t="shared" si="8"/>
        <v>36.58</v>
      </c>
      <c r="DY6" s="50" t="str">
        <f>IF(DY7="-","【-】","【"&amp;SUBSTITUTE(TEXT(DY7,"#,##0.00"),"-","△")&amp;"】")</f>
        <v>【47.77】</v>
      </c>
      <c r="DZ6" s="52">
        <f t="shared" ref="DZ6:EI6" si="9">DZ7</f>
        <v>0</v>
      </c>
      <c r="EA6" s="52">
        <f>EA7</f>
        <v>0</v>
      </c>
      <c r="EB6" s="52">
        <f>EB7</f>
        <v>0</v>
      </c>
      <c r="EC6" s="52">
        <f>EC7</f>
        <v>0</v>
      </c>
      <c r="ED6" s="52">
        <f t="shared" si="9"/>
        <v>0</v>
      </c>
      <c r="EE6" s="52">
        <f t="shared" si="9"/>
        <v>0.48</v>
      </c>
      <c r="EF6" s="52">
        <f t="shared" si="9"/>
        <v>0.52</v>
      </c>
      <c r="EG6" s="52">
        <f t="shared" si="9"/>
        <v>1.3</v>
      </c>
      <c r="EH6" s="52">
        <f t="shared" si="9"/>
        <v>0.28000000000000003</v>
      </c>
      <c r="EI6" s="52">
        <f t="shared" si="9"/>
        <v>0.36</v>
      </c>
      <c r="EJ6" s="50" t="str">
        <f>IF(EJ7="-","【-】","【"&amp;SUBSTITUTE(TEXT(EJ7,"#,##0.00"),"-","△")&amp;"】")</f>
        <v>【0.34】</v>
      </c>
    </row>
    <row r="7" spans="1:140" s="53" customFormat="1" x14ac:dyDescent="0.15">
      <c r="A7"/>
      <c r="B7" s="54" t="s">
        <v>87</v>
      </c>
      <c r="C7" s="54" t="s">
        <v>88</v>
      </c>
      <c r="D7" s="54" t="s">
        <v>89</v>
      </c>
      <c r="E7" s="54" t="s">
        <v>90</v>
      </c>
      <c r="F7" s="54" t="s">
        <v>91</v>
      </c>
      <c r="G7" s="54" t="s">
        <v>92</v>
      </c>
      <c r="H7" s="54" t="s">
        <v>93</v>
      </c>
      <c r="I7" s="54" t="s">
        <v>94</v>
      </c>
      <c r="J7" s="54" t="s">
        <v>95</v>
      </c>
      <c r="K7" s="55">
        <v>28000</v>
      </c>
      <c r="L7" s="54" t="s">
        <v>96</v>
      </c>
      <c r="M7" s="55">
        <v>2</v>
      </c>
      <c r="N7" s="55">
        <v>21197</v>
      </c>
      <c r="O7" s="56" t="s">
        <v>97</v>
      </c>
      <c r="P7" s="56">
        <v>90.5</v>
      </c>
      <c r="Q7" s="55">
        <v>14</v>
      </c>
      <c r="R7" s="55">
        <v>24482</v>
      </c>
      <c r="S7" s="54" t="s">
        <v>98</v>
      </c>
      <c r="T7" s="57">
        <v>120.47</v>
      </c>
      <c r="U7" s="57">
        <v>113.95</v>
      </c>
      <c r="V7" s="57">
        <v>109.91</v>
      </c>
      <c r="W7" s="57">
        <v>117.04</v>
      </c>
      <c r="X7" s="57">
        <v>133.02000000000001</v>
      </c>
      <c r="Y7" s="57">
        <v>119.31</v>
      </c>
      <c r="Z7" s="57">
        <v>116.37</v>
      </c>
      <c r="AA7" s="57">
        <v>117.28</v>
      </c>
      <c r="AB7" s="57">
        <v>116.96</v>
      </c>
      <c r="AC7" s="58">
        <v>114.99</v>
      </c>
      <c r="AD7" s="57">
        <v>119.03</v>
      </c>
      <c r="AE7" s="57">
        <v>0</v>
      </c>
      <c r="AF7" s="57">
        <v>0</v>
      </c>
      <c r="AG7" s="57">
        <v>0</v>
      </c>
      <c r="AH7" s="57">
        <v>0</v>
      </c>
      <c r="AI7" s="57">
        <v>0</v>
      </c>
      <c r="AJ7" s="57">
        <v>50.52</v>
      </c>
      <c r="AK7" s="57">
        <v>52.25</v>
      </c>
      <c r="AL7" s="57">
        <v>53.3</v>
      </c>
      <c r="AM7" s="57">
        <v>50.25</v>
      </c>
      <c r="AN7" s="57">
        <v>75.56</v>
      </c>
      <c r="AO7" s="57">
        <v>25.49</v>
      </c>
      <c r="AP7" s="57">
        <v>955.96</v>
      </c>
      <c r="AQ7" s="57">
        <v>847.4</v>
      </c>
      <c r="AR7" s="57">
        <v>1338.81</v>
      </c>
      <c r="AS7" s="57">
        <v>1226.02</v>
      </c>
      <c r="AT7" s="57">
        <v>1552.6</v>
      </c>
      <c r="AU7" s="57">
        <v>605.5</v>
      </c>
      <c r="AV7" s="57">
        <v>551.42999999999995</v>
      </c>
      <c r="AW7" s="57">
        <v>687.99</v>
      </c>
      <c r="AX7" s="57">
        <v>655.75</v>
      </c>
      <c r="AY7" s="57">
        <v>786.06</v>
      </c>
      <c r="AZ7" s="57">
        <v>420.52</v>
      </c>
      <c r="BA7" s="57">
        <v>15.05</v>
      </c>
      <c r="BB7" s="57">
        <v>14.03</v>
      </c>
      <c r="BC7" s="57">
        <v>12.98</v>
      </c>
      <c r="BD7" s="57">
        <v>11.77</v>
      </c>
      <c r="BE7" s="57">
        <v>10.86</v>
      </c>
      <c r="BF7" s="57">
        <v>222.22</v>
      </c>
      <c r="BG7" s="57">
        <v>216.41</v>
      </c>
      <c r="BH7" s="57">
        <v>208.47</v>
      </c>
      <c r="BI7" s="57">
        <v>193.85</v>
      </c>
      <c r="BJ7" s="57">
        <v>450.91</v>
      </c>
      <c r="BK7" s="57">
        <v>238.81</v>
      </c>
      <c r="BL7" s="57">
        <v>117.45</v>
      </c>
      <c r="BM7" s="57">
        <v>112.97</v>
      </c>
      <c r="BN7" s="57">
        <v>109.4</v>
      </c>
      <c r="BO7" s="57">
        <v>115.86</v>
      </c>
      <c r="BP7" s="57">
        <v>131.1</v>
      </c>
      <c r="BQ7" s="57">
        <v>109.19</v>
      </c>
      <c r="BR7" s="57">
        <v>105.24</v>
      </c>
      <c r="BS7" s="57">
        <v>105.71</v>
      </c>
      <c r="BT7" s="57">
        <v>105.06</v>
      </c>
      <c r="BU7" s="57">
        <v>103.39</v>
      </c>
      <c r="BV7" s="57">
        <v>115</v>
      </c>
      <c r="BW7" s="57">
        <v>22.62</v>
      </c>
      <c r="BX7" s="57">
        <v>23.58</v>
      </c>
      <c r="BY7" s="57">
        <v>24.28</v>
      </c>
      <c r="BZ7" s="57">
        <v>23.08</v>
      </c>
      <c r="CA7" s="57">
        <v>20.3</v>
      </c>
      <c r="CB7" s="57">
        <v>25.13</v>
      </c>
      <c r="CC7" s="57">
        <v>26.03</v>
      </c>
      <c r="CD7" s="57">
        <v>25.98</v>
      </c>
      <c r="CE7" s="57">
        <v>26.84</v>
      </c>
      <c r="CF7" s="57">
        <v>30.96</v>
      </c>
      <c r="CG7" s="57">
        <v>18.600000000000001</v>
      </c>
      <c r="CH7" s="57">
        <v>29.48</v>
      </c>
      <c r="CI7" s="57">
        <v>30.26</v>
      </c>
      <c r="CJ7" s="57">
        <v>29.16</v>
      </c>
      <c r="CK7" s="57">
        <v>29.52</v>
      </c>
      <c r="CL7" s="57">
        <v>75.7</v>
      </c>
      <c r="CM7" s="57">
        <v>40.97</v>
      </c>
      <c r="CN7" s="57">
        <v>40.69</v>
      </c>
      <c r="CO7" s="57">
        <v>40.67</v>
      </c>
      <c r="CP7" s="57">
        <v>40.89</v>
      </c>
      <c r="CQ7" s="57">
        <v>45.51</v>
      </c>
      <c r="CR7" s="57">
        <v>55.21</v>
      </c>
      <c r="CS7" s="57">
        <v>33.6</v>
      </c>
      <c r="CT7" s="57">
        <v>33.6</v>
      </c>
      <c r="CU7" s="57">
        <v>33.6</v>
      </c>
      <c r="CV7" s="57">
        <v>33.54</v>
      </c>
      <c r="CW7" s="57">
        <v>87.44</v>
      </c>
      <c r="CX7" s="57">
        <v>63.26</v>
      </c>
      <c r="CY7" s="57">
        <v>62.7</v>
      </c>
      <c r="CZ7" s="57">
        <v>62.59</v>
      </c>
      <c r="DA7" s="57">
        <v>61.76</v>
      </c>
      <c r="DB7" s="57">
        <v>64.14</v>
      </c>
      <c r="DC7" s="57">
        <v>77.39</v>
      </c>
      <c r="DD7" s="57">
        <v>63.75</v>
      </c>
      <c r="DE7" s="57">
        <v>65.010000000000005</v>
      </c>
      <c r="DF7" s="57">
        <v>65.28</v>
      </c>
      <c r="DG7" s="57">
        <v>66.73</v>
      </c>
      <c r="DH7" s="57">
        <v>67.900000000000006</v>
      </c>
      <c r="DI7" s="57">
        <v>54.49</v>
      </c>
      <c r="DJ7" s="57">
        <v>55.39</v>
      </c>
      <c r="DK7" s="57">
        <v>55.25</v>
      </c>
      <c r="DL7" s="57">
        <v>57.11</v>
      </c>
      <c r="DM7" s="57">
        <v>54.51</v>
      </c>
      <c r="DN7" s="57">
        <v>59.23</v>
      </c>
      <c r="DO7" s="57">
        <v>51.25</v>
      </c>
      <c r="DP7" s="57">
        <v>52</v>
      </c>
      <c r="DQ7" s="57">
        <v>52</v>
      </c>
      <c r="DR7" s="57">
        <v>52</v>
      </c>
      <c r="DS7" s="57">
        <v>52.01</v>
      </c>
      <c r="DT7" s="57">
        <v>42</v>
      </c>
      <c r="DU7" s="57">
        <v>43.33</v>
      </c>
      <c r="DV7" s="57">
        <v>44.05</v>
      </c>
      <c r="DW7" s="57">
        <v>51.87</v>
      </c>
      <c r="DX7" s="57">
        <v>36.58</v>
      </c>
      <c r="DY7" s="57">
        <v>47.77</v>
      </c>
      <c r="DZ7" s="57">
        <v>0</v>
      </c>
      <c r="EA7" s="57">
        <v>0</v>
      </c>
      <c r="EB7" s="57">
        <v>0</v>
      </c>
      <c r="EC7" s="57">
        <v>0</v>
      </c>
      <c r="ED7" s="57">
        <v>0</v>
      </c>
      <c r="EE7" s="57">
        <v>0.48</v>
      </c>
      <c r="EF7" s="57">
        <v>0.52</v>
      </c>
      <c r="EG7" s="57">
        <v>1.3</v>
      </c>
      <c r="EH7" s="57">
        <v>0.28000000000000003</v>
      </c>
      <c r="EI7" s="57">
        <v>0.36</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41</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120.47</v>
      </c>
      <c r="V11" s="65">
        <f>IF(U6="-",NA(),U6)</f>
        <v>113.95</v>
      </c>
      <c r="W11" s="65">
        <f>IF(V6="-",NA(),V6)</f>
        <v>109.91</v>
      </c>
      <c r="X11" s="65">
        <f>IF(W6="-",NA(),W6)</f>
        <v>117.04</v>
      </c>
      <c r="Y11" s="65">
        <f>IF(X6="-",NA(),X6)</f>
        <v>133.02000000000001</v>
      </c>
      <c r="AE11" s="64" t="s">
        <v>23</v>
      </c>
      <c r="AF11" s="65">
        <f>IF(AE6="-",NA(),AE6)</f>
        <v>0</v>
      </c>
      <c r="AG11" s="65">
        <f>IF(AF6="-",NA(),AF6)</f>
        <v>0</v>
      </c>
      <c r="AH11" s="65">
        <f>IF(AG6="-",NA(),AG6)</f>
        <v>0</v>
      </c>
      <c r="AI11" s="65">
        <f>IF(AH6="-",NA(),AH6)</f>
        <v>0</v>
      </c>
      <c r="AJ11" s="65">
        <f>IF(AI6="-",NA(),AI6)</f>
        <v>0</v>
      </c>
      <c r="AP11" s="64" t="s">
        <v>23</v>
      </c>
      <c r="AQ11" s="65">
        <f>IF(AP6="-",NA(),AP6)</f>
        <v>955.96</v>
      </c>
      <c r="AR11" s="65">
        <f>IF(AQ6="-",NA(),AQ6)</f>
        <v>847.4</v>
      </c>
      <c r="AS11" s="65">
        <f>IF(AR6="-",NA(),AR6)</f>
        <v>1338.81</v>
      </c>
      <c r="AT11" s="65">
        <f>IF(AS6="-",NA(),AS6)</f>
        <v>1226.02</v>
      </c>
      <c r="AU11" s="65">
        <f>IF(AT6="-",NA(),AT6)</f>
        <v>1552.6</v>
      </c>
      <c r="BA11" s="64" t="s">
        <v>23</v>
      </c>
      <c r="BB11" s="65">
        <f>IF(BA6="-",NA(),BA6)</f>
        <v>15.05</v>
      </c>
      <c r="BC11" s="65">
        <f>IF(BB6="-",NA(),BB6)</f>
        <v>14.03</v>
      </c>
      <c r="BD11" s="65">
        <f>IF(BC6="-",NA(),BC6)</f>
        <v>12.98</v>
      </c>
      <c r="BE11" s="65">
        <f>IF(BD6="-",NA(),BD6)</f>
        <v>11.77</v>
      </c>
      <c r="BF11" s="65">
        <f>IF(BE6="-",NA(),BE6)</f>
        <v>10.86</v>
      </c>
      <c r="BL11" s="64" t="s">
        <v>23</v>
      </c>
      <c r="BM11" s="65">
        <f>IF(BL6="-",NA(),BL6)</f>
        <v>117.45</v>
      </c>
      <c r="BN11" s="65">
        <f>IF(BM6="-",NA(),BM6)</f>
        <v>112.97</v>
      </c>
      <c r="BO11" s="65">
        <f>IF(BN6="-",NA(),BN6)</f>
        <v>109.4</v>
      </c>
      <c r="BP11" s="65">
        <f>IF(BO6="-",NA(),BO6)</f>
        <v>115.86</v>
      </c>
      <c r="BQ11" s="65">
        <f>IF(BP6="-",NA(),BP6)</f>
        <v>131.1</v>
      </c>
      <c r="BW11" s="64" t="s">
        <v>23</v>
      </c>
      <c r="BX11" s="65">
        <f>IF(BW6="-",NA(),BW6)</f>
        <v>22.62</v>
      </c>
      <c r="BY11" s="65">
        <f>IF(BX6="-",NA(),BX6)</f>
        <v>23.58</v>
      </c>
      <c r="BZ11" s="65">
        <f>IF(BY6="-",NA(),BY6)</f>
        <v>24.28</v>
      </c>
      <c r="CA11" s="65">
        <f>IF(BZ6="-",NA(),BZ6)</f>
        <v>23.08</v>
      </c>
      <c r="CB11" s="65">
        <f>IF(CA6="-",NA(),CA6)</f>
        <v>20.3</v>
      </c>
      <c r="CH11" s="64" t="s">
        <v>23</v>
      </c>
      <c r="CI11" s="65">
        <f>IF(CH6="-",NA(),CH6)</f>
        <v>29.48</v>
      </c>
      <c r="CJ11" s="65">
        <f>IF(CI6="-",NA(),CI6)</f>
        <v>30.26</v>
      </c>
      <c r="CK11" s="65">
        <f>IF(CJ6="-",NA(),CJ6)</f>
        <v>29.16</v>
      </c>
      <c r="CL11" s="65">
        <f>IF(CK6="-",NA(),CK6)</f>
        <v>29.52</v>
      </c>
      <c r="CM11" s="65">
        <f>IF(CL6="-",NA(),CL6)</f>
        <v>75.7</v>
      </c>
      <c r="CS11" s="64" t="s">
        <v>23</v>
      </c>
      <c r="CT11" s="65">
        <f>IF(CS6="-",NA(),CS6)</f>
        <v>33.6</v>
      </c>
      <c r="CU11" s="65">
        <f>IF(CT6="-",NA(),CT6)</f>
        <v>33.6</v>
      </c>
      <c r="CV11" s="65">
        <f>IF(CU6="-",NA(),CU6)</f>
        <v>33.6</v>
      </c>
      <c r="CW11" s="65">
        <f>IF(CV6="-",NA(),CV6)</f>
        <v>33.54</v>
      </c>
      <c r="CX11" s="65">
        <f>IF(CW6="-",NA(),CW6)</f>
        <v>87.44</v>
      </c>
      <c r="DD11" s="64" t="s">
        <v>23</v>
      </c>
      <c r="DE11" s="65">
        <f>IF(DD6="-",NA(),DD6)</f>
        <v>63.75</v>
      </c>
      <c r="DF11" s="65">
        <f>IF(DE6="-",NA(),DE6)</f>
        <v>65.010000000000005</v>
      </c>
      <c r="DG11" s="65">
        <f>IF(DF6="-",NA(),DF6)</f>
        <v>65.28</v>
      </c>
      <c r="DH11" s="65">
        <f>IF(DG6="-",NA(),DG6)</f>
        <v>66.73</v>
      </c>
      <c r="DI11" s="65">
        <f>IF(DH6="-",NA(),DH6)</f>
        <v>67.900000000000006</v>
      </c>
      <c r="DO11" s="64" t="s">
        <v>23</v>
      </c>
      <c r="DP11" s="65">
        <f>IF(DO6="-",NA(),DO6)</f>
        <v>51.25</v>
      </c>
      <c r="DQ11" s="65">
        <f>IF(DP6="-",NA(),DP6)</f>
        <v>52</v>
      </c>
      <c r="DR11" s="65">
        <f>IF(DQ6="-",NA(),DQ6)</f>
        <v>52</v>
      </c>
      <c r="DS11" s="65">
        <f>IF(DR6="-",NA(),DR6)</f>
        <v>52</v>
      </c>
      <c r="DT11" s="65">
        <f>IF(DS6="-",NA(),DS6)</f>
        <v>52.01</v>
      </c>
      <c r="DZ11" s="64" t="s">
        <v>23</v>
      </c>
      <c r="EA11" s="65">
        <f>IF(DZ6="-",NA(),DZ6)</f>
        <v>0</v>
      </c>
      <c r="EB11" s="65">
        <f>IF(EA6="-",NA(),EA6)</f>
        <v>0</v>
      </c>
      <c r="EC11" s="65">
        <f>IF(EB6="-",NA(),EB6)</f>
        <v>0</v>
      </c>
      <c r="ED11" s="65">
        <f>IF(EC6="-",NA(),EC6)</f>
        <v>0</v>
      </c>
      <c r="EE11" s="65">
        <f>IF(ED6="-",NA(),ED6)</f>
        <v>0</v>
      </c>
    </row>
    <row r="12" spans="1:140" x14ac:dyDescent="0.15">
      <c r="T12" s="64" t="s">
        <v>24</v>
      </c>
      <c r="U12" s="65">
        <f>IF(Y6="-",NA(),Y6)</f>
        <v>119.31</v>
      </c>
      <c r="V12" s="65">
        <f>IF(Z6="-",NA(),Z6)</f>
        <v>116.37</v>
      </c>
      <c r="W12" s="65">
        <f>IF(AA6="-",NA(),AA6)</f>
        <v>117.28</v>
      </c>
      <c r="X12" s="65">
        <f>IF(AB6="-",NA(),AB6)</f>
        <v>116.96</v>
      </c>
      <c r="Y12" s="65">
        <f>IF(AC6="-",NA(),AC6)</f>
        <v>114.99</v>
      </c>
      <c r="AE12" s="64" t="s">
        <v>24</v>
      </c>
      <c r="AF12" s="65">
        <f>IF(AJ6="-",NA(),AJ6)</f>
        <v>50.52</v>
      </c>
      <c r="AG12" s="65">
        <f t="shared" ref="AG12:AJ12" si="10">IF(AK6="-",NA(),AK6)</f>
        <v>52.25</v>
      </c>
      <c r="AH12" s="65">
        <f t="shared" si="10"/>
        <v>53.3</v>
      </c>
      <c r="AI12" s="65">
        <f t="shared" si="10"/>
        <v>50.25</v>
      </c>
      <c r="AJ12" s="65">
        <f t="shared" si="10"/>
        <v>75.56</v>
      </c>
      <c r="AP12" s="64" t="s">
        <v>24</v>
      </c>
      <c r="AQ12" s="65">
        <f>IF(AU6="-",NA(),AU6)</f>
        <v>605.5</v>
      </c>
      <c r="AR12" s="65">
        <f t="shared" ref="AR12:AU12" si="11">IF(AV6="-",NA(),AV6)</f>
        <v>551.42999999999995</v>
      </c>
      <c r="AS12" s="65">
        <f t="shared" si="11"/>
        <v>687.99</v>
      </c>
      <c r="AT12" s="65">
        <f t="shared" si="11"/>
        <v>655.75</v>
      </c>
      <c r="AU12" s="65">
        <f t="shared" si="11"/>
        <v>786.06</v>
      </c>
      <c r="BA12" s="64" t="s">
        <v>24</v>
      </c>
      <c r="BB12" s="65">
        <f>IF(BF6="-",NA(),BF6)</f>
        <v>222.22</v>
      </c>
      <c r="BC12" s="65">
        <f t="shared" ref="BC12:BF12" si="12">IF(BG6="-",NA(),BG6)</f>
        <v>216.41</v>
      </c>
      <c r="BD12" s="65">
        <f t="shared" si="12"/>
        <v>208.47</v>
      </c>
      <c r="BE12" s="65">
        <f t="shared" si="12"/>
        <v>193.85</v>
      </c>
      <c r="BF12" s="65">
        <f t="shared" si="12"/>
        <v>450.91</v>
      </c>
      <c r="BL12" s="64" t="s">
        <v>24</v>
      </c>
      <c r="BM12" s="65">
        <f>IF(BQ6="-",NA(),BQ6)</f>
        <v>109.19</v>
      </c>
      <c r="BN12" s="65">
        <f t="shared" ref="BN12:BQ12" si="13">IF(BR6="-",NA(),BR6)</f>
        <v>105.24</v>
      </c>
      <c r="BO12" s="65">
        <f t="shared" si="13"/>
        <v>105.71</v>
      </c>
      <c r="BP12" s="65">
        <f t="shared" si="13"/>
        <v>105.06</v>
      </c>
      <c r="BQ12" s="65">
        <f t="shared" si="13"/>
        <v>103.39</v>
      </c>
      <c r="BW12" s="64" t="s">
        <v>24</v>
      </c>
      <c r="BX12" s="65">
        <f>IF(CB6="-",NA(),CB6)</f>
        <v>25.13</v>
      </c>
      <c r="BY12" s="65">
        <f t="shared" ref="BY12:CB12" si="14">IF(CC6="-",NA(),CC6)</f>
        <v>26.03</v>
      </c>
      <c r="BZ12" s="65">
        <f t="shared" si="14"/>
        <v>25.98</v>
      </c>
      <c r="CA12" s="65">
        <f t="shared" si="14"/>
        <v>26.84</v>
      </c>
      <c r="CB12" s="65">
        <f t="shared" si="14"/>
        <v>30.96</v>
      </c>
      <c r="CH12" s="64" t="s">
        <v>24</v>
      </c>
      <c r="CI12" s="65">
        <f>IF(CM6="-",NA(),CM6)</f>
        <v>40.97</v>
      </c>
      <c r="CJ12" s="65">
        <f t="shared" ref="CJ12:CM12" si="15">IF(CN6="-",NA(),CN6)</f>
        <v>40.69</v>
      </c>
      <c r="CK12" s="65">
        <f t="shared" si="15"/>
        <v>40.67</v>
      </c>
      <c r="CL12" s="65">
        <f t="shared" si="15"/>
        <v>40.89</v>
      </c>
      <c r="CM12" s="65">
        <f t="shared" si="15"/>
        <v>45.51</v>
      </c>
      <c r="CS12" s="64" t="s">
        <v>24</v>
      </c>
      <c r="CT12" s="65">
        <f>IF(CX6="-",NA(),CX6)</f>
        <v>63.26</v>
      </c>
      <c r="CU12" s="65">
        <f t="shared" ref="CU12:CX12" si="16">IF(CY6="-",NA(),CY6)</f>
        <v>62.7</v>
      </c>
      <c r="CV12" s="65">
        <f t="shared" si="16"/>
        <v>62.59</v>
      </c>
      <c r="CW12" s="65">
        <f t="shared" si="16"/>
        <v>61.76</v>
      </c>
      <c r="CX12" s="65">
        <f t="shared" si="16"/>
        <v>64.14</v>
      </c>
      <c r="DD12" s="64" t="s">
        <v>24</v>
      </c>
      <c r="DE12" s="65">
        <f>IF(DI6="-",NA(),DI6)</f>
        <v>54.49</v>
      </c>
      <c r="DF12" s="65">
        <f t="shared" ref="DF12:DI12" si="17">IF(DJ6="-",NA(),DJ6)</f>
        <v>55.39</v>
      </c>
      <c r="DG12" s="65">
        <f t="shared" si="17"/>
        <v>55.25</v>
      </c>
      <c r="DH12" s="65">
        <f t="shared" si="17"/>
        <v>57.11</v>
      </c>
      <c r="DI12" s="65">
        <f t="shared" si="17"/>
        <v>54.51</v>
      </c>
      <c r="DO12" s="64" t="s">
        <v>24</v>
      </c>
      <c r="DP12" s="65">
        <f>IF(DT6="-",NA(),DT6)</f>
        <v>42</v>
      </c>
      <c r="DQ12" s="65">
        <f t="shared" ref="DQ12:DT12" si="18">IF(DU6="-",NA(),DU6)</f>
        <v>43.33</v>
      </c>
      <c r="DR12" s="65">
        <f t="shared" si="18"/>
        <v>44.05</v>
      </c>
      <c r="DS12" s="65">
        <f t="shared" si="18"/>
        <v>51.87</v>
      </c>
      <c r="DT12" s="65">
        <f t="shared" si="18"/>
        <v>36.58</v>
      </c>
      <c r="DZ12" s="64" t="s">
        <v>24</v>
      </c>
      <c r="EA12" s="65">
        <f>IF(EE6="-",NA(),EE6)</f>
        <v>0.48</v>
      </c>
      <c r="EB12" s="65">
        <f t="shared" ref="EB12:EE12" si="19">IF(EF6="-",NA(),EF6)</f>
        <v>0.52</v>
      </c>
      <c r="EC12" s="65">
        <f t="shared" si="19"/>
        <v>1.3</v>
      </c>
      <c r="ED12" s="65">
        <f t="shared" si="19"/>
        <v>0.28000000000000003</v>
      </c>
      <c r="EE12" s="65">
        <f t="shared" si="19"/>
        <v>0.36</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岡山市水道局</cp:lastModifiedBy>
  <cp:lastPrinted>2021-01-18T04:45:31Z</cp:lastPrinted>
  <dcterms:created xsi:type="dcterms:W3CDTF">2020-12-04T03:43:10Z</dcterms:created>
  <dcterms:modified xsi:type="dcterms:W3CDTF">2021-01-18T04:51:14Z</dcterms:modified>
  <cp:category/>
</cp:coreProperties>
</file>