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06f188\share\Ⅱ-予算係（作業室）\【計画Ｄ】\建築都市局\Work\06_照会回答・案件\R2照会・通知\20210112 【〆1／22】公営企業に係る経営比較分析表（令和元年度決算）の分析について\回答\正しい様式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HP76" i="4"/>
  <c r="BG30" i="4"/>
  <c r="AV76" i="4"/>
  <c r="KO51" i="4"/>
  <c r="LE76" i="4"/>
  <c r="FX51" i="4"/>
  <c r="KO30" i="4"/>
  <c r="BG51" i="4"/>
  <c r="FX30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<sst xmlns="http://schemas.openxmlformats.org/spreadsheetml/2006/main" count="278" uniqueCount="136">
  <si>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</si>
  <si>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</si>
  <si>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</si>
  <si>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</si>
  <si>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</si>
  <si>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</si>
  <si>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</si>
  <si>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</si>
  <si>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</si>
  <si>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</si>
  <si>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</si>
  <si>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</si>
  <si>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</si>
  <si>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</si>
  <si>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</si>
  <si>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</si>
  <si>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</si>
  <si>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</si>
  <si>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</si>
  <si>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</si>
  <si>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</si>
  <si>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</si>
  <si>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</si>
  <si>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</si>
  <si>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</si>
  <si>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</si>
  <si>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</si>
  <si>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</si>
  <si>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</si>
  <si>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</si>
  <si>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</si>
  <si>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</si>
  <si>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</si>
  <si>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</si>
  <si>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</si>
  <si>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</si>
  <si>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</si>
  <si>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</si>
  <si>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</si>
  <si>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</si>
  <si>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</si>
  <si>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</si>
  <si>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</si>
  <si>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</si>
  <si>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</si>
  <si>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</si>
  <si>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</si>
  <si>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</si>
  <si>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</si>
  <si>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</si>
  <si>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</si>
  <si>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</si>
  <si>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</si>
  <si>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</si>
  <si>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</si>
  <si>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</si>
  <si>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</si>
  <si>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</si>
  <si>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</si>
  <si>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</si>
  <si>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</si>
  <si>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</si>
  <si>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</si>
  <si>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</si>
  <si>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</si>
  <si>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</si>
  <si>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</si>
  <si>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</si>
  <si>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</si>
  <si>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</si>
  <si>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</si>
  <si>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</si>
  <si>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</si>
  <si>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</si>
  <si>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</si>
  <si>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</si>
  <si>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</si>
  <si>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</si>
  <si>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</si>
  <si>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</si>
  <si>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</si>
  <si>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</si>
  <si>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</si>
  <si>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</si>
  <si>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</si>
  <si>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</si>
  <si>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</si>
  <si>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</si>
  <si>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</si>
  <si>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</si>
  <si>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</si>
  <si>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</si>
  <si>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</si>
  <si>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</si>
  <si>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</si>
  <si>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</si>
  <si>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</si>
  <si>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</si>
  <si>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</si>
  <si>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</si>
  <si>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</si>
  <si>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</si>
  <si>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</si>
  <si>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</si>
  <si>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</si>
  <si>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</si>
  <si>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</si>
  <si>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</si>
  <si>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</si>
  <si>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</si>
  <si>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</si>
  <si>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</si>
  <si>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</si>
  <si>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</si>
  <si>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</si>
  <si>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</si>
  <si>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</si>
  <si>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</si>
  <si>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</si>
  <si>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</si>
  <si>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</si>
  <si>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</si>
  <si>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</si>
  <si>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</si>
  <si>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</si>
  <si>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</si>
  <si>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</si>
  <si>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</si>
  <si>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</si>
  <si>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</si>
  <si>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</si>
  <si>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</si>
  <si>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売上高ＧＯＰ比率が類似施設平均値と比較しても高く、収益性は高いといえる。</t>
    <phoneticPr fontId="5"/>
  </si>
  <si>
    <t>施設の老朽化に伴う大規模な修繕が必要な状況となっている。</t>
    <phoneticPr fontId="5"/>
  </si>
  <si>
    <t>稼働率は１００％を超えているものの、類似施設平均値を下回る状況となっている。</t>
    <phoneticPr fontId="5"/>
  </si>
  <si>
    <t>当該駐車場は市役所本庁舎の地下に位置していることから、今後も公共施設の付帯駐車場として存続させる必要がある。
今後大規模な修繕が必要となってくることから、長寿命化計画に基づき、管理・運営を行っていく</t>
    <rPh sb="84" eb="85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</si>
</sst>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288.89999999999998</c:v>
                </c:pt>
                <c:pt idx="1">
                  <c:v>155.9</c:v>
                </c:pt>
                <c:pt idx="2">
                  <c:v>288.7</c:v>
                </c:pt>
                <c:pt idx="3">
                  <c:v>227.7</c:v>
                </c:pt>
                <c:pt idx="4">
                  <c:v>231.6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C-40AD-BD37-73DD7E1A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C-40AD-BD37-73DD7E1A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9-45A0-8365-142E3FDC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9-45A0-8365-142E3FDC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76-4F78-A3BB-09F7BB30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6-4F78-A3BB-09F7BB302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188-4463-AAB4-BCEF32EC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8-4463-AAB4-BCEF32EC9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E-483C-9A65-A8621C49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E-483C-9A65-A8621C49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9-4493-ABD1-1721F6DB8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9-4493-ABD1-1721F6DB8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151.6</c:v>
                </c:pt>
                <c:pt idx="1">
                  <c:v>148.6</c:v>
                </c:pt>
                <c:pt idx="2">
                  <c:v>149.80000000000001</c:v>
                </c:pt>
                <c:pt idx="3">
                  <c:v>142.19999999999999</c:v>
                </c:pt>
                <c:pt idx="4">
                  <c:v>150.6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9-453D-B919-D306F802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9-453D-B919-D306F802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68.099999999999994</c:v>
                </c:pt>
                <c:pt idx="1">
                  <c:v>61.9</c:v>
                </c:pt>
                <c:pt idx="2">
                  <c:v>67.400000000000006</c:v>
                </c:pt>
                <c:pt idx="3">
                  <c:v>57.8</c:v>
                </c:pt>
                <c:pt idx="4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1-430E-A1FA-7650DF64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1-430E-A1FA-7650DF64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89420</c:v>
                </c:pt>
                <c:pt idx="1">
                  <c:v>79943</c:v>
                </c:pt>
                <c:pt idx="2">
                  <c:v>88852</c:v>
                </c:pt>
                <c:pt idx="3">
                  <c:v>72914</c:v>
                </c:pt>
                <c:pt idx="4">
                  <c:v>78691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D-40BF-A705-1A397FB9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D-40BF-A705-1A397FB9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8" zoomScale="55" zoomScaleNormal="5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福岡県北九州市　勝山公園地下駐車場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15834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288.89999999999998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155.9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288.7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227.7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231.6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151.6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148.6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149.80000000000001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142.19999999999999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150.6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133.5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136.30000000000001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130.9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160.6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133.80000000000001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4.2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166.6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164.4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161.5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156.9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68.099999999999994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61.9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67.400000000000006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57.8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58.6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89420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79943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88852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72914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78691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56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8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13.7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0.6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-10.5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21116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20714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16622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16948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5128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5343169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733000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37.4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181.6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148.9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135.30000000000001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103.6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119.5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G3" workbookViewId="0">
      <selection activeCell="BI9" sqref="BI9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102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90</v>
      </c>
      <c r="CD5" s="59" t="s">
        <v>102</v>
      </c>
      <c r="CE5" s="59" t="s">
        <v>105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106</v>
      </c>
      <c r="CP5" s="59" t="s">
        <v>107</v>
      </c>
      <c r="CQ5" s="59" t="s">
        <v>102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106</v>
      </c>
      <c r="DA5" s="59" t="s">
        <v>90</v>
      </c>
      <c r="DB5" s="59" t="s">
        <v>91</v>
      </c>
      <c r="DC5" s="59" t="s">
        <v>105</v>
      </c>
      <c r="DD5" s="59" t="s">
        <v>108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105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福岡県北九州市</v>
      </c>
      <c r="I6" s="60" t="str">
        <f t="shared" si="1"/>
        <v>勝山公園地下駐車場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15834</v>
      </c>
      <c r="V6" s="63">
        <f t="shared" si="1"/>
        <v>500</v>
      </c>
      <c r="W6" s="63">
        <f t="shared" si="1"/>
        <v>300</v>
      </c>
      <c r="X6" s="62" t="str">
        <f t="shared" si="1"/>
        <v>代行制</v>
      </c>
      <c r="Y6" s="64">
        <f>IF(Y8="-",NA(),Y8)</f>
        <v>288.89999999999998</v>
      </c>
      <c r="Z6" s="64">
        <f t="shared" ref="Z6:AH6" si="2">IF(Z8="-",NA(),Z8)</f>
        <v>155.9</v>
      </c>
      <c r="AA6" s="64">
        <f t="shared" si="2"/>
        <v>288.7</v>
      </c>
      <c r="AB6" s="64">
        <f t="shared" si="2"/>
        <v>227.7</v>
      </c>
      <c r="AC6" s="64">
        <f t="shared" si="2"/>
        <v>231.6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68.099999999999994</v>
      </c>
      <c r="BG6" s="64">
        <f t="shared" ref="BG6:BO6" si="5">IF(BG8="-",NA(),BG8)</f>
        <v>61.9</v>
      </c>
      <c r="BH6" s="64">
        <f t="shared" si="5"/>
        <v>67.400000000000006</v>
      </c>
      <c r="BI6" s="64">
        <f t="shared" si="5"/>
        <v>57.8</v>
      </c>
      <c r="BJ6" s="64">
        <f t="shared" si="5"/>
        <v>58.6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89420</v>
      </c>
      <c r="BR6" s="65">
        <f t="shared" ref="BR6:BZ6" si="6">IF(BR8="-",NA(),BR8)</f>
        <v>79943</v>
      </c>
      <c r="BS6" s="65">
        <f t="shared" si="6"/>
        <v>88852</v>
      </c>
      <c r="BT6" s="65">
        <f t="shared" si="6"/>
        <v>72914</v>
      </c>
      <c r="BU6" s="65">
        <f t="shared" si="6"/>
        <v>78691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5343169</v>
      </c>
      <c r="CN6" s="63">
        <f t="shared" si="7"/>
        <v>733000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37.4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151.6</v>
      </c>
      <c r="DL6" s="64">
        <f t="shared" ref="DL6:DT6" si="9">IF(DL8="-",NA(),DL8)</f>
        <v>148.6</v>
      </c>
      <c r="DM6" s="64">
        <f t="shared" si="9"/>
        <v>149.80000000000001</v>
      </c>
      <c r="DN6" s="64">
        <f t="shared" si="9"/>
        <v>142.19999999999999</v>
      </c>
      <c r="DO6" s="64">
        <f t="shared" si="9"/>
        <v>150.6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北九州市</v>
      </c>
      <c r="I7" s="60" t="str">
        <f t="shared" si="10"/>
        <v>勝山公園地下駐車場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15834</v>
      </c>
      <c r="V7" s="63">
        <f t="shared" si="10"/>
        <v>500</v>
      </c>
      <c r="W7" s="63">
        <f t="shared" si="10"/>
        <v>300</v>
      </c>
      <c r="X7" s="62" t="str">
        <f t="shared" si="10"/>
        <v>代行制</v>
      </c>
      <c r="Y7" s="64">
        <f>Y8</f>
        <v>288.89999999999998</v>
      </c>
      <c r="Z7" s="64">
        <f t="shared" ref="Z7:AH7" si="11">Z8</f>
        <v>155.9</v>
      </c>
      <c r="AA7" s="64">
        <f t="shared" si="11"/>
        <v>288.7</v>
      </c>
      <c r="AB7" s="64">
        <f t="shared" si="11"/>
        <v>227.7</v>
      </c>
      <c r="AC7" s="64">
        <f t="shared" si="11"/>
        <v>231.6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68.099999999999994</v>
      </c>
      <c r="BG7" s="64">
        <f t="shared" ref="BG7:BO7" si="14">BG8</f>
        <v>61.9</v>
      </c>
      <c r="BH7" s="64">
        <f t="shared" si="14"/>
        <v>67.400000000000006</v>
      </c>
      <c r="BI7" s="64">
        <f t="shared" si="14"/>
        <v>57.8</v>
      </c>
      <c r="BJ7" s="64">
        <f t="shared" si="14"/>
        <v>58.6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89420</v>
      </c>
      <c r="BR7" s="65">
        <f t="shared" ref="BR7:BZ7" si="15">BR8</f>
        <v>79943</v>
      </c>
      <c r="BS7" s="65">
        <f t="shared" si="15"/>
        <v>88852</v>
      </c>
      <c r="BT7" s="65">
        <f t="shared" si="15"/>
        <v>72914</v>
      </c>
      <c r="BU7" s="65">
        <f t="shared" si="15"/>
        <v>78691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5343169</v>
      </c>
      <c r="CN7" s="63">
        <f>CN8</f>
        <v>733000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113</v>
      </c>
      <c r="CY7" s="61"/>
      <c r="CZ7" s="64">
        <f>CZ8</f>
        <v>37.4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151.6</v>
      </c>
      <c r="DL7" s="64">
        <f t="shared" ref="DL7:DT7" si="17">DL8</f>
        <v>148.6</v>
      </c>
      <c r="DM7" s="64">
        <f t="shared" si="17"/>
        <v>149.80000000000001</v>
      </c>
      <c r="DN7" s="64">
        <f t="shared" si="17"/>
        <v>142.19999999999999</v>
      </c>
      <c r="DO7" s="64">
        <f t="shared" si="17"/>
        <v>150.6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15">
      <c r="A8" s="49"/>
      <c r="B8" s="67">
        <v>2019</v>
      </c>
      <c r="C8" s="67">
        <v>401005</v>
      </c>
      <c r="D8" s="67">
        <v>47</v>
      </c>
      <c r="E8" s="67">
        <v>14</v>
      </c>
      <c r="F8" s="67">
        <v>0</v>
      </c>
      <c r="G8" s="67">
        <v>4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26</v>
      </c>
      <c r="S8" s="69" t="s">
        <v>124</v>
      </c>
      <c r="T8" s="69" t="s">
        <v>125</v>
      </c>
      <c r="U8" s="70">
        <v>15834</v>
      </c>
      <c r="V8" s="70">
        <v>500</v>
      </c>
      <c r="W8" s="70">
        <v>300</v>
      </c>
      <c r="X8" s="69" t="s">
        <v>126</v>
      </c>
      <c r="Y8" s="71">
        <v>288.89999999999998</v>
      </c>
      <c r="Z8" s="71">
        <v>155.9</v>
      </c>
      <c r="AA8" s="71">
        <v>288.7</v>
      </c>
      <c r="AB8" s="71">
        <v>227.7</v>
      </c>
      <c r="AC8" s="71">
        <v>231.6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68.099999999999994</v>
      </c>
      <c r="BG8" s="71">
        <v>61.9</v>
      </c>
      <c r="BH8" s="71">
        <v>67.400000000000006</v>
      </c>
      <c r="BI8" s="71">
        <v>57.8</v>
      </c>
      <c r="BJ8" s="71">
        <v>58.6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89420</v>
      </c>
      <c r="BR8" s="72">
        <v>79943</v>
      </c>
      <c r="BS8" s="72">
        <v>88852</v>
      </c>
      <c r="BT8" s="73">
        <v>72914</v>
      </c>
      <c r="BU8" s="73">
        <v>78691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5343169</v>
      </c>
      <c r="CN8" s="70">
        <v>733000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37.4</v>
      </c>
      <c r="DA8" s="71">
        <v>0</v>
      </c>
      <c r="DB8" s="71">
        <v>0</v>
      </c>
      <c r="DC8" s="71">
        <v>0</v>
      </c>
      <c r="DD8" s="71">
        <v>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151.6</v>
      </c>
      <c r="DL8" s="71">
        <v>148.6</v>
      </c>
      <c r="DM8" s="71">
        <v>149.80000000000001</v>
      </c>
      <c r="DN8" s="71">
        <v>142.19999999999999</v>
      </c>
      <c r="DO8" s="71">
        <v>150.6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松尾</cp:lastModifiedBy>
  <dcterms:created xsi:type="dcterms:W3CDTF">2020-12-04T03:40:06Z</dcterms:created>
  <dcterms:modified xsi:type="dcterms:W3CDTF">2021-01-24T23:44:44Z</dcterms:modified>
  <cp:category/>
</cp:coreProperties>
</file>