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d06f188\share\Ⅱ-予算係（作業室）\【計画Ｄ】\建築都市局\Work\06_照会回答・案件\R2照会・通知\20210112 【〆1／22】公営企業に係る経営比較分析表（令和元年度決算）の分析について\回答\正しい様式\"/>
    </mc:Choice>
  </mc:AlternateContent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LH52" i="4" s="1"/>
  <c r="BS7" i="5"/>
  <c r="BR7" i="5"/>
  <c r="BQ7" i="5"/>
  <c r="BO7" i="5"/>
  <c r="BN7" i="5"/>
  <c r="BM7" i="5"/>
  <c r="BL7" i="5"/>
  <c r="BK7" i="5"/>
  <c r="BJ7" i="5"/>
  <c r="BI7" i="5"/>
  <c r="GQ52" i="4" s="1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KO52" i="4"/>
  <c r="JV52" i="4"/>
  <c r="JC52" i="4"/>
  <c r="HJ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BZ76" i="4"/>
  <c r="MA51" i="4"/>
  <c r="HJ30" i="4"/>
  <c r="CS30" i="4"/>
  <c r="C11" i="5"/>
  <c r="D11" i="5"/>
  <c r="E11" i="5"/>
  <c r="B11" i="5"/>
  <c r="BZ30" i="4" l="1"/>
  <c r="BK76" i="4"/>
  <c r="LH51" i="4"/>
  <c r="GQ51" i="4"/>
  <c r="LH30" i="4"/>
  <c r="GQ30" i="4"/>
  <c r="LT76" i="4"/>
  <c r="IE76" i="4"/>
  <c r="BZ51" i="4"/>
  <c r="BG30" i="4"/>
  <c r="AV76" i="4"/>
  <c r="KO51" i="4"/>
  <c r="FX51" i="4"/>
  <c r="FX30" i="4"/>
  <c r="LE76" i="4"/>
  <c r="KO30" i="4"/>
  <c r="HP76" i="4"/>
  <c r="BG51" i="4"/>
  <c r="KP76" i="4"/>
  <c r="HA76" i="4"/>
  <c r="AN51" i="4"/>
  <c r="FE30" i="4"/>
  <c r="FE51" i="4"/>
  <c r="JV30" i="4"/>
  <c r="AN30" i="4"/>
  <c r="AG76" i="4"/>
  <c r="JV51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<sst xmlns="http://schemas.openxmlformats.org/spreadsheetml/2006/main" count="278" uniqueCount="129">
  <si>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</si>
  <si>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</si>
  <si>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</si>
  <si>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</si>
  <si>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</si>
  <si>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</si>
  <si>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</si>
  <si>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</si>
  <si>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</si>
  <si>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</si>
  <si>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</si>
  <si>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</si>
  <si>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</si>
  <si>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</si>
  <si>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</si>
  <si>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</si>
  <si>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</si>
  <si>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</si>
  <si>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</si>
  <si>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</si>
  <si>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</si>
  <si>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</si>
  <si>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</si>
  <si>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</si>
  <si>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</si>
  <si>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</si>
  <si>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</si>
  <si>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</si>
  <si>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</si>
  <si>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</si>
  <si>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</si>
  <si>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</si>
  <si>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</si>
  <si>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</si>
  <si>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</si>
  <si>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</si>
  <si>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</si>
  <si>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</si>
  <si>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</si>
  <si>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</si>
  <si>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</si>
  <si>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</si>
  <si>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</si>
  <si>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</si>
  <si>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</si>
  <si>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</si>
  <si>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</si>
  <si>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</si>
  <si>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</si>
  <si>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</si>
  <si>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</si>
  <si>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</si>
  <si>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</si>
  <si>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</si>
  <si>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</si>
  <si>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</si>
  <si>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</si>
  <si>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</si>
  <si>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</si>
  <si>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</si>
  <si>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</si>
  <si>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</si>
  <si>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</si>
  <si>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</si>
  <si>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</si>
  <si>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</si>
  <si>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</si>
  <si>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</si>
  <si>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</si>
  <si>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</si>
  <si>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</si>
  <si>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</si>
  <si>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</si>
  <si>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</si>
  <si>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</si>
  <si>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</si>
  <si>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</si>
  <si>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</si>
  <si>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</si>
  <si>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</si>
  <si>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</si>
  <si>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</si>
  <si>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</si>
  <si>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</si>
  <si>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</si>
  <si>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</si>
  <si>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</si>
  <si>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</si>
  <si>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</si>
  <si>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</si>
  <si>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</si>
  <si>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</si>
  <si>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</si>
  <si>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</si>
  <si>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</si>
  <si>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</si>
  <si>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</si>
  <si>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</si>
  <si>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</si>
  <si>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</si>
  <si>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</si>
  <si>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</si>
  <si>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</si>
  <si>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</si>
  <si>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</si>
  <si>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</si>
  <si>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</si>
  <si>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福岡県　北九州市</t>
  </si>
  <si>
    <t>黒崎駅西駐車場</t>
  </si>
  <si>
    <t>法非適用</t>
  </si>
  <si>
    <t>駐車場整備事業</t>
  </si>
  <si>
    <t>-</t>
  </si>
  <si>
    <t>Ａ１Ｂ２</t>
  </si>
  <si>
    <t>非設置</t>
  </si>
  <si>
    <t>該当数値なし</t>
  </si>
  <si>
    <t>届出駐車場 附置義務駐車施設</t>
  </si>
  <si>
    <t>立体式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</si>
  <si>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</si>
  <si>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</si>
  <si>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</si>
  <si>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</si>
  <si>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</si>
  <si>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</si>
  <si>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</si>
  <si>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</si>
  <si>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建設に係る費用の償還が残っているため、収益的収支比率は低い状況となっている。
しかしながら、売上高GOP比率及びEBITDAは、類似施設平均値と比較しても高く、施設の営業に関する収益性は高い。
</t>
    <rPh sb="11" eb="12">
      <t>ノコ</t>
    </rPh>
    <rPh sb="46" eb="48">
      <t>ウリアゲ</t>
    </rPh>
    <rPh sb="48" eb="49">
      <t>ダカ</t>
    </rPh>
    <rPh sb="52" eb="54">
      <t>ヒリツ</t>
    </rPh>
    <rPh sb="54" eb="55">
      <t>オヨ</t>
    </rPh>
    <rPh sb="64" eb="66">
      <t>ルイジ</t>
    </rPh>
    <rPh sb="66" eb="68">
      <t>シセツ</t>
    </rPh>
    <rPh sb="68" eb="70">
      <t>ヘイキン</t>
    </rPh>
    <rPh sb="70" eb="71">
      <t>チ</t>
    </rPh>
    <rPh sb="72" eb="74">
      <t>ヒカク</t>
    </rPh>
    <rPh sb="77" eb="78">
      <t>タカ</t>
    </rPh>
    <rPh sb="80" eb="82">
      <t>シセツ</t>
    </rPh>
    <rPh sb="83" eb="85">
      <t>エイギョウ</t>
    </rPh>
    <rPh sb="86" eb="87">
      <t>カン</t>
    </rPh>
    <rPh sb="89" eb="92">
      <t>シュウエキセイ</t>
    </rPh>
    <rPh sb="93" eb="94">
      <t>タカ</t>
    </rPh>
    <phoneticPr fontId="5"/>
  </si>
  <si>
    <t>建設に係る費用の償還については、令和5年度に終了する予定である。
駐車場の規模が大きいため、今後多額の設備投資が必要になってくると予想される。</t>
    <rPh sb="0" eb="2">
      <t>ケンセツ</t>
    </rPh>
    <rPh sb="3" eb="4">
      <t>カカワ</t>
    </rPh>
    <rPh sb="5" eb="7">
      <t>ヒヨウ</t>
    </rPh>
    <rPh sb="8" eb="10">
      <t>ショウカン</t>
    </rPh>
    <rPh sb="16" eb="18">
      <t>レイワ</t>
    </rPh>
    <rPh sb="19" eb="21">
      <t>ネンド</t>
    </rPh>
    <rPh sb="22" eb="24">
      <t>シュウリョウ</t>
    </rPh>
    <rPh sb="26" eb="28">
      <t>ヨテイ</t>
    </rPh>
    <phoneticPr fontId="5"/>
  </si>
  <si>
    <t>稼働率は類似施設平均値と比較しても高く、駐車場としての需要は大きい。</t>
    <phoneticPr fontId="5"/>
  </si>
  <si>
    <t>当該駐車場は区役所や公的施設に隣接していることから、今後も公共施設の付帯駐車場として存続させる必要がある。
今後大規模な修繕が必要となることが予想されることから、長寿命化計画に基づき、管理・運営を行っていく。</t>
    <rPh sb="88" eb="89">
      <t>モト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</si>
</sst>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54.1</c:v>
                </c:pt>
                <c:pt idx="1">
                  <c:v>56.5</c:v>
                </c:pt>
                <c:pt idx="2">
                  <c:v>57.1</c:v>
                </c:pt>
                <c:pt idx="3">
                  <c:v>58.1</c:v>
                </c:pt>
                <c:pt idx="4">
                  <c:v>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3-4B0F-A8CD-47D0C3BAA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176.4</c:v>
                </c:pt>
                <c:pt idx="1">
                  <c:v>172.5</c:v>
                </c:pt>
                <c:pt idx="2">
                  <c:v>198.5</c:v>
                </c:pt>
                <c:pt idx="3">
                  <c:v>220.9</c:v>
                </c:pt>
                <c:pt idx="4">
                  <c:v>227.5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3-4B0F-A8CD-47D0C3BAA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612</c:v>
                </c:pt>
                <c:pt idx="1">
                  <c:v>458.5</c:v>
                </c:pt>
                <c:pt idx="2">
                  <c:v>115.2</c:v>
                </c:pt>
                <c:pt idx="3">
                  <c:v>239.1</c:v>
                </c:pt>
                <c:pt idx="4">
                  <c:v>137.30000000000001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3-4D98-A501-48C6F528F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655.5</c:v>
                </c:pt>
                <c:pt idx="1">
                  <c:v>316.8</c:v>
                </c:pt>
                <c:pt idx="2">
                  <c:v>113.9</c:v>
                </c:pt>
                <c:pt idx="3">
                  <c:v>102.9</c:v>
                </c:pt>
                <c:pt idx="4">
                  <c:v>1555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23-4D98-A501-48C6F528F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BEE-4C03-9D16-9512A1368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E-4C03-9D16-9512A1368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4BA-4317-ADB0-BE26066CE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BA-4317-ADB0-BE26066CE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9-433D-8F76-70C1C14B0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6.1</c:v>
                </c:pt>
                <c:pt idx="1">
                  <c:v>5.6</c:v>
                </c:pt>
                <c:pt idx="2">
                  <c:v>3.8</c:v>
                </c:pt>
                <c:pt idx="3">
                  <c:v>3.4</c:v>
                </c:pt>
                <c:pt idx="4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D9-433D-8F76-70C1C14B0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E-45CD-818B-04AE1CF51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26</c:v>
                </c:pt>
                <c:pt idx="1">
                  <c:v>26</c:v>
                </c:pt>
                <c:pt idx="2">
                  <c:v>14</c:v>
                </c:pt>
                <c:pt idx="3">
                  <c:v>10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E-45CD-818B-04AE1CF51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219.5</c:v>
                </c:pt>
                <c:pt idx="1">
                  <c:v>229.5</c:v>
                </c:pt>
                <c:pt idx="2">
                  <c:v>226.8</c:v>
                </c:pt>
                <c:pt idx="3">
                  <c:v>225.6</c:v>
                </c:pt>
                <c:pt idx="4">
                  <c:v>218.1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D-4392-BD26-4C71E7169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152.30000000000001</c:v>
                </c:pt>
                <c:pt idx="1">
                  <c:v>148.5</c:v>
                </c:pt>
                <c:pt idx="2">
                  <c:v>159.30000000000001</c:v>
                </c:pt>
                <c:pt idx="3">
                  <c:v>160</c:v>
                </c:pt>
                <c:pt idx="4">
                  <c:v>164.6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ED-4392-BD26-4C71E7169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43.1</c:v>
                </c:pt>
                <c:pt idx="1">
                  <c:v>39.5</c:v>
                </c:pt>
                <c:pt idx="2">
                  <c:v>43</c:v>
                </c:pt>
                <c:pt idx="3">
                  <c:v>43.3</c:v>
                </c:pt>
                <c:pt idx="4">
                  <c:v>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6-405A-BCBC-DC7EAB982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36.1</c:v>
                </c:pt>
                <c:pt idx="1">
                  <c:v>33.9</c:v>
                </c:pt>
                <c:pt idx="2">
                  <c:v>26.5</c:v>
                </c:pt>
                <c:pt idx="3">
                  <c:v>43.5</c:v>
                </c:pt>
                <c:pt idx="4">
                  <c:v>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96-405A-BCBC-DC7EAB982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41010</c:v>
                </c:pt>
                <c:pt idx="1">
                  <c:v>41256</c:v>
                </c:pt>
                <c:pt idx="2">
                  <c:v>45253</c:v>
                </c:pt>
                <c:pt idx="3">
                  <c:v>45746</c:v>
                </c:pt>
                <c:pt idx="4">
                  <c:v>42895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E-43AA-B7B6-360711370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22959</c:v>
                </c:pt>
                <c:pt idx="1">
                  <c:v>22148</c:v>
                </c:pt>
                <c:pt idx="2">
                  <c:v>24086</c:v>
                </c:pt>
                <c:pt idx="3">
                  <c:v>26025</c:v>
                </c:pt>
                <c:pt idx="4">
                  <c:v>24498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EE-43AA-B7B6-360711370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46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福岡県北九州市　黒崎駅西駐車場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25570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115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19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637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125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54.1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56.5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57.1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58.1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56.3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219.5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229.5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226.8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225.6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218.1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176.4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172.5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198.5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220.9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227.5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6.1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5.6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3.4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1.7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152.30000000000001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148.5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159.30000000000001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160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164.6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126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127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43.1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39.5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43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43.3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41.7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41010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41256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45253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45746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42895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26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14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10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36.1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33.9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26.5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43.5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33.4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22959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22148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24086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26025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24498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128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1910222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294000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612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458.5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115.2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239.1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137.30000000000001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655.5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316.8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113.9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102.9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1555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DC3" workbookViewId="0">
      <selection activeCell="DO8" sqref="DO8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101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102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100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103</v>
      </c>
      <c r="B6" s="60">
        <f>B8</f>
        <v>2019</v>
      </c>
      <c r="C6" s="60">
        <f t="shared" ref="C6:X6" si="1">C8</f>
        <v>401005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福岡県北九州市</v>
      </c>
      <c r="I6" s="60" t="str">
        <f t="shared" si="1"/>
        <v>黒崎駅西駐車場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 附置義務駐車施設</v>
      </c>
      <c r="Q6" s="62" t="str">
        <f t="shared" si="1"/>
        <v>立体式</v>
      </c>
      <c r="R6" s="63">
        <f t="shared" si="1"/>
        <v>19</v>
      </c>
      <c r="S6" s="62" t="str">
        <f t="shared" si="1"/>
        <v>公共施設</v>
      </c>
      <c r="T6" s="62" t="str">
        <f t="shared" si="1"/>
        <v>無</v>
      </c>
      <c r="U6" s="63">
        <f t="shared" si="1"/>
        <v>25570</v>
      </c>
      <c r="V6" s="63">
        <f t="shared" si="1"/>
        <v>637</v>
      </c>
      <c r="W6" s="63">
        <f t="shared" si="1"/>
        <v>200</v>
      </c>
      <c r="X6" s="62" t="str">
        <f t="shared" si="1"/>
        <v>代行制</v>
      </c>
      <c r="Y6" s="64">
        <f>IF(Y8="-",NA(),Y8)</f>
        <v>54.1</v>
      </c>
      <c r="Z6" s="64">
        <f t="shared" ref="Z6:AH6" si="2">IF(Z8="-",NA(),Z8)</f>
        <v>56.5</v>
      </c>
      <c r="AA6" s="64">
        <f t="shared" si="2"/>
        <v>57.1</v>
      </c>
      <c r="AB6" s="64">
        <f t="shared" si="2"/>
        <v>58.1</v>
      </c>
      <c r="AC6" s="64">
        <f t="shared" si="2"/>
        <v>56.3</v>
      </c>
      <c r="AD6" s="64">
        <f t="shared" si="2"/>
        <v>176.4</v>
      </c>
      <c r="AE6" s="64">
        <f t="shared" si="2"/>
        <v>172.5</v>
      </c>
      <c r="AF6" s="64">
        <f t="shared" si="2"/>
        <v>198.5</v>
      </c>
      <c r="AG6" s="64">
        <f t="shared" si="2"/>
        <v>220.9</v>
      </c>
      <c r="AH6" s="64">
        <f t="shared" si="2"/>
        <v>227.5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6.1</v>
      </c>
      <c r="AP6" s="64">
        <f t="shared" si="3"/>
        <v>5.6</v>
      </c>
      <c r="AQ6" s="64">
        <f t="shared" si="3"/>
        <v>3.8</v>
      </c>
      <c r="AR6" s="64">
        <f t="shared" si="3"/>
        <v>3.4</v>
      </c>
      <c r="AS6" s="64">
        <f t="shared" si="3"/>
        <v>1.7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26</v>
      </c>
      <c r="BA6" s="65">
        <f t="shared" si="4"/>
        <v>26</v>
      </c>
      <c r="BB6" s="65">
        <f t="shared" si="4"/>
        <v>14</v>
      </c>
      <c r="BC6" s="65">
        <f t="shared" si="4"/>
        <v>10</v>
      </c>
      <c r="BD6" s="65">
        <f t="shared" si="4"/>
        <v>7</v>
      </c>
      <c r="BE6" s="63" t="str">
        <f>IF(BE8="-","",IF(BE8="-","【-】","【"&amp;SUBSTITUTE(TEXT(BE8,"#,##0"),"-","△")&amp;"】"))</f>
        <v>【17】</v>
      </c>
      <c r="BF6" s="64">
        <f>IF(BF8="-",NA(),BF8)</f>
        <v>43.1</v>
      </c>
      <c r="BG6" s="64">
        <f t="shared" ref="BG6:BO6" si="5">IF(BG8="-",NA(),BG8)</f>
        <v>39.5</v>
      </c>
      <c r="BH6" s="64">
        <f t="shared" si="5"/>
        <v>43</v>
      </c>
      <c r="BI6" s="64">
        <f t="shared" si="5"/>
        <v>43.3</v>
      </c>
      <c r="BJ6" s="64">
        <f t="shared" si="5"/>
        <v>41.7</v>
      </c>
      <c r="BK6" s="64">
        <f t="shared" si="5"/>
        <v>36.1</v>
      </c>
      <c r="BL6" s="64">
        <f t="shared" si="5"/>
        <v>33.9</v>
      </c>
      <c r="BM6" s="64">
        <f t="shared" si="5"/>
        <v>26.5</v>
      </c>
      <c r="BN6" s="64">
        <f t="shared" si="5"/>
        <v>43.5</v>
      </c>
      <c r="BO6" s="64">
        <f t="shared" si="5"/>
        <v>33.4</v>
      </c>
      <c r="BP6" s="61" t="str">
        <f>IF(BP8="-","",IF(BP8="-","【-】","【"&amp;SUBSTITUTE(TEXT(BP8,"#,##0.0"),"-","△")&amp;"】"))</f>
        <v>【20.8】</v>
      </c>
      <c r="BQ6" s="65">
        <f>IF(BQ8="-",NA(),BQ8)</f>
        <v>41010</v>
      </c>
      <c r="BR6" s="65">
        <f t="shared" ref="BR6:BZ6" si="6">IF(BR8="-",NA(),BR8)</f>
        <v>41256</v>
      </c>
      <c r="BS6" s="65">
        <f t="shared" si="6"/>
        <v>45253</v>
      </c>
      <c r="BT6" s="65">
        <f t="shared" si="6"/>
        <v>45746</v>
      </c>
      <c r="BU6" s="65">
        <f t="shared" si="6"/>
        <v>42895</v>
      </c>
      <c r="BV6" s="65">
        <f t="shared" si="6"/>
        <v>22959</v>
      </c>
      <c r="BW6" s="65">
        <f t="shared" si="6"/>
        <v>22148</v>
      </c>
      <c r="BX6" s="65">
        <f t="shared" si="6"/>
        <v>24086</v>
      </c>
      <c r="BY6" s="65">
        <f t="shared" si="6"/>
        <v>26025</v>
      </c>
      <c r="BZ6" s="65">
        <f t="shared" si="6"/>
        <v>24498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104</v>
      </c>
      <c r="CM6" s="63">
        <f t="shared" ref="CM6:CN6" si="7">CM8</f>
        <v>1910222</v>
      </c>
      <c r="CN6" s="63">
        <f t="shared" si="7"/>
        <v>294000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104</v>
      </c>
      <c r="CZ6" s="64">
        <f>IF(CZ8="-",NA(),CZ8)</f>
        <v>612</v>
      </c>
      <c r="DA6" s="64">
        <f t="shared" ref="DA6:DI6" si="8">IF(DA8="-",NA(),DA8)</f>
        <v>458.5</v>
      </c>
      <c r="DB6" s="64">
        <f t="shared" si="8"/>
        <v>115.2</v>
      </c>
      <c r="DC6" s="64">
        <f t="shared" si="8"/>
        <v>239.1</v>
      </c>
      <c r="DD6" s="64">
        <f t="shared" si="8"/>
        <v>137.30000000000001</v>
      </c>
      <c r="DE6" s="64">
        <f t="shared" si="8"/>
        <v>655.5</v>
      </c>
      <c r="DF6" s="64">
        <f t="shared" si="8"/>
        <v>316.8</v>
      </c>
      <c r="DG6" s="64">
        <f t="shared" si="8"/>
        <v>113.9</v>
      </c>
      <c r="DH6" s="64">
        <f t="shared" si="8"/>
        <v>102.9</v>
      </c>
      <c r="DI6" s="64">
        <f t="shared" si="8"/>
        <v>1555</v>
      </c>
      <c r="DJ6" s="61" t="str">
        <f>IF(DJ8="-","",IF(DJ8="-","【-】","【"&amp;SUBSTITUTE(TEXT(DJ8,"#,##0.0"),"-","△")&amp;"】"))</f>
        <v>【425.4】</v>
      </c>
      <c r="DK6" s="64">
        <f>IF(DK8="-",NA(),DK8)</f>
        <v>219.5</v>
      </c>
      <c r="DL6" s="64">
        <f t="shared" ref="DL6:DT6" si="9">IF(DL8="-",NA(),DL8)</f>
        <v>229.5</v>
      </c>
      <c r="DM6" s="64">
        <f t="shared" si="9"/>
        <v>226.8</v>
      </c>
      <c r="DN6" s="64">
        <f t="shared" si="9"/>
        <v>225.6</v>
      </c>
      <c r="DO6" s="64">
        <f t="shared" si="9"/>
        <v>218.1</v>
      </c>
      <c r="DP6" s="64">
        <f t="shared" si="9"/>
        <v>152.30000000000001</v>
      </c>
      <c r="DQ6" s="64">
        <f t="shared" si="9"/>
        <v>148.5</v>
      </c>
      <c r="DR6" s="64">
        <f t="shared" si="9"/>
        <v>159.30000000000001</v>
      </c>
      <c r="DS6" s="64">
        <f t="shared" si="9"/>
        <v>160</v>
      </c>
      <c r="DT6" s="64">
        <f t="shared" si="9"/>
        <v>164.6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105</v>
      </c>
      <c r="B7" s="60">
        <f t="shared" ref="B7:X7" si="10">B8</f>
        <v>2019</v>
      </c>
      <c r="C7" s="60">
        <f t="shared" si="10"/>
        <v>401005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福岡県　北九州市</v>
      </c>
      <c r="I7" s="60" t="str">
        <f t="shared" si="10"/>
        <v>黒崎駅西駐車場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 附置義務駐車施設</v>
      </c>
      <c r="Q7" s="62" t="str">
        <f t="shared" si="10"/>
        <v>立体式</v>
      </c>
      <c r="R7" s="63">
        <f t="shared" si="10"/>
        <v>19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25570</v>
      </c>
      <c r="V7" s="63">
        <f t="shared" si="10"/>
        <v>637</v>
      </c>
      <c r="W7" s="63">
        <f t="shared" si="10"/>
        <v>200</v>
      </c>
      <c r="X7" s="62" t="str">
        <f t="shared" si="10"/>
        <v>代行制</v>
      </c>
      <c r="Y7" s="64">
        <f>Y8</f>
        <v>54.1</v>
      </c>
      <c r="Z7" s="64">
        <f t="shared" ref="Z7:AH7" si="11">Z8</f>
        <v>56.5</v>
      </c>
      <c r="AA7" s="64">
        <f t="shared" si="11"/>
        <v>57.1</v>
      </c>
      <c r="AB7" s="64">
        <f t="shared" si="11"/>
        <v>58.1</v>
      </c>
      <c r="AC7" s="64">
        <f t="shared" si="11"/>
        <v>56.3</v>
      </c>
      <c r="AD7" s="64">
        <f t="shared" si="11"/>
        <v>176.4</v>
      </c>
      <c r="AE7" s="64">
        <f t="shared" si="11"/>
        <v>172.5</v>
      </c>
      <c r="AF7" s="64">
        <f t="shared" si="11"/>
        <v>198.5</v>
      </c>
      <c r="AG7" s="64">
        <f t="shared" si="11"/>
        <v>220.9</v>
      </c>
      <c r="AH7" s="64">
        <f t="shared" si="11"/>
        <v>227.5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6.1</v>
      </c>
      <c r="AP7" s="64">
        <f t="shared" si="12"/>
        <v>5.6</v>
      </c>
      <c r="AQ7" s="64">
        <f t="shared" si="12"/>
        <v>3.8</v>
      </c>
      <c r="AR7" s="64">
        <f t="shared" si="12"/>
        <v>3.4</v>
      </c>
      <c r="AS7" s="64">
        <f t="shared" si="12"/>
        <v>1.7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26</v>
      </c>
      <c r="BA7" s="65">
        <f t="shared" si="13"/>
        <v>26</v>
      </c>
      <c r="BB7" s="65">
        <f t="shared" si="13"/>
        <v>14</v>
      </c>
      <c r="BC7" s="65">
        <f t="shared" si="13"/>
        <v>10</v>
      </c>
      <c r="BD7" s="65">
        <f t="shared" si="13"/>
        <v>7</v>
      </c>
      <c r="BE7" s="63"/>
      <c r="BF7" s="64">
        <f>BF8</f>
        <v>43.1</v>
      </c>
      <c r="BG7" s="64">
        <f t="shared" ref="BG7:BO7" si="14">BG8</f>
        <v>39.5</v>
      </c>
      <c r="BH7" s="64">
        <f t="shared" si="14"/>
        <v>43</v>
      </c>
      <c r="BI7" s="64">
        <f t="shared" si="14"/>
        <v>43.3</v>
      </c>
      <c r="BJ7" s="64">
        <f t="shared" si="14"/>
        <v>41.7</v>
      </c>
      <c r="BK7" s="64">
        <f t="shared" si="14"/>
        <v>36.1</v>
      </c>
      <c r="BL7" s="64">
        <f t="shared" si="14"/>
        <v>33.9</v>
      </c>
      <c r="BM7" s="64">
        <f t="shared" si="14"/>
        <v>26.5</v>
      </c>
      <c r="BN7" s="64">
        <f t="shared" si="14"/>
        <v>43.5</v>
      </c>
      <c r="BO7" s="64">
        <f t="shared" si="14"/>
        <v>33.4</v>
      </c>
      <c r="BP7" s="61"/>
      <c r="BQ7" s="65">
        <f>BQ8</f>
        <v>41010</v>
      </c>
      <c r="BR7" s="65">
        <f t="shared" ref="BR7:BZ7" si="15">BR8</f>
        <v>41256</v>
      </c>
      <c r="BS7" s="65">
        <f t="shared" si="15"/>
        <v>45253</v>
      </c>
      <c r="BT7" s="65">
        <f t="shared" si="15"/>
        <v>45746</v>
      </c>
      <c r="BU7" s="65">
        <f t="shared" si="15"/>
        <v>42895</v>
      </c>
      <c r="BV7" s="65">
        <f t="shared" si="15"/>
        <v>22959</v>
      </c>
      <c r="BW7" s="65">
        <f t="shared" si="15"/>
        <v>22148</v>
      </c>
      <c r="BX7" s="65">
        <f t="shared" si="15"/>
        <v>24086</v>
      </c>
      <c r="BY7" s="65">
        <f t="shared" si="15"/>
        <v>26025</v>
      </c>
      <c r="BZ7" s="65">
        <f t="shared" si="15"/>
        <v>24498</v>
      </c>
      <c r="CA7" s="63"/>
      <c r="CB7" s="64" t="s">
        <v>106</v>
      </c>
      <c r="CC7" s="64" t="s">
        <v>106</v>
      </c>
      <c r="CD7" s="64" t="s">
        <v>106</v>
      </c>
      <c r="CE7" s="64" t="s">
        <v>106</v>
      </c>
      <c r="CF7" s="64" t="s">
        <v>106</v>
      </c>
      <c r="CG7" s="64" t="s">
        <v>106</v>
      </c>
      <c r="CH7" s="64" t="s">
        <v>106</v>
      </c>
      <c r="CI7" s="64" t="s">
        <v>106</v>
      </c>
      <c r="CJ7" s="64" t="s">
        <v>106</v>
      </c>
      <c r="CK7" s="64" t="s">
        <v>104</v>
      </c>
      <c r="CL7" s="61"/>
      <c r="CM7" s="63">
        <f>CM8</f>
        <v>1910222</v>
      </c>
      <c r="CN7" s="63">
        <f>CN8</f>
        <v>294000</v>
      </c>
      <c r="CO7" s="64" t="s">
        <v>106</v>
      </c>
      <c r="CP7" s="64" t="s">
        <v>106</v>
      </c>
      <c r="CQ7" s="64" t="s">
        <v>106</v>
      </c>
      <c r="CR7" s="64" t="s">
        <v>106</v>
      </c>
      <c r="CS7" s="64" t="s">
        <v>106</v>
      </c>
      <c r="CT7" s="64" t="s">
        <v>106</v>
      </c>
      <c r="CU7" s="64" t="s">
        <v>106</v>
      </c>
      <c r="CV7" s="64" t="s">
        <v>106</v>
      </c>
      <c r="CW7" s="64" t="s">
        <v>106</v>
      </c>
      <c r="CX7" s="64" t="s">
        <v>104</v>
      </c>
      <c r="CY7" s="61"/>
      <c r="CZ7" s="64">
        <f>CZ8</f>
        <v>612</v>
      </c>
      <c r="DA7" s="64">
        <f t="shared" ref="DA7:DI7" si="16">DA8</f>
        <v>458.5</v>
      </c>
      <c r="DB7" s="64">
        <f t="shared" si="16"/>
        <v>115.2</v>
      </c>
      <c r="DC7" s="64">
        <f t="shared" si="16"/>
        <v>239.1</v>
      </c>
      <c r="DD7" s="64">
        <f t="shared" si="16"/>
        <v>137.30000000000001</v>
      </c>
      <c r="DE7" s="64">
        <f t="shared" si="16"/>
        <v>655.5</v>
      </c>
      <c r="DF7" s="64">
        <f t="shared" si="16"/>
        <v>316.8</v>
      </c>
      <c r="DG7" s="64">
        <f t="shared" si="16"/>
        <v>113.9</v>
      </c>
      <c r="DH7" s="64">
        <f t="shared" si="16"/>
        <v>102.9</v>
      </c>
      <c r="DI7" s="64">
        <f t="shared" si="16"/>
        <v>1555</v>
      </c>
      <c r="DJ7" s="61"/>
      <c r="DK7" s="64">
        <f>DK8</f>
        <v>219.5</v>
      </c>
      <c r="DL7" s="64">
        <f t="shared" ref="DL7:DT7" si="17">DL8</f>
        <v>229.5</v>
      </c>
      <c r="DM7" s="64">
        <f t="shared" si="17"/>
        <v>226.8</v>
      </c>
      <c r="DN7" s="64">
        <f t="shared" si="17"/>
        <v>225.6</v>
      </c>
      <c r="DO7" s="64">
        <f t="shared" si="17"/>
        <v>218.1</v>
      </c>
      <c r="DP7" s="64">
        <f t="shared" si="17"/>
        <v>152.30000000000001</v>
      </c>
      <c r="DQ7" s="64">
        <f t="shared" si="17"/>
        <v>148.5</v>
      </c>
      <c r="DR7" s="64">
        <f t="shared" si="17"/>
        <v>159.30000000000001</v>
      </c>
      <c r="DS7" s="64">
        <f t="shared" si="17"/>
        <v>160</v>
      </c>
      <c r="DT7" s="64">
        <f t="shared" si="17"/>
        <v>164.6</v>
      </c>
      <c r="DU7" s="61"/>
    </row>
    <row r="8" spans="1:125" s="66" customFormat="1" x14ac:dyDescent="0.15">
      <c r="A8" s="49"/>
      <c r="B8" s="67">
        <v>2019</v>
      </c>
      <c r="C8" s="67">
        <v>401005</v>
      </c>
      <c r="D8" s="67">
        <v>47</v>
      </c>
      <c r="E8" s="67">
        <v>14</v>
      </c>
      <c r="F8" s="67">
        <v>0</v>
      </c>
      <c r="G8" s="67">
        <v>7</v>
      </c>
      <c r="H8" s="67" t="s">
        <v>107</v>
      </c>
      <c r="I8" s="67" t="s">
        <v>108</v>
      </c>
      <c r="J8" s="67" t="s">
        <v>109</v>
      </c>
      <c r="K8" s="67" t="s">
        <v>110</v>
      </c>
      <c r="L8" s="67" t="s">
        <v>111</v>
      </c>
      <c r="M8" s="67" t="s">
        <v>112</v>
      </c>
      <c r="N8" s="67" t="s">
        <v>113</v>
      </c>
      <c r="O8" s="68" t="s">
        <v>114</v>
      </c>
      <c r="P8" s="69" t="s">
        <v>115</v>
      </c>
      <c r="Q8" s="69" t="s">
        <v>116</v>
      </c>
      <c r="R8" s="70">
        <v>19</v>
      </c>
      <c r="S8" s="69" t="s">
        <v>117</v>
      </c>
      <c r="T8" s="69" t="s">
        <v>118</v>
      </c>
      <c r="U8" s="70">
        <v>25570</v>
      </c>
      <c r="V8" s="70">
        <v>637</v>
      </c>
      <c r="W8" s="70">
        <v>200</v>
      </c>
      <c r="X8" s="69" t="s">
        <v>119</v>
      </c>
      <c r="Y8" s="71">
        <v>54.1</v>
      </c>
      <c r="Z8" s="71">
        <v>56.5</v>
      </c>
      <c r="AA8" s="71">
        <v>57.1</v>
      </c>
      <c r="AB8" s="71">
        <v>58.1</v>
      </c>
      <c r="AC8" s="71">
        <v>56.3</v>
      </c>
      <c r="AD8" s="71">
        <v>176.4</v>
      </c>
      <c r="AE8" s="71">
        <v>172.5</v>
      </c>
      <c r="AF8" s="71">
        <v>198.5</v>
      </c>
      <c r="AG8" s="71">
        <v>220.9</v>
      </c>
      <c r="AH8" s="71">
        <v>227.5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6.1</v>
      </c>
      <c r="AP8" s="71">
        <v>5.6</v>
      </c>
      <c r="AQ8" s="71">
        <v>3.8</v>
      </c>
      <c r="AR8" s="71">
        <v>3.4</v>
      </c>
      <c r="AS8" s="71">
        <v>1.7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26</v>
      </c>
      <c r="BA8" s="72">
        <v>26</v>
      </c>
      <c r="BB8" s="72">
        <v>14</v>
      </c>
      <c r="BC8" s="72">
        <v>10</v>
      </c>
      <c r="BD8" s="72">
        <v>7</v>
      </c>
      <c r="BE8" s="72">
        <v>17</v>
      </c>
      <c r="BF8" s="71">
        <v>43.1</v>
      </c>
      <c r="BG8" s="71">
        <v>39.5</v>
      </c>
      <c r="BH8" s="71">
        <v>43</v>
      </c>
      <c r="BI8" s="71">
        <v>43.3</v>
      </c>
      <c r="BJ8" s="71">
        <v>41.7</v>
      </c>
      <c r="BK8" s="71">
        <v>36.1</v>
      </c>
      <c r="BL8" s="71">
        <v>33.9</v>
      </c>
      <c r="BM8" s="71">
        <v>26.5</v>
      </c>
      <c r="BN8" s="71">
        <v>43.5</v>
      </c>
      <c r="BO8" s="71">
        <v>33.4</v>
      </c>
      <c r="BP8" s="68">
        <v>20.8</v>
      </c>
      <c r="BQ8" s="72">
        <v>41010</v>
      </c>
      <c r="BR8" s="72">
        <v>41256</v>
      </c>
      <c r="BS8" s="72">
        <v>45253</v>
      </c>
      <c r="BT8" s="73">
        <v>45746</v>
      </c>
      <c r="BU8" s="73">
        <v>42895</v>
      </c>
      <c r="BV8" s="72">
        <v>22959</v>
      </c>
      <c r="BW8" s="72">
        <v>22148</v>
      </c>
      <c r="BX8" s="72">
        <v>24086</v>
      </c>
      <c r="BY8" s="72">
        <v>26025</v>
      </c>
      <c r="BZ8" s="72">
        <v>24498</v>
      </c>
      <c r="CA8" s="70">
        <v>14290</v>
      </c>
      <c r="CB8" s="71" t="s">
        <v>111</v>
      </c>
      <c r="CC8" s="71" t="s">
        <v>111</v>
      </c>
      <c r="CD8" s="71" t="s">
        <v>111</v>
      </c>
      <c r="CE8" s="71" t="s">
        <v>111</v>
      </c>
      <c r="CF8" s="71" t="s">
        <v>111</v>
      </c>
      <c r="CG8" s="71" t="s">
        <v>111</v>
      </c>
      <c r="CH8" s="71" t="s">
        <v>111</v>
      </c>
      <c r="CI8" s="71" t="s">
        <v>111</v>
      </c>
      <c r="CJ8" s="71" t="s">
        <v>111</v>
      </c>
      <c r="CK8" s="71" t="s">
        <v>111</v>
      </c>
      <c r="CL8" s="68" t="s">
        <v>111</v>
      </c>
      <c r="CM8" s="70">
        <v>1910222</v>
      </c>
      <c r="CN8" s="70">
        <v>294000</v>
      </c>
      <c r="CO8" s="71" t="s">
        <v>111</v>
      </c>
      <c r="CP8" s="71" t="s">
        <v>111</v>
      </c>
      <c r="CQ8" s="71" t="s">
        <v>111</v>
      </c>
      <c r="CR8" s="71" t="s">
        <v>111</v>
      </c>
      <c r="CS8" s="71" t="s">
        <v>111</v>
      </c>
      <c r="CT8" s="71" t="s">
        <v>111</v>
      </c>
      <c r="CU8" s="71" t="s">
        <v>111</v>
      </c>
      <c r="CV8" s="71" t="s">
        <v>111</v>
      </c>
      <c r="CW8" s="71" t="s">
        <v>111</v>
      </c>
      <c r="CX8" s="71" t="s">
        <v>111</v>
      </c>
      <c r="CY8" s="68" t="s">
        <v>111</v>
      </c>
      <c r="CZ8" s="71">
        <v>612</v>
      </c>
      <c r="DA8" s="71">
        <v>458.5</v>
      </c>
      <c r="DB8" s="71">
        <v>115.2</v>
      </c>
      <c r="DC8" s="71">
        <v>239.1</v>
      </c>
      <c r="DD8" s="71">
        <v>137.30000000000001</v>
      </c>
      <c r="DE8" s="71">
        <v>655.5</v>
      </c>
      <c r="DF8" s="71">
        <v>316.8</v>
      </c>
      <c r="DG8" s="71">
        <v>113.9</v>
      </c>
      <c r="DH8" s="71">
        <v>102.9</v>
      </c>
      <c r="DI8" s="71">
        <v>1555</v>
      </c>
      <c r="DJ8" s="68">
        <v>425.4</v>
      </c>
      <c r="DK8" s="71">
        <v>219.5</v>
      </c>
      <c r="DL8" s="71">
        <v>229.5</v>
      </c>
      <c r="DM8" s="71">
        <v>226.8</v>
      </c>
      <c r="DN8" s="71">
        <v>225.6</v>
      </c>
      <c r="DO8" s="71">
        <v>218.1</v>
      </c>
      <c r="DP8" s="71">
        <v>152.30000000000001</v>
      </c>
      <c r="DQ8" s="71">
        <v>148.5</v>
      </c>
      <c r="DR8" s="71">
        <v>159.30000000000001</v>
      </c>
      <c r="DS8" s="71">
        <v>160</v>
      </c>
      <c r="DT8" s="71">
        <v>164.6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120</v>
      </c>
      <c r="C10" s="78" t="s">
        <v>121</v>
      </c>
      <c r="D10" s="78" t="s">
        <v>122</v>
      </c>
      <c r="E10" s="78" t="s">
        <v>123</v>
      </c>
      <c r="F10" s="78" t="s">
        <v>124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松尾</cp:lastModifiedBy>
  <dcterms:created xsi:type="dcterms:W3CDTF">2020-12-04T03:40:09Z</dcterms:created>
  <dcterms:modified xsi:type="dcterms:W3CDTF">2021-01-24T23:46:32Z</dcterms:modified>
  <cp:category/>
</cp:coreProperties>
</file>