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9\Desktop\02_照会・回答（野口）\20210112_【01月22日締切】経営比較分析表の作成\回答\"/>
    </mc:Choice>
  </mc:AlternateContent>
  <workbookProtection workbookAlgorithmName="SHA-512" workbookHashValue="d+uagssnAYLgwRi5BGQCGmC4qftEUBrrSud0QzymFigvmbEaLwEykvFkhn5ixmx4PtKFiwH/HUyLH0XhiK7eAQ==" workbookSaltValue="q4AzYLWC7H+zynx3Gn8L4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CS30" i="4"/>
  <c r="MA51" i="4"/>
  <c r="IT76" i="4"/>
  <c r="CS51" i="4"/>
  <c r="HJ30" i="4"/>
  <c r="C11" i="5"/>
  <c r="D11" i="5"/>
  <c r="E11" i="5"/>
  <c r="B11" i="5"/>
  <c r="BK76" i="4" l="1"/>
  <c r="LH51" i="4"/>
  <c r="BZ51" i="4"/>
  <c r="LT76" i="4"/>
  <c r="GQ51" i="4"/>
  <c r="LH30" i="4"/>
  <c r="GQ30" i="4"/>
  <c r="IE76" i="4"/>
  <c r="BZ30" i="4"/>
  <c r="HP76" i="4"/>
  <c r="BG30" i="4"/>
  <c r="BG51" i="4"/>
  <c r="FX30" i="4"/>
  <c r="AV76" i="4"/>
  <c r="KO51" i="4"/>
  <c r="LE76" i="4"/>
  <c r="FX51" i="4"/>
  <c r="KO30" i="4"/>
  <c r="FE51" i="4"/>
  <c r="JV30" i="4"/>
  <c r="HA76" i="4"/>
  <c r="AN51" i="4"/>
  <c r="FE30" i="4"/>
  <c r="AG76" i="4"/>
  <c r="JV51" i="4"/>
  <c r="KP76" i="4"/>
  <c r="AN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<sst xmlns="http://schemas.openxmlformats.org/spreadsheetml/2006/main" count="285" uniqueCount="133">
  <si>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</si>
  <si>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</si>
  <si>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</si>
  <si>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</si>
  <si>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</si>
  <si>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</si>
  <si>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</si>
  <si>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</si>
  <si>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</si>
  <si>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</si>
  <si>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</si>
  <si>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</si>
  <si>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</si>
  <si>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</si>
  <si>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</si>
  <si>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</si>
  <si>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</si>
  <si>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</si>
  <si>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</si>
  <si>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</si>
  <si>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</si>
  <si>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</si>
  <si>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</si>
  <si>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</si>
  <si>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</si>
  <si>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</si>
  <si>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</si>
  <si>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</si>
  <si>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</si>
  <si>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</si>
  <si>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</si>
  <si>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</si>
  <si>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</si>
  <si>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</si>
  <si>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</si>
  <si>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</si>
  <si>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</si>
  <si>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</si>
  <si>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</si>
  <si>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</si>
  <si>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</si>
  <si>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</si>
  <si>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</si>
  <si>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</si>
  <si>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</si>
  <si>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</si>
  <si>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</si>
  <si>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</si>
  <si>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</si>
  <si>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</si>
  <si>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</si>
  <si>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</si>
  <si>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</si>
  <si>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</si>
  <si>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</si>
  <si>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</si>
  <si>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</si>
  <si>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</si>
  <si>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</si>
  <si>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</si>
  <si>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</si>
  <si>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</si>
  <si>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</si>
  <si>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</si>
  <si>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</si>
  <si>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</si>
  <si>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</si>
  <si>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</si>
  <si>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</si>
  <si>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</si>
  <si>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</si>
  <si>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</si>
  <si>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</si>
  <si>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</si>
  <si>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</si>
  <si>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</si>
  <si>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</si>
  <si>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</si>
  <si>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</si>
  <si>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</si>
  <si>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</si>
  <si>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</si>
  <si>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</si>
  <si>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</si>
  <si>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</si>
  <si>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</si>
  <si>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</si>
  <si>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</si>
  <si>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</si>
  <si>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</si>
  <si>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</si>
  <si>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</si>
  <si>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</si>
  <si>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</si>
  <si>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</si>
  <si>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</si>
  <si>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</si>
  <si>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</si>
  <si>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</si>
  <si>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</si>
  <si>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</si>
  <si>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</si>
  <si>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</si>
  <si>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</si>
  <si>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</si>
  <si>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</si>
  <si>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</si>
  <si>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</si>
  <si>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</si>
  <si>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</si>
  <si>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</si>
  <si>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福岡県　福岡市</t>
  </si>
  <si>
    <t>天神中央公園駐車場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</si>
  <si>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</si>
  <si>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</si>
  <si>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</si>
  <si>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</si>
  <si>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</si>
  <si>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</si>
  <si>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</si>
  <si>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</si>
  <si>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商業施設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</si>
  <si>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</si>
  <si>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</si>
  <si>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</si>
  <si>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</si>
  <si>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</si>
  <si>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</si>
  <si>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</si>
  <si>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「収益的収支比率」「売上高ＧＯＰ比率」「ＥＢＩＴＤＡ」とも類似施設平均値を上回っており収益性は高い。</t>
    <rPh sb="2" eb="5">
      <t>シュウエキテキ</t>
    </rPh>
    <rPh sb="5" eb="7">
      <t>シュウシ</t>
    </rPh>
    <rPh sb="7" eb="9">
      <t>ヒリツ</t>
    </rPh>
    <phoneticPr fontId="5"/>
  </si>
  <si>
    <t>　「稼働率」は類似施設の平均値を上回っている。</t>
    <phoneticPr fontId="5"/>
  </si>
  <si>
    <t>　今後10年間の設備投資見込額については、令和２年度に作成したアセットマネジメント事業費中期見込による。</t>
    <phoneticPr fontId="5"/>
  </si>
  <si>
    <t>　市営天神中央公園駐車場については，あり方を検討した結果、令和４年度から民間貸付を予定している。</t>
    <rPh sb="3" eb="9">
      <t>テンジンチュウオウコウエン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</si>
</sst>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177</c:v>
                </c:pt>
                <c:pt idx="2">
                  <c:v>210.1</c:v>
                </c:pt>
                <c:pt idx="3">
                  <c:v>184.7</c:v>
                </c:pt>
                <c:pt idx="4">
                  <c:v>127.9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C-4537-BCBD-99B63F78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113.4</c:v>
                </c:pt>
                <c:pt idx="1">
                  <c:v>191.4</c:v>
                </c:pt>
                <c:pt idx="2">
                  <c:v>141.30000000000001</c:v>
                </c:pt>
                <c:pt idx="3">
                  <c:v>123.9</c:v>
                </c:pt>
                <c:pt idx="4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7C-4537-BCBD-99B63F78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1-493B-8483-07F28864B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278.89999999999998</c:v>
                </c:pt>
                <c:pt idx="1">
                  <c:v>205.5</c:v>
                </c:pt>
                <c:pt idx="2">
                  <c:v>187.9</c:v>
                </c:pt>
                <c:pt idx="3">
                  <c:v>143.19999999999999</c:v>
                </c:pt>
                <c:pt idx="4">
                  <c:v>128.9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91-493B-8483-07F28864B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EBD-4118-A1AF-5B85CCB74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BD-4118-A1AF-5B85CCB74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BE3-4640-822E-9DF23A091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3-4640-822E-9DF23A091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A-474B-9C8E-202A4D126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9.5</c:v>
                </c:pt>
                <c:pt idx="1">
                  <c:v>15.1</c:v>
                </c:pt>
                <c:pt idx="2">
                  <c:v>15</c:v>
                </c:pt>
                <c:pt idx="3">
                  <c:v>10.4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A-474B-9C8E-202A4D126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7-43D7-9190-A6F54D973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177</c:v>
                </c:pt>
                <c:pt idx="1">
                  <c:v>145</c:v>
                </c:pt>
                <c:pt idx="2">
                  <c:v>108</c:v>
                </c:pt>
                <c:pt idx="3">
                  <c:v>89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7-43D7-9190-A6F54D973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302.39999999999998</c:v>
                </c:pt>
                <c:pt idx="2">
                  <c:v>325.10000000000002</c:v>
                </c:pt>
                <c:pt idx="3">
                  <c:v>336.7</c:v>
                </c:pt>
                <c:pt idx="4">
                  <c:v>341.7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0-4A45-84EF-AFB780441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185.2</c:v>
                </c:pt>
                <c:pt idx="1">
                  <c:v>184.1</c:v>
                </c:pt>
                <c:pt idx="2">
                  <c:v>186.8</c:v>
                </c:pt>
                <c:pt idx="3">
                  <c:v>184.2</c:v>
                </c:pt>
                <c:pt idx="4">
                  <c:v>184.2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0-4A45-84EF-AFB780441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43.5</c:v>
                </c:pt>
                <c:pt idx="2">
                  <c:v>57.8</c:v>
                </c:pt>
                <c:pt idx="3">
                  <c:v>50.2</c:v>
                </c:pt>
                <c:pt idx="4">
                  <c:v>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5-483B-B9EA-EE7AA0F28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14.3</c:v>
                </c:pt>
                <c:pt idx="2">
                  <c:v>11.8</c:v>
                </c:pt>
                <c:pt idx="3">
                  <c:v>9.1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45-483B-B9EA-EE7AA0F28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94133</c:v>
                </c:pt>
                <c:pt idx="2">
                  <c:v>115194</c:v>
                </c:pt>
                <c:pt idx="3">
                  <c:v>104403</c:v>
                </c:pt>
                <c:pt idx="4">
                  <c:v>37536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A-42A4-9F67-9C55F5417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36318</c:v>
                </c:pt>
                <c:pt idx="1">
                  <c:v>37745</c:v>
                </c:pt>
                <c:pt idx="2">
                  <c:v>35151</c:v>
                </c:pt>
                <c:pt idx="3">
                  <c:v>21556</c:v>
                </c:pt>
                <c:pt idx="4">
                  <c:v>18053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5A-42A4-9F67-9C55F5417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L14" zoomScale="85" zoomScaleNormal="85" zoomScaleSheetLayoutView="70" workbookViewId="0">
      <selection activeCell="ND14" sqref="ND14:NR1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福岡県福岡市　天神中央公園駐車場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Ａ２Ｂ１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商業施設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有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11963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119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地下式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33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247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400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 t="str">
        <f>データ!Y7</f>
        <v>-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177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210.1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184.7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127.9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 t="str">
        <f>データ!AJ7</f>
        <v>-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 t="str">
        <f>データ!DK7</f>
        <v>-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302.39999999999998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325.10000000000002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336.7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341.7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113.4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191.4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141.30000000000001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123.9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120.1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9.5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15.1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10.4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185.2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186.8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184.2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 t="str">
        <f>データ!AU7</f>
        <v>-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 t="str">
        <f>データ!BF7</f>
        <v>-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43.5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57.8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50.2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27.1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 t="str">
        <f>データ!BQ7</f>
        <v>-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94133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115194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104403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37536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177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145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108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89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37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17.5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14.3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11.8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9.1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1.4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36318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37745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35151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21556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18053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11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H27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H28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H29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H30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923661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H27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H28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H29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H30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H27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H28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H29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H30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 t="str">
        <f>データ!CZ7</f>
        <v>-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278.89999999999998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205.5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143.19999999999999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128.9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zW6OytftQkqiTWfjrpwXuhemaZCHZGP8IaHNzA2HjEgq6968KSkHsI7e66n0A4ZJwLFjAymnVZwwoTyB8tKNbg==" saltValue="+H4fWOpjmfO03PJsqOQUi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62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63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64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65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66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67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68</v>
      </c>
      <c r="CN4" s="141" t="s">
        <v>69</v>
      </c>
      <c r="CO4" s="143" t="s">
        <v>70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71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72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90</v>
      </c>
      <c r="AM5" s="59" t="s">
        <v>91</v>
      </c>
      <c r="AN5" s="59" t="s">
        <v>100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101</v>
      </c>
      <c r="AX5" s="59" t="s">
        <v>102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103</v>
      </c>
      <c r="BI5" s="59" t="s">
        <v>102</v>
      </c>
      <c r="BJ5" s="59" t="s">
        <v>104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99</v>
      </c>
      <c r="BS5" s="59" t="s">
        <v>103</v>
      </c>
      <c r="BT5" s="59" t="s">
        <v>91</v>
      </c>
      <c r="BU5" s="59" t="s">
        <v>100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105</v>
      </c>
      <c r="CC5" s="59" t="s">
        <v>99</v>
      </c>
      <c r="CD5" s="59" t="s">
        <v>103</v>
      </c>
      <c r="CE5" s="59" t="s">
        <v>102</v>
      </c>
      <c r="CF5" s="59" t="s">
        <v>100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42"/>
      <c r="CN5" s="142"/>
      <c r="CO5" s="59" t="s">
        <v>88</v>
      </c>
      <c r="CP5" s="59" t="s">
        <v>89</v>
      </c>
      <c r="CQ5" s="59" t="s">
        <v>90</v>
      </c>
      <c r="CR5" s="59" t="s">
        <v>102</v>
      </c>
      <c r="CS5" s="59" t="s">
        <v>100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105</v>
      </c>
      <c r="DA5" s="59" t="s">
        <v>106</v>
      </c>
      <c r="DB5" s="59" t="s">
        <v>90</v>
      </c>
      <c r="DC5" s="59" t="s">
        <v>102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105</v>
      </c>
      <c r="DL5" s="59" t="s">
        <v>106</v>
      </c>
      <c r="DM5" s="59" t="s">
        <v>90</v>
      </c>
      <c r="DN5" s="59" t="s">
        <v>102</v>
      </c>
      <c r="DO5" s="59" t="s">
        <v>100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107</v>
      </c>
      <c r="B6" s="60">
        <f>B8</f>
        <v>2019</v>
      </c>
      <c r="C6" s="60">
        <f t="shared" ref="C6:X6" si="1">C8</f>
        <v>401307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福岡県福岡市</v>
      </c>
      <c r="I6" s="60" t="str">
        <f t="shared" si="1"/>
        <v>天神中央公園駐車場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33</v>
      </c>
      <c r="S6" s="62" t="str">
        <f t="shared" si="1"/>
        <v>商業施設</v>
      </c>
      <c r="T6" s="62" t="str">
        <f t="shared" si="1"/>
        <v>有</v>
      </c>
      <c r="U6" s="63">
        <f t="shared" si="1"/>
        <v>11963</v>
      </c>
      <c r="V6" s="63">
        <f t="shared" si="1"/>
        <v>247</v>
      </c>
      <c r="W6" s="63">
        <f t="shared" si="1"/>
        <v>400</v>
      </c>
      <c r="X6" s="62" t="str">
        <f t="shared" si="1"/>
        <v>代行制</v>
      </c>
      <c r="Y6" s="64" t="e">
        <f>IF(Y8="-",NA(),Y8)</f>
        <v>#N/A</v>
      </c>
      <c r="Z6" s="64">
        <f t="shared" ref="Z6:AH6" si="2">IF(Z8="-",NA(),Z8)</f>
        <v>177</v>
      </c>
      <c r="AA6" s="64">
        <f t="shared" si="2"/>
        <v>210.1</v>
      </c>
      <c r="AB6" s="64">
        <f t="shared" si="2"/>
        <v>184.7</v>
      </c>
      <c r="AC6" s="64">
        <f t="shared" si="2"/>
        <v>127.9</v>
      </c>
      <c r="AD6" s="64">
        <f t="shared" si="2"/>
        <v>113.4</v>
      </c>
      <c r="AE6" s="64">
        <f t="shared" si="2"/>
        <v>191.4</v>
      </c>
      <c r="AF6" s="64">
        <f t="shared" si="2"/>
        <v>141.30000000000001</v>
      </c>
      <c r="AG6" s="64">
        <f t="shared" si="2"/>
        <v>123.9</v>
      </c>
      <c r="AH6" s="64">
        <f t="shared" si="2"/>
        <v>120.1</v>
      </c>
      <c r="AI6" s="61" t="str">
        <f>IF(AI8="-","",IF(AI8="-","【-】","【"&amp;SUBSTITUTE(TEXT(AI8,"#,##0.0"),"-","△")&amp;"】"))</f>
        <v>【619.1】</v>
      </c>
      <c r="AJ6" s="64" t="e">
        <f>IF(AJ8="-",NA(),AJ8)</f>
        <v>#N/A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9.5</v>
      </c>
      <c r="AP6" s="64">
        <f t="shared" si="3"/>
        <v>15.1</v>
      </c>
      <c r="AQ6" s="64">
        <f t="shared" si="3"/>
        <v>15</v>
      </c>
      <c r="AR6" s="64">
        <f t="shared" si="3"/>
        <v>10.4</v>
      </c>
      <c r="AS6" s="64">
        <f t="shared" si="3"/>
        <v>5</v>
      </c>
      <c r="AT6" s="61" t="str">
        <f>IF(AT8="-","",IF(AT8="-","【-】","【"&amp;SUBSTITUTE(TEXT(AT8,"#,##0.0"),"-","△")&amp;"】"))</f>
        <v>【2.3】</v>
      </c>
      <c r="AU6" s="65" t="e">
        <f>IF(AU8="-",NA(),AU8)</f>
        <v>#N/A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177</v>
      </c>
      <c r="BA6" s="65">
        <f t="shared" si="4"/>
        <v>145</v>
      </c>
      <c r="BB6" s="65">
        <f t="shared" si="4"/>
        <v>108</v>
      </c>
      <c r="BC6" s="65">
        <f t="shared" si="4"/>
        <v>89</v>
      </c>
      <c r="BD6" s="65">
        <f t="shared" si="4"/>
        <v>37</v>
      </c>
      <c r="BE6" s="63" t="str">
        <f>IF(BE8="-","",IF(BE8="-","【-】","【"&amp;SUBSTITUTE(TEXT(BE8,"#,##0"),"-","△")&amp;"】"))</f>
        <v>【17】</v>
      </c>
      <c r="BF6" s="64" t="e">
        <f>IF(BF8="-",NA(),BF8)</f>
        <v>#N/A</v>
      </c>
      <c r="BG6" s="64">
        <f t="shared" ref="BG6:BO6" si="5">IF(BG8="-",NA(),BG8)</f>
        <v>43.5</v>
      </c>
      <c r="BH6" s="64">
        <f t="shared" si="5"/>
        <v>57.8</v>
      </c>
      <c r="BI6" s="64">
        <f t="shared" si="5"/>
        <v>50.2</v>
      </c>
      <c r="BJ6" s="64">
        <f t="shared" si="5"/>
        <v>27.1</v>
      </c>
      <c r="BK6" s="64">
        <f t="shared" si="5"/>
        <v>17.5</v>
      </c>
      <c r="BL6" s="64">
        <f t="shared" si="5"/>
        <v>14.3</v>
      </c>
      <c r="BM6" s="64">
        <f t="shared" si="5"/>
        <v>11.8</v>
      </c>
      <c r="BN6" s="64">
        <f t="shared" si="5"/>
        <v>9.1</v>
      </c>
      <c r="BO6" s="64">
        <f t="shared" si="5"/>
        <v>1.4</v>
      </c>
      <c r="BP6" s="61" t="str">
        <f>IF(BP8="-","",IF(BP8="-","【-】","【"&amp;SUBSTITUTE(TEXT(BP8,"#,##0.0"),"-","△")&amp;"】"))</f>
        <v>【20.8】</v>
      </c>
      <c r="BQ6" s="65" t="e">
        <f>IF(BQ8="-",NA(),BQ8)</f>
        <v>#N/A</v>
      </c>
      <c r="BR6" s="65">
        <f t="shared" ref="BR6:BZ6" si="6">IF(BR8="-",NA(),BR8)</f>
        <v>94133</v>
      </c>
      <c r="BS6" s="65">
        <f t="shared" si="6"/>
        <v>115194</v>
      </c>
      <c r="BT6" s="65">
        <f t="shared" si="6"/>
        <v>104403</v>
      </c>
      <c r="BU6" s="65">
        <f t="shared" si="6"/>
        <v>37536</v>
      </c>
      <c r="BV6" s="65">
        <f t="shared" si="6"/>
        <v>36318</v>
      </c>
      <c r="BW6" s="65">
        <f t="shared" si="6"/>
        <v>37745</v>
      </c>
      <c r="BX6" s="65">
        <f t="shared" si="6"/>
        <v>35151</v>
      </c>
      <c r="BY6" s="65">
        <f t="shared" si="6"/>
        <v>21556</v>
      </c>
      <c r="BZ6" s="65">
        <f t="shared" si="6"/>
        <v>18053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11</v>
      </c>
      <c r="CN6" s="63">
        <f t="shared" si="7"/>
        <v>923661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 t="e">
        <f>IF(CZ8="-",NA(),CZ8)</f>
        <v>#N/A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278.89999999999998</v>
      </c>
      <c r="DF6" s="64">
        <f t="shared" si="8"/>
        <v>205.5</v>
      </c>
      <c r="DG6" s="64">
        <f t="shared" si="8"/>
        <v>187.9</v>
      </c>
      <c r="DH6" s="64">
        <f t="shared" si="8"/>
        <v>143.19999999999999</v>
      </c>
      <c r="DI6" s="64">
        <f t="shared" si="8"/>
        <v>128.9</v>
      </c>
      <c r="DJ6" s="61" t="str">
        <f>IF(DJ8="-","",IF(DJ8="-","【-】","【"&amp;SUBSTITUTE(TEXT(DJ8,"#,##0.0"),"-","△")&amp;"】"))</f>
        <v>【425.4】</v>
      </c>
      <c r="DK6" s="64" t="e">
        <f>IF(DK8="-",NA(),DK8)</f>
        <v>#N/A</v>
      </c>
      <c r="DL6" s="64">
        <f t="shared" ref="DL6:DT6" si="9">IF(DL8="-",NA(),DL8)</f>
        <v>302.39999999999998</v>
      </c>
      <c r="DM6" s="64">
        <f t="shared" si="9"/>
        <v>325.10000000000002</v>
      </c>
      <c r="DN6" s="64">
        <f t="shared" si="9"/>
        <v>336.7</v>
      </c>
      <c r="DO6" s="64">
        <f t="shared" si="9"/>
        <v>341.7</v>
      </c>
      <c r="DP6" s="64">
        <f t="shared" si="9"/>
        <v>185.2</v>
      </c>
      <c r="DQ6" s="64">
        <f t="shared" si="9"/>
        <v>184.1</v>
      </c>
      <c r="DR6" s="64">
        <f t="shared" si="9"/>
        <v>186.8</v>
      </c>
      <c r="DS6" s="64">
        <f t="shared" si="9"/>
        <v>184.2</v>
      </c>
      <c r="DT6" s="64">
        <f t="shared" si="9"/>
        <v>184.2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109</v>
      </c>
      <c r="B7" s="60">
        <f t="shared" ref="B7:X7" si="10">B8</f>
        <v>2019</v>
      </c>
      <c r="C7" s="60">
        <f t="shared" si="10"/>
        <v>401307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福岡県　福岡市</v>
      </c>
      <c r="I7" s="60" t="str">
        <f t="shared" si="10"/>
        <v>天神中央公園駐車場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33</v>
      </c>
      <c r="S7" s="62" t="str">
        <f t="shared" si="10"/>
        <v>商業施設</v>
      </c>
      <c r="T7" s="62" t="str">
        <f t="shared" si="10"/>
        <v>有</v>
      </c>
      <c r="U7" s="63">
        <f t="shared" si="10"/>
        <v>11963</v>
      </c>
      <c r="V7" s="63">
        <f t="shared" si="10"/>
        <v>247</v>
      </c>
      <c r="W7" s="63">
        <f t="shared" si="10"/>
        <v>400</v>
      </c>
      <c r="X7" s="62" t="str">
        <f t="shared" si="10"/>
        <v>代行制</v>
      </c>
      <c r="Y7" s="64" t="str">
        <f>Y8</f>
        <v>-</v>
      </c>
      <c r="Z7" s="64">
        <f t="shared" ref="Z7:AH7" si="11">Z8</f>
        <v>177</v>
      </c>
      <c r="AA7" s="64">
        <f t="shared" si="11"/>
        <v>210.1</v>
      </c>
      <c r="AB7" s="64">
        <f t="shared" si="11"/>
        <v>184.7</v>
      </c>
      <c r="AC7" s="64">
        <f t="shared" si="11"/>
        <v>127.9</v>
      </c>
      <c r="AD7" s="64">
        <f t="shared" si="11"/>
        <v>113.4</v>
      </c>
      <c r="AE7" s="64">
        <f t="shared" si="11"/>
        <v>191.4</v>
      </c>
      <c r="AF7" s="64">
        <f t="shared" si="11"/>
        <v>141.30000000000001</v>
      </c>
      <c r="AG7" s="64">
        <f t="shared" si="11"/>
        <v>123.9</v>
      </c>
      <c r="AH7" s="64">
        <f t="shared" si="11"/>
        <v>120.1</v>
      </c>
      <c r="AI7" s="61"/>
      <c r="AJ7" s="64" t="str">
        <f>AJ8</f>
        <v>-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9.5</v>
      </c>
      <c r="AP7" s="64">
        <f t="shared" si="12"/>
        <v>15.1</v>
      </c>
      <c r="AQ7" s="64">
        <f t="shared" si="12"/>
        <v>15</v>
      </c>
      <c r="AR7" s="64">
        <f t="shared" si="12"/>
        <v>10.4</v>
      </c>
      <c r="AS7" s="64">
        <f t="shared" si="12"/>
        <v>5</v>
      </c>
      <c r="AT7" s="61"/>
      <c r="AU7" s="65" t="str">
        <f>AU8</f>
        <v>-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177</v>
      </c>
      <c r="BA7" s="65">
        <f t="shared" si="13"/>
        <v>145</v>
      </c>
      <c r="BB7" s="65">
        <f t="shared" si="13"/>
        <v>108</v>
      </c>
      <c r="BC7" s="65">
        <f t="shared" si="13"/>
        <v>89</v>
      </c>
      <c r="BD7" s="65">
        <f t="shared" si="13"/>
        <v>37</v>
      </c>
      <c r="BE7" s="63"/>
      <c r="BF7" s="64" t="str">
        <f>BF8</f>
        <v>-</v>
      </c>
      <c r="BG7" s="64">
        <f t="shared" ref="BG7:BO7" si="14">BG8</f>
        <v>43.5</v>
      </c>
      <c r="BH7" s="64">
        <f t="shared" si="14"/>
        <v>57.8</v>
      </c>
      <c r="BI7" s="64">
        <f t="shared" si="14"/>
        <v>50.2</v>
      </c>
      <c r="BJ7" s="64">
        <f t="shared" si="14"/>
        <v>27.1</v>
      </c>
      <c r="BK7" s="64">
        <f t="shared" si="14"/>
        <v>17.5</v>
      </c>
      <c r="BL7" s="64">
        <f t="shared" si="14"/>
        <v>14.3</v>
      </c>
      <c r="BM7" s="64">
        <f t="shared" si="14"/>
        <v>11.8</v>
      </c>
      <c r="BN7" s="64">
        <f t="shared" si="14"/>
        <v>9.1</v>
      </c>
      <c r="BO7" s="64">
        <f t="shared" si="14"/>
        <v>1.4</v>
      </c>
      <c r="BP7" s="61"/>
      <c r="BQ7" s="65" t="str">
        <f>BQ8</f>
        <v>-</v>
      </c>
      <c r="BR7" s="65">
        <f t="shared" ref="BR7:BZ7" si="15">BR8</f>
        <v>94133</v>
      </c>
      <c r="BS7" s="65">
        <f t="shared" si="15"/>
        <v>115194</v>
      </c>
      <c r="BT7" s="65">
        <f t="shared" si="15"/>
        <v>104403</v>
      </c>
      <c r="BU7" s="65">
        <f t="shared" si="15"/>
        <v>37536</v>
      </c>
      <c r="BV7" s="65">
        <f t="shared" si="15"/>
        <v>36318</v>
      </c>
      <c r="BW7" s="65">
        <f t="shared" si="15"/>
        <v>37745</v>
      </c>
      <c r="BX7" s="65">
        <f t="shared" si="15"/>
        <v>35151</v>
      </c>
      <c r="BY7" s="65">
        <f t="shared" si="15"/>
        <v>21556</v>
      </c>
      <c r="BZ7" s="65">
        <f t="shared" si="15"/>
        <v>18053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108</v>
      </c>
      <c r="CL7" s="61"/>
      <c r="CM7" s="63">
        <f>CM8</f>
        <v>11</v>
      </c>
      <c r="CN7" s="63">
        <f>CN8</f>
        <v>923661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108</v>
      </c>
      <c r="CY7" s="61"/>
      <c r="CZ7" s="64" t="str">
        <f>CZ8</f>
        <v>-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278.89999999999998</v>
      </c>
      <c r="DF7" s="64">
        <f t="shared" si="16"/>
        <v>205.5</v>
      </c>
      <c r="DG7" s="64">
        <f t="shared" si="16"/>
        <v>187.9</v>
      </c>
      <c r="DH7" s="64">
        <f t="shared" si="16"/>
        <v>143.19999999999999</v>
      </c>
      <c r="DI7" s="64">
        <f t="shared" si="16"/>
        <v>128.9</v>
      </c>
      <c r="DJ7" s="61"/>
      <c r="DK7" s="64" t="str">
        <f>DK8</f>
        <v>-</v>
      </c>
      <c r="DL7" s="64">
        <f t="shared" ref="DL7:DT7" si="17">DL8</f>
        <v>302.39999999999998</v>
      </c>
      <c r="DM7" s="64">
        <f t="shared" si="17"/>
        <v>325.10000000000002</v>
      </c>
      <c r="DN7" s="64">
        <f t="shared" si="17"/>
        <v>336.7</v>
      </c>
      <c r="DO7" s="64">
        <f t="shared" si="17"/>
        <v>341.7</v>
      </c>
      <c r="DP7" s="64">
        <f t="shared" si="17"/>
        <v>185.2</v>
      </c>
      <c r="DQ7" s="64">
        <f t="shared" si="17"/>
        <v>184.1</v>
      </c>
      <c r="DR7" s="64">
        <f t="shared" si="17"/>
        <v>186.8</v>
      </c>
      <c r="DS7" s="64">
        <f t="shared" si="17"/>
        <v>184.2</v>
      </c>
      <c r="DT7" s="64">
        <f t="shared" si="17"/>
        <v>184.2</v>
      </c>
      <c r="DU7" s="61"/>
    </row>
    <row r="8" spans="1:125" s="66" customFormat="1" x14ac:dyDescent="0.15">
      <c r="A8" s="49"/>
      <c r="B8" s="67">
        <v>2019</v>
      </c>
      <c r="C8" s="67">
        <v>401307</v>
      </c>
      <c r="D8" s="67">
        <v>47</v>
      </c>
      <c r="E8" s="67">
        <v>14</v>
      </c>
      <c r="F8" s="67">
        <v>0</v>
      </c>
      <c r="G8" s="67">
        <v>5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33</v>
      </c>
      <c r="S8" s="69" t="s">
        <v>121</v>
      </c>
      <c r="T8" s="69" t="s">
        <v>122</v>
      </c>
      <c r="U8" s="70">
        <v>11963</v>
      </c>
      <c r="V8" s="70">
        <v>247</v>
      </c>
      <c r="W8" s="70">
        <v>400</v>
      </c>
      <c r="X8" s="69" t="s">
        <v>123</v>
      </c>
      <c r="Y8" s="71" t="s">
        <v>115</v>
      </c>
      <c r="Z8" s="71">
        <v>177</v>
      </c>
      <c r="AA8" s="71">
        <v>210.1</v>
      </c>
      <c r="AB8" s="71">
        <v>184.7</v>
      </c>
      <c r="AC8" s="71">
        <v>127.9</v>
      </c>
      <c r="AD8" s="71">
        <v>113.4</v>
      </c>
      <c r="AE8" s="71">
        <v>191.4</v>
      </c>
      <c r="AF8" s="71">
        <v>141.30000000000001</v>
      </c>
      <c r="AG8" s="71">
        <v>123.9</v>
      </c>
      <c r="AH8" s="71">
        <v>120.1</v>
      </c>
      <c r="AI8" s="68">
        <v>619.1</v>
      </c>
      <c r="AJ8" s="71" t="s">
        <v>115</v>
      </c>
      <c r="AK8" s="71">
        <v>0</v>
      </c>
      <c r="AL8" s="71">
        <v>0</v>
      </c>
      <c r="AM8" s="71">
        <v>0</v>
      </c>
      <c r="AN8" s="71">
        <v>0</v>
      </c>
      <c r="AO8" s="71">
        <v>9.5</v>
      </c>
      <c r="AP8" s="71">
        <v>15.1</v>
      </c>
      <c r="AQ8" s="71">
        <v>15</v>
      </c>
      <c r="AR8" s="71">
        <v>10.4</v>
      </c>
      <c r="AS8" s="71">
        <v>5</v>
      </c>
      <c r="AT8" s="68">
        <v>2.2999999999999998</v>
      </c>
      <c r="AU8" s="72" t="s">
        <v>115</v>
      </c>
      <c r="AV8" s="72">
        <v>0</v>
      </c>
      <c r="AW8" s="72">
        <v>0</v>
      </c>
      <c r="AX8" s="72">
        <v>0</v>
      </c>
      <c r="AY8" s="72">
        <v>0</v>
      </c>
      <c r="AZ8" s="72">
        <v>177</v>
      </c>
      <c r="BA8" s="72">
        <v>145</v>
      </c>
      <c r="BB8" s="72">
        <v>108</v>
      </c>
      <c r="BC8" s="72">
        <v>89</v>
      </c>
      <c r="BD8" s="72">
        <v>37</v>
      </c>
      <c r="BE8" s="72">
        <v>17</v>
      </c>
      <c r="BF8" s="71" t="s">
        <v>115</v>
      </c>
      <c r="BG8" s="71">
        <v>43.5</v>
      </c>
      <c r="BH8" s="71">
        <v>57.8</v>
      </c>
      <c r="BI8" s="71">
        <v>50.2</v>
      </c>
      <c r="BJ8" s="71">
        <v>27.1</v>
      </c>
      <c r="BK8" s="71">
        <v>17.5</v>
      </c>
      <c r="BL8" s="71">
        <v>14.3</v>
      </c>
      <c r="BM8" s="71">
        <v>11.8</v>
      </c>
      <c r="BN8" s="71">
        <v>9.1</v>
      </c>
      <c r="BO8" s="71">
        <v>1.4</v>
      </c>
      <c r="BP8" s="68">
        <v>20.8</v>
      </c>
      <c r="BQ8" s="72" t="s">
        <v>115</v>
      </c>
      <c r="BR8" s="72">
        <v>94133</v>
      </c>
      <c r="BS8" s="72">
        <v>115194</v>
      </c>
      <c r="BT8" s="73">
        <v>104403</v>
      </c>
      <c r="BU8" s="73">
        <v>37536</v>
      </c>
      <c r="BV8" s="72">
        <v>36318</v>
      </c>
      <c r="BW8" s="72">
        <v>37745</v>
      </c>
      <c r="BX8" s="72">
        <v>35151</v>
      </c>
      <c r="BY8" s="72">
        <v>21556</v>
      </c>
      <c r="BZ8" s="72">
        <v>18053</v>
      </c>
      <c r="CA8" s="70">
        <v>14290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11</v>
      </c>
      <c r="CN8" s="70">
        <v>923661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 t="s">
        <v>115</v>
      </c>
      <c r="DA8" s="71">
        <v>0</v>
      </c>
      <c r="DB8" s="71">
        <v>0</v>
      </c>
      <c r="DC8" s="71">
        <v>0</v>
      </c>
      <c r="DD8" s="71">
        <v>0</v>
      </c>
      <c r="DE8" s="71">
        <v>278.89999999999998</v>
      </c>
      <c r="DF8" s="71">
        <v>205.5</v>
      </c>
      <c r="DG8" s="71">
        <v>187.9</v>
      </c>
      <c r="DH8" s="71">
        <v>143.19999999999999</v>
      </c>
      <c r="DI8" s="71">
        <v>128.9</v>
      </c>
      <c r="DJ8" s="68">
        <v>425.4</v>
      </c>
      <c r="DK8" s="71" t="s">
        <v>115</v>
      </c>
      <c r="DL8" s="71">
        <v>302.39999999999998</v>
      </c>
      <c r="DM8" s="71">
        <v>325.10000000000002</v>
      </c>
      <c r="DN8" s="71">
        <v>336.7</v>
      </c>
      <c r="DO8" s="71">
        <v>341.7</v>
      </c>
      <c r="DP8" s="71">
        <v>185.2</v>
      </c>
      <c r="DQ8" s="71">
        <v>184.1</v>
      </c>
      <c r="DR8" s="71">
        <v>186.8</v>
      </c>
      <c r="DS8" s="71">
        <v>184.2</v>
      </c>
      <c r="DT8" s="71">
        <v>184.2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FINE_User</cp:lastModifiedBy>
  <dcterms:created xsi:type="dcterms:W3CDTF">2020-12-04T03:40:15Z</dcterms:created>
  <dcterms:modified xsi:type="dcterms:W3CDTF">2021-01-20T06:45:05Z</dcterms:modified>
  <cp:category/>
</cp:coreProperties>
</file>