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file.suidou.local\企業団ファイルサーバ\01_本庁\財務課\＊経営比較分析表・34業務指標(PI)\＊経営比較分析表\R02(01決算)\02 回答\"/>
    </mc:Choice>
  </mc:AlternateContent>
  <xr:revisionPtr revIDLastSave="0" documentId="13_ncr:1_{B1B5B94C-D134-4990-A6D8-00044C7A90FA}" xr6:coauthVersionLast="36" xr6:coauthVersionMax="36" xr10:uidLastSave="{00000000-0000-0000-0000-000000000000}"/>
  <workbookProtection workbookAlgorithmName="SHA-512" workbookHashValue="cvnbjwaOReFpMLqVtLD1Zl6WpaI49AfaSR/thtsEAuA9VW010U1KGZdciCrI4ikgxkUvgKhd325EfzFcgen72A==" workbookSaltValue="nSUKCOecqtfoXeWs5/Umi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I10" i="4"/>
  <c r="B10" i="4"/>
  <c r="BB8" i="4"/>
  <c r="AT8" i="4"/>
  <c r="AL8" i="4"/>
  <c r="W8" i="4"/>
  <c r="P8" i="4"/>
  <c r="I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<sst xmlns="http://schemas.openxmlformats.org/spreadsheetml/2006/main" count="231" uniqueCount="114">
  <si>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</si>
  <si>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</si>
  <si>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</si>
  <si>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</si>
  <si>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</si>
  <si>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</si>
  <si>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</si>
  <si>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</si>
  <si>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</si>
  <si>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</si>
  <si>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</si>
  <si>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</si>
  <si>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</si>
  <si>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</si>
  <si>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</si>
  <si>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</si>
  <si>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</si>
  <si>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</si>
  <si>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</si>
  <si>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</si>
  <si>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</si>
  <si>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</si>
  <si>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</si>
  <si>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</si>
  <si>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</si>
  <si>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</si>
  <si>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</si>
  <si>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</si>
  <si>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</si>
  <si>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</si>
  <si>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</si>
  <si>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</si>
  <si>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</si>
  <si>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</si>
  <si>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</si>
  <si>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</si>
  <si>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</si>
  <si>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</si>
  <si>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</si>
  <si>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</si>
  <si>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</si>
  <si>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</si>
  <si>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</si>
  <si>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</si>
  <si>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</si>
  <si>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</si>
  <si>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</si>
  <si>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</si>
  <si>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</si>
  <si>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</si>
  <si>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</si>
  <si>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</si>
  <si>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</si>
  <si>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</si>
  <si>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</si>
  <si>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</si>
  <si>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</si>
  <si>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</si>
  <si>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</si>
  <si>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</si>
  <si>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</si>
  <si>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</si>
  <si>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</si>
  <si>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</si>
  <si>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</si>
  <si>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</si>
  <si>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</si>
  <si>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</si>
  <si>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</si>
  <si>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</si>
  <si>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</si>
  <si>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</si>
  <si>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</si>
  <si>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</si>
  <si>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</si>
  <si>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</si>
  <si>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</si>
  <si>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</si>
  <si>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</si>
  <si>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</si>
  <si>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</si>
  <si>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</si>
  <si>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</si>
  <si>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</si>
  <si>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</si>
  <si>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</si>
  <si>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</si>
  <si>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</si>
  <si>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</si>
  <si>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</si>
  <si>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</si>
  <si>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</si>
  <si>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</si>
  <si>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福岡地区水道企業団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</si>
  <si>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</si>
  <si>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</si>
  <si>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</si>
  <si>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</si>
  <si>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</si>
  <si>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</si>
  <si>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</si>
  <si>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</si>
  <si>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</si>
  <si>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</si>
  <si>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</si>
  <si>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</si>
  <si>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</si>
  <si>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</si>
  <si>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</si>
  <si>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</si>
  <si>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</si>
  <si>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経営比較分析の結果、福岡地区水道企業団の経営状況は概ね安定している。
　福岡都市圏の安心で快適な住民生活を支える水道として、将来にわたって、効率的な経営のもとに、安全で良質な水道用水を継続して安定的に供給していくことができる見込みである。</t>
    <rPh sb="1" eb="3">
      <t>ケイエイ</t>
    </rPh>
    <rPh sb="3" eb="5">
      <t>ヒカク</t>
    </rPh>
    <rPh sb="5" eb="7">
      <t>ブンセキ</t>
    </rPh>
    <rPh sb="8" eb="10">
      <t>ケッカ</t>
    </rPh>
    <rPh sb="11" eb="13">
      <t>フクオカ</t>
    </rPh>
    <rPh sb="13" eb="15">
      <t>チク</t>
    </rPh>
    <rPh sb="15" eb="17">
      <t>スイドウ</t>
    </rPh>
    <rPh sb="17" eb="19">
      <t>キギョウ</t>
    </rPh>
    <rPh sb="19" eb="20">
      <t>ダン</t>
    </rPh>
    <rPh sb="21" eb="23">
      <t>ケイエイ</t>
    </rPh>
    <rPh sb="23" eb="25">
      <t>ジョウキョウ</t>
    </rPh>
    <rPh sb="26" eb="27">
      <t>オオム</t>
    </rPh>
    <rPh sb="28" eb="30">
      <t>アンテイ</t>
    </rPh>
    <rPh sb="37" eb="39">
      <t>フクオカ</t>
    </rPh>
    <rPh sb="39" eb="42">
      <t>トシケン</t>
    </rPh>
    <rPh sb="43" eb="45">
      <t>アンシン</t>
    </rPh>
    <rPh sb="46" eb="48">
      <t>カイテキ</t>
    </rPh>
    <rPh sb="49" eb="51">
      <t>ジュウミン</t>
    </rPh>
    <rPh sb="51" eb="53">
      <t>セイカツ</t>
    </rPh>
    <rPh sb="54" eb="55">
      <t>ササ</t>
    </rPh>
    <rPh sb="57" eb="59">
      <t>スイドウ</t>
    </rPh>
    <rPh sb="63" eb="65">
      <t>ショウライ</t>
    </rPh>
    <rPh sb="71" eb="74">
      <t>コウリツテキ</t>
    </rPh>
    <rPh sb="75" eb="77">
      <t>ケイエイ</t>
    </rPh>
    <rPh sb="82" eb="84">
      <t>アンゼン</t>
    </rPh>
    <rPh sb="85" eb="87">
      <t>リョウシツ</t>
    </rPh>
    <rPh sb="88" eb="90">
      <t>スイドウ</t>
    </rPh>
    <rPh sb="90" eb="92">
      <t>ヨウスイ</t>
    </rPh>
    <rPh sb="93" eb="95">
      <t>ケイゾク</t>
    </rPh>
    <rPh sb="97" eb="100">
      <t>アンテイテキ</t>
    </rPh>
    <rPh sb="101" eb="103">
      <t>キョウキュウ</t>
    </rPh>
    <rPh sb="113" eb="115">
      <t>ミコ</t>
    </rPh>
    <phoneticPr fontId="4"/>
  </si>
  <si>
    <t>　福岡地区水道企業団の管路については昭和48年度から整備を開始しており、布設から40年を超えた管路経年化率は上昇している。
　当企業団は管路整備計画で実耐用年数を最長80年に設定しており、管体調査等の条件を踏まえて、第Ⅰ期管路整備事業に引き続き、優先度の高いものから更新していく。</t>
    <rPh sb="1" eb="10">
      <t>フクオカチクスイドウキギョウダン</t>
    </rPh>
    <rPh sb="11" eb="13">
      <t>カンロ</t>
    </rPh>
    <rPh sb="18" eb="20">
      <t>ショウワ</t>
    </rPh>
    <rPh sb="22" eb="24">
      <t>ネンド</t>
    </rPh>
    <rPh sb="26" eb="28">
      <t>セイビ</t>
    </rPh>
    <rPh sb="29" eb="31">
      <t>カイシ</t>
    </rPh>
    <rPh sb="36" eb="38">
      <t>フセツ</t>
    </rPh>
    <rPh sb="42" eb="43">
      <t>ネン</t>
    </rPh>
    <rPh sb="44" eb="45">
      <t>コ</t>
    </rPh>
    <rPh sb="47" eb="53">
      <t>カンロケイネンカリツ</t>
    </rPh>
    <rPh sb="54" eb="56">
      <t>ジョウショウ</t>
    </rPh>
    <rPh sb="63" eb="67">
      <t>トウキギョウダン</t>
    </rPh>
    <rPh sb="68" eb="70">
      <t>カンロ</t>
    </rPh>
    <rPh sb="70" eb="72">
      <t>セイビ</t>
    </rPh>
    <rPh sb="72" eb="74">
      <t>ケイカク</t>
    </rPh>
    <rPh sb="75" eb="76">
      <t>ジツ</t>
    </rPh>
    <rPh sb="76" eb="80">
      <t>タイヨウネンスウ</t>
    </rPh>
    <rPh sb="81" eb="83">
      <t>サイチョウ</t>
    </rPh>
    <rPh sb="85" eb="86">
      <t>ネン</t>
    </rPh>
    <rPh sb="87" eb="89">
      <t>セッテイ</t>
    </rPh>
    <rPh sb="94" eb="98">
      <t>カンタイチョウサ</t>
    </rPh>
    <rPh sb="98" eb="99">
      <t>トウ</t>
    </rPh>
    <rPh sb="100" eb="102">
      <t>ジョウケン</t>
    </rPh>
    <rPh sb="103" eb="104">
      <t>フ</t>
    </rPh>
    <rPh sb="111" eb="117">
      <t>カンロセイビジギョウ</t>
    </rPh>
    <rPh sb="118" eb="119">
      <t>ヒ</t>
    </rPh>
    <rPh sb="120" eb="121">
      <t>ツヅ</t>
    </rPh>
    <rPh sb="123" eb="126">
      <t>ユウセンド</t>
    </rPh>
    <rPh sb="127" eb="128">
      <t>タカ</t>
    </rPh>
    <rPh sb="133" eb="135">
      <t>コウシン</t>
    </rPh>
    <phoneticPr fontId="4"/>
  </si>
  <si>
    <t>　福岡地区水道企業団の経営状況は、令和19年度までの長期財政収支見通しにおいて、適切な事業費を見込み料金設定を行っていることから経常収支比率や料金回収率ともに100%を超えており、累積欠損金も生じていない。
　流動比率が100%を超えていることから資金的にも健全である。
　企業債残高については、借入利息軽減及び借入残高の縮減のため、企業債借入を抑制していることから減少傾向にある。
　なお、水資源機構への償還金の残高を含めても188.36%(R01)であり、類似団体を下回る。
　効率性については、給水原価が類似団体に対して高額であるが、筑後川からの流域外導水（約25km）や海水淡水化センター等に多額の経費がかかるためであり、コストの削減に努めている。
　また、施設利用率は類似団体に比較し高率で推移しており、有収率は100%で推移している。</t>
    <rPh sb="1" eb="3">
      <t>フクオカ</t>
    </rPh>
    <rPh sb="3" eb="5">
      <t>チク</t>
    </rPh>
    <rPh sb="5" eb="7">
      <t>スイドウ</t>
    </rPh>
    <rPh sb="7" eb="9">
      <t>キギョウ</t>
    </rPh>
    <rPh sb="9" eb="10">
      <t>ダン</t>
    </rPh>
    <rPh sb="11" eb="13">
      <t>ケイエイ</t>
    </rPh>
    <rPh sb="13" eb="15">
      <t>ジョウキョウ</t>
    </rPh>
    <rPh sb="21" eb="23">
      <t>ネンド</t>
    </rPh>
    <rPh sb="26" eb="28">
      <t>チョウキ</t>
    </rPh>
    <rPh sb="28" eb="30">
      <t>ザイセイ</t>
    </rPh>
    <rPh sb="30" eb="32">
      <t>シュウシ</t>
    </rPh>
    <rPh sb="32" eb="34">
      <t>ミトオ</t>
    </rPh>
    <rPh sb="40" eb="42">
      <t>テキセツ</t>
    </rPh>
    <rPh sb="43" eb="46">
      <t>ジギョウヒ</t>
    </rPh>
    <rPh sb="47" eb="49">
      <t>ミコ</t>
    </rPh>
    <rPh sb="50" eb="52">
      <t>リョウキン</t>
    </rPh>
    <rPh sb="52" eb="54">
      <t>セッテイ</t>
    </rPh>
    <rPh sb="55" eb="56">
      <t>オコナ</t>
    </rPh>
    <rPh sb="73" eb="76">
      <t>カイシュウリツ</t>
    </rPh>
    <rPh sb="84" eb="85">
      <t>コ</t>
    </rPh>
    <rPh sb="105" eb="107">
      <t>リュウドウ</t>
    </rPh>
    <rPh sb="107" eb="109">
      <t>ヒリツ</t>
    </rPh>
    <rPh sb="115" eb="116">
      <t>コ</t>
    </rPh>
    <rPh sb="137" eb="140">
      <t>キギョウサイ</t>
    </rPh>
    <rPh sb="140" eb="142">
      <t>ザンダカ</t>
    </rPh>
    <rPh sb="148" eb="150">
      <t>カリイレ</t>
    </rPh>
    <rPh sb="150" eb="152">
      <t>リソク</t>
    </rPh>
    <rPh sb="152" eb="154">
      <t>ケイゲン</t>
    </rPh>
    <rPh sb="154" eb="155">
      <t>オヨ</t>
    </rPh>
    <rPh sb="156" eb="158">
      <t>カリイレ</t>
    </rPh>
    <rPh sb="158" eb="160">
      <t>ザンダカ</t>
    </rPh>
    <rPh sb="161" eb="163">
      <t>シュクゲン</t>
    </rPh>
    <rPh sb="167" eb="170">
      <t>キギョウサイ</t>
    </rPh>
    <rPh sb="170" eb="172">
      <t>カリイレ</t>
    </rPh>
    <rPh sb="173" eb="175">
      <t>ヨクセイ</t>
    </rPh>
    <rPh sb="183" eb="185">
      <t>ゲンショウ</t>
    </rPh>
    <rPh sb="185" eb="187">
      <t>ケイコウ</t>
    </rPh>
    <rPh sb="196" eb="199">
      <t>ミズシゲン</t>
    </rPh>
    <rPh sb="199" eb="201">
      <t>キコウ</t>
    </rPh>
    <rPh sb="203" eb="206">
      <t>ショウカンキン</t>
    </rPh>
    <rPh sb="207" eb="209">
      <t>ザンダカ</t>
    </rPh>
    <rPh sb="210" eb="211">
      <t>フク</t>
    </rPh>
    <rPh sb="230" eb="232">
      <t>ルイジ</t>
    </rPh>
    <rPh sb="232" eb="234">
      <t>ダンタイ</t>
    </rPh>
    <rPh sb="235" eb="237">
      <t>シタマワ</t>
    </rPh>
    <rPh sb="241" eb="244">
      <t>コウリツセイ</t>
    </rPh>
    <rPh sb="250" eb="252">
      <t>キュウスイ</t>
    </rPh>
    <rPh sb="252" eb="254">
      <t>ゲンカ</t>
    </rPh>
    <rPh sb="255" eb="257">
      <t>ルイジ</t>
    </rPh>
    <rPh sb="257" eb="259">
      <t>ダンタイ</t>
    </rPh>
    <rPh sb="260" eb="261">
      <t>タイ</t>
    </rPh>
    <rPh sb="263" eb="265">
      <t>コウガク</t>
    </rPh>
    <rPh sb="270" eb="273">
      <t>チクゴガワ</t>
    </rPh>
    <rPh sb="276" eb="278">
      <t>リュウイキ</t>
    </rPh>
    <rPh sb="278" eb="279">
      <t>ガイ</t>
    </rPh>
    <rPh sb="279" eb="281">
      <t>ドウスイ</t>
    </rPh>
    <rPh sb="282" eb="283">
      <t>ヤク</t>
    </rPh>
    <rPh sb="289" eb="291">
      <t>カイスイ</t>
    </rPh>
    <rPh sb="291" eb="294">
      <t>タンスイカ</t>
    </rPh>
    <rPh sb="298" eb="299">
      <t>トウ</t>
    </rPh>
    <rPh sb="300" eb="302">
      <t>タガク</t>
    </rPh>
    <rPh sb="303" eb="305">
      <t>ケイヒ</t>
    </rPh>
    <rPh sb="319" eb="321">
      <t>サクゲン</t>
    </rPh>
    <rPh sb="322" eb="323">
      <t>ツト</t>
    </rPh>
    <rPh sb="333" eb="335">
      <t>シセツ</t>
    </rPh>
    <rPh sb="335" eb="338">
      <t>リヨウリツ</t>
    </rPh>
    <rPh sb="344" eb="346">
      <t>ヒカク</t>
    </rPh>
    <rPh sb="347" eb="349">
      <t>コウリツ</t>
    </rPh>
    <rPh sb="350" eb="352">
      <t>スイイ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</si>
</sst>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5456E5C-AB5F-44E3-9CE8-F63E00D305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AF-474F-AA73-AC9D1F90F1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EEAF-474F-AA73-AC9D1F90F1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93.25</c:v>
                </c:pt>
                <c:pt idx="1">
                  <c:v>94.19</c:v>
                </c:pt>
                <c:pt idx="2">
                  <c:v>80.34</c:v>
                </c:pt>
                <c:pt idx="3">
                  <c:v>80.61</c:v>
                </c:pt>
                <c:pt idx="4">
                  <c:v>79.849999999999994</c:v>
                </c:pt>
              </c:numCache>
            </c:numRef>
          </c:val>
          <c:extLst>
            <c:ext xmlns:c16="http://schemas.microsoft.com/office/drawing/2014/chart" uri="{C3380CC4-5D6E-409C-BE32-E72D297353CC}">
              <c16:uniqueId val="{00000000-60F4-4832-94FF-ECD1B7C0A7A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60F4-4832-94FF-ECD1B7C0A7A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036-46D0-90DF-3D466F370D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E036-46D0-90DF-3D466F370D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105.35</c:v>
                </c:pt>
                <c:pt idx="1">
                  <c:v>113.07</c:v>
                </c:pt>
                <c:pt idx="2">
                  <c:v>116.13</c:v>
                </c:pt>
                <c:pt idx="3">
                  <c:v>116.54</c:v>
                </c:pt>
                <c:pt idx="4">
                  <c:v>113.97</c:v>
                </c:pt>
              </c:numCache>
            </c:numRef>
          </c:val>
          <c:extLst>
            <c:ext xmlns:c16="http://schemas.microsoft.com/office/drawing/2014/chart" uri="{C3380CC4-5D6E-409C-BE32-E72D297353CC}">
              <c16:uniqueId val="{00000000-182B-4D92-8FAC-DC63F2DE28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182B-4D92-8FAC-DC63F2DE28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45.57</c:v>
                </c:pt>
                <c:pt idx="1">
                  <c:v>47.43</c:v>
                </c:pt>
                <c:pt idx="2">
                  <c:v>49.57</c:v>
                </c:pt>
                <c:pt idx="3">
                  <c:v>51.75</c:v>
                </c:pt>
                <c:pt idx="4">
                  <c:v>53.13</c:v>
                </c:pt>
              </c:numCache>
            </c:numRef>
          </c:val>
          <c:extLst>
            <c:ext xmlns:c16="http://schemas.microsoft.com/office/drawing/2014/chart" uri="{C3380CC4-5D6E-409C-BE32-E72D297353CC}">
              <c16:uniqueId val="{00000000-9A36-4EF4-B8C3-BE8EDB902D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9A36-4EF4-B8C3-BE8EDB902D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12.67</c:v>
                </c:pt>
                <c:pt idx="1">
                  <c:v>16.57</c:v>
                </c:pt>
                <c:pt idx="2">
                  <c:v>19.5</c:v>
                </c:pt>
                <c:pt idx="3">
                  <c:v>22.15</c:v>
                </c:pt>
                <c:pt idx="4">
                  <c:v>23.86</c:v>
                </c:pt>
              </c:numCache>
            </c:numRef>
          </c:val>
          <c:extLst>
            <c:ext xmlns:c16="http://schemas.microsoft.com/office/drawing/2014/chart" uri="{C3380CC4-5D6E-409C-BE32-E72D297353CC}">
              <c16:uniqueId val="{00000000-0D3B-4BA4-AC71-4899D8A488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0D3B-4BA4-AC71-4899D8A488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54-4041-A74C-1E9437B63A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E654-4041-A74C-1E9437B63A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146.77000000000001</c:v>
                </c:pt>
                <c:pt idx="1">
                  <c:v>174.74</c:v>
                </c:pt>
                <c:pt idx="2">
                  <c:v>200.02</c:v>
                </c:pt>
                <c:pt idx="3">
                  <c:v>185.47</c:v>
                </c:pt>
                <c:pt idx="4">
                  <c:v>175.61</c:v>
                </c:pt>
              </c:numCache>
            </c:numRef>
          </c:val>
          <c:extLst>
            <c:ext xmlns:c16="http://schemas.microsoft.com/office/drawing/2014/chart" uri="{C3380CC4-5D6E-409C-BE32-E72D297353CC}">
              <c16:uniqueId val="{00000000-6538-4F10-B5F0-B17F72B12C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6538-4F10-B5F0-B17F72B12C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200.17</c:v>
                </c:pt>
                <c:pt idx="1">
                  <c:v>193.39</c:v>
                </c:pt>
                <c:pt idx="2">
                  <c:v>174.93</c:v>
                </c:pt>
                <c:pt idx="3">
                  <c:v>151.88999999999999</c:v>
                </c:pt>
                <c:pt idx="4">
                  <c:v>131.57</c:v>
                </c:pt>
              </c:numCache>
            </c:numRef>
          </c:val>
          <c:extLst>
            <c:ext xmlns:c16="http://schemas.microsoft.com/office/drawing/2014/chart" uri="{C3380CC4-5D6E-409C-BE32-E72D297353CC}">
              <c16:uniqueId val="{00000000-A0C2-40F8-900F-5E82FF9DF2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A0C2-40F8-900F-5E82FF9DF2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102.07</c:v>
                </c:pt>
                <c:pt idx="1">
                  <c:v>110.86</c:v>
                </c:pt>
                <c:pt idx="2">
                  <c:v>114.63</c:v>
                </c:pt>
                <c:pt idx="3">
                  <c:v>115.18</c:v>
                </c:pt>
                <c:pt idx="4">
                  <c:v>112.6</c:v>
                </c:pt>
              </c:numCache>
            </c:numRef>
          </c:val>
          <c:extLst>
            <c:ext xmlns:c16="http://schemas.microsoft.com/office/drawing/2014/chart" uri="{C3380CC4-5D6E-409C-BE32-E72D297353CC}">
              <c16:uniqueId val="{00000000-63A8-47CD-B1FB-2A2531AD46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63A8-47CD-B1FB-2A2531AD46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112.02</c:v>
                </c:pt>
                <c:pt idx="1">
                  <c:v>102.87</c:v>
                </c:pt>
                <c:pt idx="2">
                  <c:v>99.42</c:v>
                </c:pt>
                <c:pt idx="3">
                  <c:v>100.37</c:v>
                </c:pt>
                <c:pt idx="4">
                  <c:v>103.39</c:v>
                </c:pt>
              </c:numCache>
            </c:numRef>
          </c:val>
          <c:extLst>
            <c:ext xmlns:c16="http://schemas.microsoft.com/office/drawing/2014/chart" uri="{C3380CC4-5D6E-409C-BE32-E72D297353CC}">
              <c16:uniqueId val="{00000000-278F-4197-B9E6-B1C71ED8DC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278F-4197-B9E6-B1C71ED8DC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福岡県　福岡地区水道企業団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85.34</v>
      </c>
      <c r="J10" s="53"/>
      <c r="K10" s="53"/>
      <c r="L10" s="53"/>
      <c r="M10" s="53"/>
      <c r="N10" s="53"/>
      <c r="O10" s="64"/>
      <c r="P10" s="54">
        <f>データ!$P$6</f>
        <v>95.54</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2431398</v>
      </c>
      <c r="AM10" s="61"/>
      <c r="AN10" s="61"/>
      <c r="AO10" s="61"/>
      <c r="AP10" s="61"/>
      <c r="AQ10" s="61"/>
      <c r="AR10" s="61"/>
      <c r="AS10" s="61"/>
      <c r="AT10" s="52">
        <f>データ!$V$6</f>
        <v>558.47</v>
      </c>
      <c r="AU10" s="53"/>
      <c r="AV10" s="53"/>
      <c r="AW10" s="53"/>
      <c r="AX10" s="53"/>
      <c r="AY10" s="53"/>
      <c r="AZ10" s="53"/>
      <c r="BA10" s="53"/>
      <c r="BB10" s="54">
        <f>データ!$W$6</f>
        <v>4353.68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vXLFny7pa9z/BE1GLw9j70XsXIUULzbucX7cj794OBnE2F9dTCCHFrMBUuoeU2Xt3t5+sgAp1zRxjbsg0E9fzQ==" saltValue="5o6taRpXnJLhnGc/LInR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409197</v>
      </c>
      <c r="D6" s="34">
        <f t="shared" si="3"/>
        <v>46</v>
      </c>
      <c r="E6" s="34">
        <f t="shared" si="3"/>
        <v>1</v>
      </c>
      <c r="F6" s="34">
        <f t="shared" si="3"/>
        <v>0</v>
      </c>
      <c r="G6" s="34">
        <f t="shared" si="3"/>
        <v>2</v>
      </c>
      <c r="H6" s="34" t="str">
        <f t="shared" si="3"/>
        <v>福岡県　福岡地区水道企業団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85.34</v>
      </c>
      <c r="P6" s="35">
        <f t="shared" si="3"/>
        <v>95.54</v>
      </c>
      <c r="Q6" s="35">
        <f t="shared" si="3"/>
        <v>0</v>
      </c>
      <c r="R6" s="35" t="str">
        <f t="shared" si="3"/>
        <v>-</v>
      </c>
      <c r="S6" s="35" t="str">
        <f t="shared" si="3"/>
        <v>-</v>
      </c>
      <c r="T6" s="35" t="str">
        <f t="shared" si="3"/>
        <v>-</v>
      </c>
      <c r="U6" s="35">
        <f t="shared" si="3"/>
        <v>2431398</v>
      </c>
      <c r="V6" s="35">
        <f t="shared" si="3"/>
        <v>558.47</v>
      </c>
      <c r="W6" s="35">
        <f t="shared" si="3"/>
        <v>4353.68</v>
      </c>
      <c r="X6" s="36">
        <f>IF(X7="",NA(),X7)</f>
        <v>105.35</v>
      </c>
      <c r="Y6" s="36">
        <f t="shared" ref="Y6:AG6" si="4">IF(Y7="",NA(),Y7)</f>
        <v>113.07</v>
      </c>
      <c r="Z6" s="36">
        <f t="shared" si="4"/>
        <v>116.13</v>
      </c>
      <c r="AA6" s="36">
        <f t="shared" si="4"/>
        <v>116.54</v>
      </c>
      <c r="AB6" s="36">
        <f t="shared" si="4"/>
        <v>113.97</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146.77000000000001</v>
      </c>
      <c r="AU6" s="36">
        <f t="shared" ref="AU6:BC6" si="6">IF(AU7="",NA(),AU7)</f>
        <v>174.74</v>
      </c>
      <c r="AV6" s="36">
        <f t="shared" si="6"/>
        <v>200.02</v>
      </c>
      <c r="AW6" s="36">
        <f t="shared" si="6"/>
        <v>185.47</v>
      </c>
      <c r="AX6" s="36">
        <f t="shared" si="6"/>
        <v>175.61</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200.17</v>
      </c>
      <c r="BF6" s="36">
        <f t="shared" ref="BF6:BN6" si="7">IF(BF7="",NA(),BF7)</f>
        <v>193.39</v>
      </c>
      <c r="BG6" s="36">
        <f t="shared" si="7"/>
        <v>174.93</v>
      </c>
      <c r="BH6" s="36">
        <f t="shared" si="7"/>
        <v>151.88999999999999</v>
      </c>
      <c r="BI6" s="36">
        <f t="shared" si="7"/>
        <v>131.57</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102.07</v>
      </c>
      <c r="BQ6" s="36">
        <f t="shared" ref="BQ6:BY6" si="8">IF(BQ7="",NA(),BQ7)</f>
        <v>110.86</v>
      </c>
      <c r="BR6" s="36">
        <f t="shared" si="8"/>
        <v>114.63</v>
      </c>
      <c r="BS6" s="36">
        <f t="shared" si="8"/>
        <v>115.18</v>
      </c>
      <c r="BT6" s="36">
        <f t="shared" si="8"/>
        <v>112.6</v>
      </c>
      <c r="BU6" s="36">
        <f t="shared" si="8"/>
        <v>112.81</v>
      </c>
      <c r="BV6" s="36">
        <f t="shared" si="8"/>
        <v>113.88</v>
      </c>
      <c r="BW6" s="36">
        <f t="shared" si="8"/>
        <v>114.14</v>
      </c>
      <c r="BX6" s="36">
        <f t="shared" si="8"/>
        <v>112.83</v>
      </c>
      <c r="BY6" s="36">
        <f t="shared" si="8"/>
        <v>112.84</v>
      </c>
      <c r="BZ6" s="35" t="str">
        <f>IF(BZ7="","",IF(BZ7="-","【-】","【"&amp;SUBSTITUTE(TEXT(BZ7,"#,##0.00"),"-","△")&amp;"】"))</f>
        <v>【112.84】</v>
      </c>
      <c r="CA6" s="36">
        <f>IF(CA7="",NA(),CA7)</f>
        <v>112.02</v>
      </c>
      <c r="CB6" s="36">
        <f t="shared" ref="CB6:CJ6" si="9">IF(CB7="",NA(),CB7)</f>
        <v>102.87</v>
      </c>
      <c r="CC6" s="36">
        <f t="shared" si="9"/>
        <v>99.42</v>
      </c>
      <c r="CD6" s="36">
        <f t="shared" si="9"/>
        <v>100.37</v>
      </c>
      <c r="CE6" s="36">
        <f t="shared" si="9"/>
        <v>103.39</v>
      </c>
      <c r="CF6" s="36">
        <f t="shared" si="9"/>
        <v>75.3</v>
      </c>
      <c r="CG6" s="36">
        <f t="shared" si="9"/>
        <v>74.02</v>
      </c>
      <c r="CH6" s="36">
        <f t="shared" si="9"/>
        <v>73.03</v>
      </c>
      <c r="CI6" s="36">
        <f t="shared" si="9"/>
        <v>73.86</v>
      </c>
      <c r="CJ6" s="36">
        <f t="shared" si="9"/>
        <v>73.849999999999994</v>
      </c>
      <c r="CK6" s="35" t="str">
        <f>IF(CK7="","",IF(CK7="-","【-】","【"&amp;SUBSTITUTE(TEXT(CK7,"#,##0.00"),"-","△")&amp;"】"))</f>
        <v>【73.85】</v>
      </c>
      <c r="CL6" s="36">
        <f>IF(CL7="",NA(),CL7)</f>
        <v>93.25</v>
      </c>
      <c r="CM6" s="36">
        <f t="shared" ref="CM6:CU6" si="10">IF(CM7="",NA(),CM7)</f>
        <v>94.19</v>
      </c>
      <c r="CN6" s="36">
        <f t="shared" si="10"/>
        <v>80.34</v>
      </c>
      <c r="CO6" s="36">
        <f t="shared" si="10"/>
        <v>80.61</v>
      </c>
      <c r="CP6" s="36">
        <f t="shared" si="10"/>
        <v>79.849999999999994</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45.57</v>
      </c>
      <c r="DI6" s="36">
        <f t="shared" ref="DI6:DQ6" si="12">IF(DI7="",NA(),DI7)</f>
        <v>47.43</v>
      </c>
      <c r="DJ6" s="36">
        <f t="shared" si="12"/>
        <v>49.57</v>
      </c>
      <c r="DK6" s="36">
        <f t="shared" si="12"/>
        <v>51.75</v>
      </c>
      <c r="DL6" s="36">
        <f t="shared" si="12"/>
        <v>53.13</v>
      </c>
      <c r="DM6" s="36">
        <f t="shared" si="12"/>
        <v>52.4</v>
      </c>
      <c r="DN6" s="36">
        <f t="shared" si="12"/>
        <v>53.56</v>
      </c>
      <c r="DO6" s="36">
        <f t="shared" si="12"/>
        <v>54.73</v>
      </c>
      <c r="DP6" s="36">
        <f t="shared" si="12"/>
        <v>55.77</v>
      </c>
      <c r="DQ6" s="36">
        <f t="shared" si="12"/>
        <v>56.48</v>
      </c>
      <c r="DR6" s="35" t="str">
        <f>IF(DR7="","",IF(DR7="-","【-】","【"&amp;SUBSTITUTE(TEXT(DR7,"#,##0.00"),"-","△")&amp;"】"))</f>
        <v>【56.48】</v>
      </c>
      <c r="DS6" s="36">
        <f>IF(DS7="",NA(),DS7)</f>
        <v>12.67</v>
      </c>
      <c r="DT6" s="36">
        <f t="shared" ref="DT6:EB6" si="13">IF(DT7="",NA(),DT7)</f>
        <v>16.57</v>
      </c>
      <c r="DU6" s="36">
        <f t="shared" si="13"/>
        <v>19.5</v>
      </c>
      <c r="DV6" s="36">
        <f t="shared" si="13"/>
        <v>22.15</v>
      </c>
      <c r="DW6" s="36">
        <f t="shared" si="13"/>
        <v>23.86</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409197</v>
      </c>
      <c r="D7" s="38">
        <v>46</v>
      </c>
      <c r="E7" s="38">
        <v>1</v>
      </c>
      <c r="F7" s="38">
        <v>0</v>
      </c>
      <c r="G7" s="38">
        <v>2</v>
      </c>
      <c r="H7" s="38" t="s">
        <v>93</v>
      </c>
      <c r="I7" s="38" t="s">
        <v>94</v>
      </c>
      <c r="J7" s="38" t="s">
        <v>95</v>
      </c>
      <c r="K7" s="38" t="s">
        <v>96</v>
      </c>
      <c r="L7" s="38" t="s">
        <v>97</v>
      </c>
      <c r="M7" s="38" t="s">
        <v>98</v>
      </c>
      <c r="N7" s="39" t="s">
        <v>99</v>
      </c>
      <c r="O7" s="39">
        <v>85.34</v>
      </c>
      <c r="P7" s="39">
        <v>95.54</v>
      </c>
      <c r="Q7" s="39">
        <v>0</v>
      </c>
      <c r="R7" s="39" t="s">
        <v>99</v>
      </c>
      <c r="S7" s="39" t="s">
        <v>99</v>
      </c>
      <c r="T7" s="39" t="s">
        <v>99</v>
      </c>
      <c r="U7" s="39">
        <v>2431398</v>
      </c>
      <c r="V7" s="39">
        <v>558.47</v>
      </c>
      <c r="W7" s="39">
        <v>4353.68</v>
      </c>
      <c r="X7" s="39">
        <v>105.35</v>
      </c>
      <c r="Y7" s="39">
        <v>113.07</v>
      </c>
      <c r="Z7" s="39">
        <v>116.13</v>
      </c>
      <c r="AA7" s="39">
        <v>116.54</v>
      </c>
      <c r="AB7" s="39">
        <v>113.97</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146.77000000000001</v>
      </c>
      <c r="AU7" s="39">
        <v>174.74</v>
      </c>
      <c r="AV7" s="39">
        <v>200.02</v>
      </c>
      <c r="AW7" s="39">
        <v>185.47</v>
      </c>
      <c r="AX7" s="39">
        <v>175.61</v>
      </c>
      <c r="AY7" s="39">
        <v>212.95</v>
      </c>
      <c r="AZ7" s="39">
        <v>224.41</v>
      </c>
      <c r="BA7" s="39">
        <v>243.44</v>
      </c>
      <c r="BB7" s="39">
        <v>258.49</v>
      </c>
      <c r="BC7" s="39">
        <v>271.10000000000002</v>
      </c>
      <c r="BD7" s="39">
        <v>271.10000000000002</v>
      </c>
      <c r="BE7" s="39">
        <v>200.17</v>
      </c>
      <c r="BF7" s="39">
        <v>193.39</v>
      </c>
      <c r="BG7" s="39">
        <v>174.93</v>
      </c>
      <c r="BH7" s="39">
        <v>151.88999999999999</v>
      </c>
      <c r="BI7" s="39">
        <v>131.57</v>
      </c>
      <c r="BJ7" s="39">
        <v>333.48</v>
      </c>
      <c r="BK7" s="39">
        <v>320.31</v>
      </c>
      <c r="BL7" s="39">
        <v>303.26</v>
      </c>
      <c r="BM7" s="39">
        <v>290.31</v>
      </c>
      <c r="BN7" s="39">
        <v>272.95999999999998</v>
      </c>
      <c r="BO7" s="39">
        <v>272.95999999999998</v>
      </c>
      <c r="BP7" s="39">
        <v>102.07</v>
      </c>
      <c r="BQ7" s="39">
        <v>110.86</v>
      </c>
      <c r="BR7" s="39">
        <v>114.63</v>
      </c>
      <c r="BS7" s="39">
        <v>115.18</v>
      </c>
      <c r="BT7" s="39">
        <v>112.6</v>
      </c>
      <c r="BU7" s="39">
        <v>112.81</v>
      </c>
      <c r="BV7" s="39">
        <v>113.88</v>
      </c>
      <c r="BW7" s="39">
        <v>114.14</v>
      </c>
      <c r="BX7" s="39">
        <v>112.83</v>
      </c>
      <c r="BY7" s="39">
        <v>112.84</v>
      </c>
      <c r="BZ7" s="39">
        <v>112.84</v>
      </c>
      <c r="CA7" s="39">
        <v>112.02</v>
      </c>
      <c r="CB7" s="39">
        <v>102.87</v>
      </c>
      <c r="CC7" s="39">
        <v>99.42</v>
      </c>
      <c r="CD7" s="39">
        <v>100.37</v>
      </c>
      <c r="CE7" s="39">
        <v>103.39</v>
      </c>
      <c r="CF7" s="39">
        <v>75.3</v>
      </c>
      <c r="CG7" s="39">
        <v>74.02</v>
      </c>
      <c r="CH7" s="39">
        <v>73.03</v>
      </c>
      <c r="CI7" s="39">
        <v>73.86</v>
      </c>
      <c r="CJ7" s="39">
        <v>73.849999999999994</v>
      </c>
      <c r="CK7" s="39">
        <v>73.849999999999994</v>
      </c>
      <c r="CL7" s="39">
        <v>93.25</v>
      </c>
      <c r="CM7" s="39">
        <v>94.19</v>
      </c>
      <c r="CN7" s="39">
        <v>80.34</v>
      </c>
      <c r="CO7" s="39">
        <v>80.61</v>
      </c>
      <c r="CP7" s="39">
        <v>79.849999999999994</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45.57</v>
      </c>
      <c r="DI7" s="39">
        <v>47.43</v>
      </c>
      <c r="DJ7" s="39">
        <v>49.57</v>
      </c>
      <c r="DK7" s="39">
        <v>51.75</v>
      </c>
      <c r="DL7" s="39">
        <v>53.13</v>
      </c>
      <c r="DM7" s="39">
        <v>52.4</v>
      </c>
      <c r="DN7" s="39">
        <v>53.56</v>
      </c>
      <c r="DO7" s="39">
        <v>54.73</v>
      </c>
      <c r="DP7" s="39">
        <v>55.77</v>
      </c>
      <c r="DQ7" s="39">
        <v>56.48</v>
      </c>
      <c r="DR7" s="39">
        <v>56.48</v>
      </c>
      <c r="DS7" s="39">
        <v>12.67</v>
      </c>
      <c r="DT7" s="39">
        <v>16.57</v>
      </c>
      <c r="DU7" s="39">
        <v>19.5</v>
      </c>
      <c r="DV7" s="39">
        <v>22.15</v>
      </c>
      <c r="DW7" s="39">
        <v>23.86</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