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z:\2020年度\業務別\300　決算関係\310　決算\002 企業決算\01_照会・回答\01 照会\15 公営企業に係る経営比較分析表（令和元年度決算）の分析等について（依頼）\03_回答\農水局\"/>
    </mc:Choice>
  </mc:AlternateContent>
  <xr:revisionPtr revIDLastSave="0" documentId="13_ncr:1_{F21D70B0-352D-4E79-9998-7FC9BE78FBBC}" xr6:coauthVersionLast="44" xr6:coauthVersionMax="44" xr10:uidLastSave="{00000000-0000-0000-0000-000000000000}"/>
  <workbookProtection workbookAlgorithmName="SHA-512" workbookHashValue="XKSuXgxhc1tVy5MM3KIO8bp+I0kr5/ND3PwoFnXzKayMHZDx6rB2NLMkPhzAw6gvT7enpT6n0BdHArSNVFa3mg==" workbookSaltValue="rx5j3epPLnWvt9ZVNhVHUg==" workbookSpinCount="100000" lockStructure="1"/>
  <bookViews>
    <workbookView xWindow="-120" yWindow="-120" windowWidth="29040" windowHeight="1584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O86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AT8" i="4" s="1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E86" i="4"/>
  <c r="AL10" i="4"/>
  <c r="AD10" i="4"/>
  <c r="P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<sst xmlns="http://schemas.openxmlformats.org/spreadsheetml/2006/main" count="236" uniqueCount="120">
  <si>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</si>
  <si>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</si>
  <si>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</si>
  <si>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</si>
  <si>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</si>
  <si>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</si>
  <si>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</si>
  <si>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</si>
  <si>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</si>
  <si>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</si>
  <si>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</si>
  <si>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</si>
  <si>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</si>
  <si>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</si>
  <si>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</si>
  <si>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</si>
  <si>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</si>
  <si>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</si>
  <si>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</si>
  <si>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</si>
  <si>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</si>
  <si>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</si>
  <si>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</si>
  <si>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</si>
  <si>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</si>
  <si>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</si>
  <si>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</si>
  <si>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</si>
  <si>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</si>
  <si>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</si>
  <si>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</si>
  <si>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</si>
  <si>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</si>
  <si>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</si>
  <si>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</si>
  <si>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</si>
  <si>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</si>
  <si>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</si>
  <si>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</si>
  <si>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</si>
  <si>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</si>
  <si>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</si>
  <si>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</si>
  <si>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</si>
  <si>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</si>
  <si>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</si>
  <si>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</si>
  <si>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</si>
  <si>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</si>
  <si>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</si>
  <si>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</si>
  <si>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</si>
  <si>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</si>
  <si>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</si>
  <si>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</si>
  <si>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</si>
  <si>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</si>
  <si>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</si>
  <si>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</si>
  <si>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</si>
  <si>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</si>
  <si>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</si>
  <si>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</si>
  <si>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</si>
  <si>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</si>
  <si>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</si>
  <si>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</si>
  <si>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</si>
  <si>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</si>
  <si>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</si>
  <si>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</si>
  <si>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</si>
  <si>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</si>
  <si>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</si>
  <si>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</si>
  <si>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</si>
  <si>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</si>
  <si>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</si>
  <si>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</si>
  <si>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</si>
  <si>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</si>
  <si>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</si>
  <si>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</si>
  <si>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</si>
  <si>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</si>
  <si>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</si>
  <si>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</si>
  <si>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</si>
  <si>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</si>
  <si>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</si>
  <si>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</si>
  <si>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</si>
  <si>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</si>
  <si>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</si>
  <si>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</si>
  <si>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</si>
  <si>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</si>
  <si>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</si>
  <si>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熊本市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</si>
  <si>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</si>
  <si>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</si>
  <si>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</si>
  <si>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</si>
  <si>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</si>
  <si>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</si>
  <si>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</si>
  <si>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</si>
  <si>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</si>
  <si>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</si>
  <si>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</si>
  <si>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</si>
  <si>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</si>
  <si>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</si>
  <si>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</si>
  <si>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</si>
  <si>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</si>
  <si>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</si>
  <si>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令和元年度(2019年度)についても、施設の利用率が回復しない中で、不明水調査業務等を実施したため、収支の状況は悪化した。
　今後も収入確保のための接続勧奨を行うとともに、適正かつ効率的な運営を行うための公共下水道への接続事務、不明水削減等を行う。</t>
    <rPh sb="1" eb="3">
      <t>レイワ</t>
    </rPh>
    <rPh sb="3" eb="4">
      <t>ガン</t>
    </rPh>
    <rPh sb="4" eb="6">
      <t>ネンド</t>
    </rPh>
    <rPh sb="11" eb="13">
      <t>ネンド</t>
    </rPh>
    <rPh sb="27" eb="29">
      <t>カイフク</t>
    </rPh>
    <rPh sb="32" eb="33">
      <t>ナカ</t>
    </rPh>
    <rPh sb="35" eb="37">
      <t>フメイ</t>
    </rPh>
    <rPh sb="37" eb="38">
      <t>スイ</t>
    </rPh>
    <rPh sb="38" eb="40">
      <t>チョウサ</t>
    </rPh>
    <rPh sb="40" eb="42">
      <t>ギョウム</t>
    </rPh>
    <rPh sb="80" eb="81">
      <t>オコナ</t>
    </rPh>
    <rPh sb="112" eb="114">
      <t>ジム</t>
    </rPh>
    <phoneticPr fontId="4"/>
  </si>
  <si>
    <t>　各施設とも供用開始から20年程度しか経過していないことから、概ね健全であると判断される。
（管渠の耐用年数は概ね50年）
　平成28年度（2016年度）の管渠改善率の上昇は、平成28年熊本地震災害に伴う災害復旧によるものである。</t>
    <rPh sb="33" eb="35">
      <t>ケンゼン</t>
    </rPh>
    <rPh sb="39" eb="41">
      <t>ハンダン</t>
    </rPh>
    <rPh sb="82" eb="83">
      <t>リツ</t>
    </rPh>
    <rPh sb="84" eb="86">
      <t>ジョウショウ</t>
    </rPh>
    <phoneticPr fontId="4"/>
  </si>
  <si>
    <t>　収益的収支比率について、100%を超えている（単年度収支で黒字）が、使用料以外の収入（一般会計）に依存しているため、接続率向上による収入の増加、不明水の削減や施設の統廃合を進めるなどにより、維持管理費の削減が必要である。
　汚水処理原価の増加原因は、不明水調査業務を実施したことによるものである。
　施設利用率については、平成28年熊本地震発生に伴う利用休止や、節水意識向上の影響により水量が減少していると思われる。</t>
    <rPh sb="120" eb="122">
      <t>ゾウカ</t>
    </rPh>
    <rPh sb="122" eb="124">
      <t>ゲンイン</t>
    </rPh>
    <rPh sb="126" eb="128">
      <t>フメイ</t>
    </rPh>
    <rPh sb="128" eb="129">
      <t>スイ</t>
    </rPh>
    <rPh sb="129" eb="131">
      <t>チョウサ</t>
    </rPh>
    <rPh sb="131" eb="133">
      <t>ギョウム</t>
    </rPh>
    <rPh sb="151" eb="153">
      <t>シセツ</t>
    </rPh>
    <rPh sb="153" eb="156">
      <t>リヨウリツ</t>
    </rPh>
    <rPh sb="171" eb="173">
      <t>ハッセイ</t>
    </rPh>
    <rPh sb="174" eb="175">
      <t>トモナ</t>
    </rPh>
    <rPh sb="182" eb="184">
      <t>セッスイ</t>
    </rPh>
    <rPh sb="184" eb="186">
      <t>イシキ</t>
    </rPh>
    <rPh sb="186" eb="188">
      <t>コウジョウ</t>
    </rPh>
    <rPh sb="189" eb="191">
      <t>エイキョウ</t>
    </rPh>
    <rPh sb="194" eb="196">
      <t>スイリョウ</t>
    </rPh>
    <rPh sb="197" eb="199">
      <t>ゲンショウ</t>
    </rPh>
    <rPh sb="204" eb="205">
      <t>オモ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</si>
</sst>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6"/>
      <name val="BIZ UD明朝 Medium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1B-4995-8F93-80C1850D8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2.0499999999999998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1B-4995-8F93-80C1850D8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61.96</c:v>
                </c:pt>
                <c:pt idx="1">
                  <c:v>48.85</c:v>
                </c:pt>
                <c:pt idx="2">
                  <c:v>35.4</c:v>
                </c:pt>
                <c:pt idx="3">
                  <c:v>33.020000000000003</c:v>
                </c:pt>
                <c:pt idx="4">
                  <c:v>32.270000000000003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BE-48B6-BD24-6AAED0790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52.31</c:v>
                </c:pt>
                <c:pt idx="1">
                  <c:v>60.65</c:v>
                </c:pt>
                <c:pt idx="2">
                  <c:v>51.75</c:v>
                </c:pt>
                <c:pt idx="3">
                  <c:v>50.68</c:v>
                </c:pt>
                <c:pt idx="4">
                  <c:v>50.14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BE-48B6-BD24-6AAED0790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70.73</c:v>
                </c:pt>
                <c:pt idx="1">
                  <c:v>65.63</c:v>
                </c:pt>
                <c:pt idx="2">
                  <c:v>78.599999999999994</c:v>
                </c:pt>
                <c:pt idx="3">
                  <c:v>70.77</c:v>
                </c:pt>
                <c:pt idx="4">
                  <c:v>75.209999999999994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5A-4A7F-B9B4-5F93EBA39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84.32</c:v>
                </c:pt>
                <c:pt idx="1">
                  <c:v>84.58</c:v>
                </c:pt>
                <c:pt idx="2">
                  <c:v>84.84</c:v>
                </c:pt>
                <c:pt idx="3">
                  <c:v>84.86</c:v>
                </c:pt>
                <c:pt idx="4">
                  <c:v>84.98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5A-4A7F-B9B4-5F93EBA39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99.28</c:v>
                </c:pt>
                <c:pt idx="1">
                  <c:v>85.63</c:v>
                </c:pt>
                <c:pt idx="2">
                  <c:v>83.53</c:v>
                </c:pt>
                <c:pt idx="3">
                  <c:v>109.43</c:v>
                </c:pt>
                <c:pt idx="4">
                  <c:v>105.73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19-4759-B66C-54B837BB1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19-4759-B66C-54B837BB1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7F-4D93-B3B8-A85B1CA6C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7F-4D93-B3B8-A85B1CA6C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64-4FDE-9392-A1C156261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64-4FDE-9392-A1C156261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A9-4DFE-918C-7031C41DB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A9-4DFE-918C-7031C41DB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E0-46CE-9030-4805E0CA2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E0-46CE-9030-4805E0CA2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3356.95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9C-4AB2-A920-88E946741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1081.8</c:v>
                </c:pt>
                <c:pt idx="1">
                  <c:v>974.93</c:v>
                </c:pt>
                <c:pt idx="2">
                  <c:v>855.8</c:v>
                </c:pt>
                <c:pt idx="3">
                  <c:v>789.46</c:v>
                </c:pt>
                <c:pt idx="4">
                  <c:v>826.83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9C-4AB2-A920-88E946741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38.72</c:v>
                </c:pt>
                <c:pt idx="1">
                  <c:v>34.42</c:v>
                </c:pt>
                <c:pt idx="2">
                  <c:v>23.36</c:v>
                </c:pt>
                <c:pt idx="3">
                  <c:v>12.76</c:v>
                </c:pt>
                <c:pt idx="4">
                  <c:v>11.38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81-4555-9141-C7EC8CE2F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52.19</c:v>
                </c:pt>
                <c:pt idx="1">
                  <c:v>55.32</c:v>
                </c:pt>
                <c:pt idx="2">
                  <c:v>59.8</c:v>
                </c:pt>
                <c:pt idx="3">
                  <c:v>57.77</c:v>
                </c:pt>
                <c:pt idx="4">
                  <c:v>57.31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81-4555-9141-C7EC8CE2F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220.02</c:v>
                </c:pt>
                <c:pt idx="1">
                  <c:v>254.97</c:v>
                </c:pt>
                <c:pt idx="2">
                  <c:v>426.03</c:v>
                </c:pt>
                <c:pt idx="3">
                  <c:v>848.65</c:v>
                </c:pt>
                <c:pt idx="4">
                  <c:v>962.97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87-48E8-80A4-286F123DA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296.14</c:v>
                </c:pt>
                <c:pt idx="1">
                  <c:v>283.17</c:v>
                </c:pt>
                <c:pt idx="2">
                  <c:v>263.76</c:v>
                </c:pt>
                <c:pt idx="3">
                  <c:v>274.35000000000002</c:v>
                </c:pt>
                <c:pt idx="4">
                  <c:v>273.52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87-48E8-80A4-286F123DA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【257.86】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Z43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8" t="s">
        <v>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</row>
    <row r="3" spans="1:78" ht="9.75" customHeight="1" x14ac:dyDescent="0.15">
      <c r="A3" s="2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</row>
    <row r="4" spans="1:78" ht="9.75" customHeight="1" x14ac:dyDescent="0.15">
      <c r="A4" s="2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9" t="str">
        <f>データ!H6</f>
        <v>熊本県　熊本市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9" t="s">
        <v>1</v>
      </c>
      <c r="C7" s="59"/>
      <c r="D7" s="59"/>
      <c r="E7" s="59"/>
      <c r="F7" s="59"/>
      <c r="G7" s="59"/>
      <c r="H7" s="59"/>
      <c r="I7" s="59" t="s">
        <v>2</v>
      </c>
      <c r="J7" s="59"/>
      <c r="K7" s="59"/>
      <c r="L7" s="59"/>
      <c r="M7" s="59"/>
      <c r="N7" s="59"/>
      <c r="O7" s="59"/>
      <c r="P7" s="59" t="s">
        <v>3</v>
      </c>
      <c r="Q7" s="59"/>
      <c r="R7" s="59"/>
      <c r="S7" s="59"/>
      <c r="T7" s="59"/>
      <c r="U7" s="59"/>
      <c r="V7" s="59"/>
      <c r="W7" s="59" t="s">
        <v>4</v>
      </c>
      <c r="X7" s="59"/>
      <c r="Y7" s="59"/>
      <c r="Z7" s="59"/>
      <c r="AA7" s="59"/>
      <c r="AB7" s="59"/>
      <c r="AC7" s="59"/>
      <c r="AD7" s="59" t="s">
        <v>5</v>
      </c>
      <c r="AE7" s="59"/>
      <c r="AF7" s="59"/>
      <c r="AG7" s="59"/>
      <c r="AH7" s="59"/>
      <c r="AI7" s="59"/>
      <c r="AJ7" s="59"/>
      <c r="AK7" s="3"/>
      <c r="AL7" s="59" t="s">
        <v>6</v>
      </c>
      <c r="AM7" s="59"/>
      <c r="AN7" s="59"/>
      <c r="AO7" s="59"/>
      <c r="AP7" s="59"/>
      <c r="AQ7" s="59"/>
      <c r="AR7" s="59"/>
      <c r="AS7" s="59"/>
      <c r="AT7" s="59" t="s">
        <v>7</v>
      </c>
      <c r="AU7" s="59"/>
      <c r="AV7" s="59"/>
      <c r="AW7" s="59"/>
      <c r="AX7" s="59"/>
      <c r="AY7" s="59"/>
      <c r="AZ7" s="59"/>
      <c r="BA7" s="59"/>
      <c r="BB7" s="59" t="s">
        <v>8</v>
      </c>
      <c r="BC7" s="59"/>
      <c r="BD7" s="59"/>
      <c r="BE7" s="59"/>
      <c r="BF7" s="59"/>
      <c r="BG7" s="59"/>
      <c r="BH7" s="59"/>
      <c r="BI7" s="59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66" t="str">
        <f>データ!I6</f>
        <v>法非適用</v>
      </c>
      <c r="C8" s="66"/>
      <c r="D8" s="66"/>
      <c r="E8" s="66"/>
      <c r="F8" s="66"/>
      <c r="G8" s="66"/>
      <c r="H8" s="66"/>
      <c r="I8" s="66" t="str">
        <f>データ!J6</f>
        <v>下水道事業</v>
      </c>
      <c r="J8" s="66"/>
      <c r="K8" s="66"/>
      <c r="L8" s="66"/>
      <c r="M8" s="66"/>
      <c r="N8" s="66"/>
      <c r="O8" s="66"/>
      <c r="P8" s="66" t="str">
        <f>データ!K6</f>
        <v>農業集落排水</v>
      </c>
      <c r="Q8" s="66"/>
      <c r="R8" s="66"/>
      <c r="S8" s="66"/>
      <c r="T8" s="66"/>
      <c r="U8" s="66"/>
      <c r="V8" s="66"/>
      <c r="W8" s="66" t="str">
        <f>データ!L6</f>
        <v>F2</v>
      </c>
      <c r="X8" s="66"/>
      <c r="Y8" s="66"/>
      <c r="Z8" s="66"/>
      <c r="AA8" s="66"/>
      <c r="AB8" s="66"/>
      <c r="AC8" s="66"/>
      <c r="AD8" s="67" t="str">
        <f>データ!$M$6</f>
        <v>非設置</v>
      </c>
      <c r="AE8" s="67"/>
      <c r="AF8" s="67"/>
      <c r="AG8" s="67"/>
      <c r="AH8" s="67"/>
      <c r="AI8" s="67"/>
      <c r="AJ8" s="67"/>
      <c r="AK8" s="3"/>
      <c r="AL8" s="63">
        <f>データ!S6</f>
        <v>733721</v>
      </c>
      <c r="AM8" s="63"/>
      <c r="AN8" s="63"/>
      <c r="AO8" s="63"/>
      <c r="AP8" s="63"/>
      <c r="AQ8" s="63"/>
      <c r="AR8" s="63"/>
      <c r="AS8" s="63"/>
      <c r="AT8" s="62">
        <f>データ!T6</f>
        <v>390.32</v>
      </c>
      <c r="AU8" s="62"/>
      <c r="AV8" s="62"/>
      <c r="AW8" s="62"/>
      <c r="AX8" s="62"/>
      <c r="AY8" s="62"/>
      <c r="AZ8" s="62"/>
      <c r="BA8" s="62"/>
      <c r="BB8" s="62">
        <f>データ!U6</f>
        <v>1879.79</v>
      </c>
      <c r="BC8" s="62"/>
      <c r="BD8" s="62"/>
      <c r="BE8" s="62"/>
      <c r="BF8" s="62"/>
      <c r="BG8" s="62"/>
      <c r="BH8" s="62"/>
      <c r="BI8" s="62"/>
      <c r="BJ8" s="3"/>
      <c r="BK8" s="3"/>
      <c r="BL8" s="64" t="s">
        <v>10</v>
      </c>
      <c r="BM8" s="65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59" t="s">
        <v>12</v>
      </c>
      <c r="C9" s="59"/>
      <c r="D9" s="59"/>
      <c r="E9" s="59"/>
      <c r="F9" s="59"/>
      <c r="G9" s="59"/>
      <c r="H9" s="59"/>
      <c r="I9" s="59" t="s">
        <v>13</v>
      </c>
      <c r="J9" s="59"/>
      <c r="K9" s="59"/>
      <c r="L9" s="59"/>
      <c r="M9" s="59"/>
      <c r="N9" s="59"/>
      <c r="O9" s="59"/>
      <c r="P9" s="59" t="s">
        <v>14</v>
      </c>
      <c r="Q9" s="59"/>
      <c r="R9" s="59"/>
      <c r="S9" s="59"/>
      <c r="T9" s="59"/>
      <c r="U9" s="59"/>
      <c r="V9" s="59"/>
      <c r="W9" s="59" t="s">
        <v>15</v>
      </c>
      <c r="X9" s="59"/>
      <c r="Y9" s="59"/>
      <c r="Z9" s="59"/>
      <c r="AA9" s="59"/>
      <c r="AB9" s="59"/>
      <c r="AC9" s="59"/>
      <c r="AD9" s="59" t="s">
        <v>16</v>
      </c>
      <c r="AE9" s="59"/>
      <c r="AF9" s="59"/>
      <c r="AG9" s="59"/>
      <c r="AH9" s="59"/>
      <c r="AI9" s="59"/>
      <c r="AJ9" s="59"/>
      <c r="AK9" s="3"/>
      <c r="AL9" s="59" t="s">
        <v>17</v>
      </c>
      <c r="AM9" s="59"/>
      <c r="AN9" s="59"/>
      <c r="AO9" s="59"/>
      <c r="AP9" s="59"/>
      <c r="AQ9" s="59"/>
      <c r="AR9" s="59"/>
      <c r="AS9" s="59"/>
      <c r="AT9" s="59" t="s">
        <v>18</v>
      </c>
      <c r="AU9" s="59"/>
      <c r="AV9" s="59"/>
      <c r="AW9" s="59"/>
      <c r="AX9" s="59"/>
      <c r="AY9" s="59"/>
      <c r="AZ9" s="59"/>
      <c r="BA9" s="59"/>
      <c r="BB9" s="59" t="s">
        <v>19</v>
      </c>
      <c r="BC9" s="59"/>
      <c r="BD9" s="59"/>
      <c r="BE9" s="59"/>
      <c r="BF9" s="59"/>
      <c r="BG9" s="59"/>
      <c r="BH9" s="59"/>
      <c r="BI9" s="59"/>
      <c r="BJ9" s="3"/>
      <c r="BK9" s="3"/>
      <c r="BL9" s="60" t="s">
        <v>20</v>
      </c>
      <c r="BM9" s="6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2" t="str">
        <f>データ!N6</f>
        <v>-</v>
      </c>
      <c r="C10" s="62"/>
      <c r="D10" s="62"/>
      <c r="E10" s="62"/>
      <c r="F10" s="62"/>
      <c r="G10" s="62"/>
      <c r="H10" s="62"/>
      <c r="I10" s="62" t="str">
        <f>データ!O6</f>
        <v>該当数値なし</v>
      </c>
      <c r="J10" s="62"/>
      <c r="K10" s="62"/>
      <c r="L10" s="62"/>
      <c r="M10" s="62"/>
      <c r="N10" s="62"/>
      <c r="O10" s="62"/>
      <c r="P10" s="62">
        <f>データ!P6</f>
        <v>0.54</v>
      </c>
      <c r="Q10" s="62"/>
      <c r="R10" s="62"/>
      <c r="S10" s="62"/>
      <c r="T10" s="62"/>
      <c r="U10" s="62"/>
      <c r="V10" s="62"/>
      <c r="W10" s="62">
        <f>データ!Q6</f>
        <v>100</v>
      </c>
      <c r="X10" s="62"/>
      <c r="Y10" s="62"/>
      <c r="Z10" s="62"/>
      <c r="AA10" s="62"/>
      <c r="AB10" s="62"/>
      <c r="AC10" s="62"/>
      <c r="AD10" s="63">
        <f>データ!R6</f>
        <v>2346</v>
      </c>
      <c r="AE10" s="63"/>
      <c r="AF10" s="63"/>
      <c r="AG10" s="63"/>
      <c r="AH10" s="63"/>
      <c r="AI10" s="63"/>
      <c r="AJ10" s="63"/>
      <c r="AK10" s="2"/>
      <c r="AL10" s="63">
        <f>データ!V6</f>
        <v>3974</v>
      </c>
      <c r="AM10" s="63"/>
      <c r="AN10" s="63"/>
      <c r="AO10" s="63"/>
      <c r="AP10" s="63"/>
      <c r="AQ10" s="63"/>
      <c r="AR10" s="63"/>
      <c r="AS10" s="63"/>
      <c r="AT10" s="62">
        <f>データ!W6</f>
        <v>1.53</v>
      </c>
      <c r="AU10" s="62"/>
      <c r="AV10" s="62"/>
      <c r="AW10" s="62"/>
      <c r="AX10" s="62"/>
      <c r="AY10" s="62"/>
      <c r="AZ10" s="62"/>
      <c r="BA10" s="62"/>
      <c r="BB10" s="62">
        <f>データ!X6</f>
        <v>2597.39</v>
      </c>
      <c r="BC10" s="62"/>
      <c r="BD10" s="62"/>
      <c r="BE10" s="62"/>
      <c r="BF10" s="62"/>
      <c r="BG10" s="62"/>
      <c r="BH10" s="62"/>
      <c r="BI10" s="62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46" t="s">
        <v>26</v>
      </c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8"/>
    </row>
    <row r="15" spans="1:78" ht="13.5" customHeight="1" x14ac:dyDescent="0.15">
      <c r="A15" s="2"/>
      <c r="B15" s="43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5"/>
      <c r="BK15" s="2"/>
      <c r="BL15" s="49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1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8" t="s">
        <v>119</v>
      </c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8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8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8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8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8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8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8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8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8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8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8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8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8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8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8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8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8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8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8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8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8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8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8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8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8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8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8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8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8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8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8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8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8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8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80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8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80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8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8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8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8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8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8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8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8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8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8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8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8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8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8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8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8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8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8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81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6" t="s">
        <v>27</v>
      </c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8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9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1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8" t="s">
        <v>118</v>
      </c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8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8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8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8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8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8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8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8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8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8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8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8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8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8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8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8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80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8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80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8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80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8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80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8"/>
      <c r="BM59" s="79"/>
      <c r="BN59" s="79"/>
      <c r="BO59" s="79"/>
      <c r="BP59" s="79"/>
      <c r="BQ59" s="79"/>
      <c r="BR59" s="79"/>
      <c r="BS59" s="79"/>
      <c r="BT59" s="79"/>
      <c r="BU59" s="79"/>
      <c r="BV59" s="79"/>
      <c r="BW59" s="79"/>
      <c r="BX59" s="79"/>
      <c r="BY59" s="79"/>
      <c r="BZ59" s="80"/>
    </row>
    <row r="60" spans="1:78" ht="13.5" customHeight="1" x14ac:dyDescent="0.15">
      <c r="A60" s="2"/>
      <c r="B60" s="43" t="s">
        <v>28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5"/>
      <c r="BK60" s="2"/>
      <c r="BL60" s="78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79"/>
      <c r="BZ60" s="80"/>
    </row>
    <row r="61" spans="1:78" ht="13.5" customHeight="1" x14ac:dyDescent="0.15">
      <c r="A61" s="2"/>
      <c r="B61" s="43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5"/>
      <c r="BK61" s="2"/>
      <c r="BL61" s="78"/>
      <c r="BM61" s="79"/>
      <c r="BN61" s="79"/>
      <c r="BO61" s="79"/>
      <c r="BP61" s="79"/>
      <c r="BQ61" s="79"/>
      <c r="BR61" s="79"/>
      <c r="BS61" s="79"/>
      <c r="BT61" s="79"/>
      <c r="BU61" s="79"/>
      <c r="BV61" s="79"/>
      <c r="BW61" s="79"/>
      <c r="BX61" s="79"/>
      <c r="BY61" s="79"/>
      <c r="BZ61" s="8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8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8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81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6" t="s">
        <v>29</v>
      </c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8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9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1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8" t="s">
        <v>117</v>
      </c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8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8"/>
      <c r="BM67" s="79"/>
      <c r="BN67" s="79"/>
      <c r="BO67" s="79"/>
      <c r="BP67" s="79"/>
      <c r="BQ67" s="79"/>
      <c r="BR67" s="79"/>
      <c r="BS67" s="79"/>
      <c r="BT67" s="79"/>
      <c r="BU67" s="79"/>
      <c r="BV67" s="79"/>
      <c r="BW67" s="79"/>
      <c r="BX67" s="79"/>
      <c r="BY67" s="79"/>
      <c r="BZ67" s="8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8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  <c r="BZ68" s="8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8"/>
      <c r="BM69" s="79"/>
      <c r="BN69" s="79"/>
      <c r="BO69" s="79"/>
      <c r="BP69" s="79"/>
      <c r="BQ69" s="79"/>
      <c r="BR69" s="79"/>
      <c r="BS69" s="79"/>
      <c r="BT69" s="79"/>
      <c r="BU69" s="79"/>
      <c r="BV69" s="79"/>
      <c r="BW69" s="79"/>
      <c r="BX69" s="79"/>
      <c r="BY69" s="79"/>
      <c r="BZ69" s="8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8"/>
      <c r="BM70" s="79"/>
      <c r="BN70" s="79"/>
      <c r="BO70" s="79"/>
      <c r="BP70" s="79"/>
      <c r="BQ70" s="79"/>
      <c r="BR70" s="79"/>
      <c r="BS70" s="79"/>
      <c r="BT70" s="79"/>
      <c r="BU70" s="79"/>
      <c r="BV70" s="79"/>
      <c r="BW70" s="79"/>
      <c r="BX70" s="79"/>
      <c r="BY70" s="79"/>
      <c r="BZ70" s="8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8"/>
      <c r="BM71" s="79"/>
      <c r="BN71" s="79"/>
      <c r="BO71" s="79"/>
      <c r="BP71" s="79"/>
      <c r="BQ71" s="79"/>
      <c r="BR71" s="79"/>
      <c r="BS71" s="79"/>
      <c r="BT71" s="79"/>
      <c r="BU71" s="79"/>
      <c r="BV71" s="79"/>
      <c r="BW71" s="79"/>
      <c r="BX71" s="79"/>
      <c r="BY71" s="79"/>
      <c r="BZ71" s="8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8"/>
      <c r="BM72" s="79"/>
      <c r="BN72" s="79"/>
      <c r="BO72" s="79"/>
      <c r="BP72" s="79"/>
      <c r="BQ72" s="79"/>
      <c r="BR72" s="79"/>
      <c r="BS72" s="79"/>
      <c r="BT72" s="79"/>
      <c r="BU72" s="79"/>
      <c r="BV72" s="79"/>
      <c r="BW72" s="79"/>
      <c r="BX72" s="79"/>
      <c r="BY72" s="79"/>
      <c r="BZ72" s="8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8"/>
      <c r="BM73" s="79"/>
      <c r="BN73" s="79"/>
      <c r="BO73" s="79"/>
      <c r="BP73" s="79"/>
      <c r="BQ73" s="79"/>
      <c r="BR73" s="79"/>
      <c r="BS73" s="79"/>
      <c r="BT73" s="79"/>
      <c r="BU73" s="79"/>
      <c r="BV73" s="79"/>
      <c r="BW73" s="79"/>
      <c r="BX73" s="79"/>
      <c r="BY73" s="79"/>
      <c r="BZ73" s="8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8"/>
      <c r="BM74" s="79"/>
      <c r="BN74" s="79"/>
      <c r="BO74" s="79"/>
      <c r="BP74" s="79"/>
      <c r="BQ74" s="79"/>
      <c r="BR74" s="79"/>
      <c r="BS74" s="79"/>
      <c r="BT74" s="79"/>
      <c r="BU74" s="79"/>
      <c r="BV74" s="79"/>
      <c r="BW74" s="79"/>
      <c r="BX74" s="79"/>
      <c r="BY74" s="79"/>
      <c r="BZ74" s="8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8"/>
      <c r="BM75" s="79"/>
      <c r="BN75" s="79"/>
      <c r="BO75" s="79"/>
      <c r="BP75" s="79"/>
      <c r="BQ75" s="79"/>
      <c r="BR75" s="79"/>
      <c r="BS75" s="79"/>
      <c r="BT75" s="79"/>
      <c r="BU75" s="79"/>
      <c r="BV75" s="79"/>
      <c r="BW75" s="79"/>
      <c r="BX75" s="79"/>
      <c r="BY75" s="79"/>
      <c r="BZ75" s="8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8"/>
      <c r="BM76" s="79"/>
      <c r="BN76" s="79"/>
      <c r="BO76" s="79"/>
      <c r="BP76" s="79"/>
      <c r="BQ76" s="79"/>
      <c r="BR76" s="79"/>
      <c r="BS76" s="79"/>
      <c r="BT76" s="79"/>
      <c r="BU76" s="79"/>
      <c r="BV76" s="79"/>
      <c r="BW76" s="79"/>
      <c r="BX76" s="79"/>
      <c r="BY76" s="79"/>
      <c r="BZ76" s="8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8"/>
      <c r="BM77" s="79"/>
      <c r="BN77" s="79"/>
      <c r="BO77" s="79"/>
      <c r="BP77" s="79"/>
      <c r="BQ77" s="79"/>
      <c r="BR77" s="79"/>
      <c r="BS77" s="79"/>
      <c r="BT77" s="79"/>
      <c r="BU77" s="79"/>
      <c r="BV77" s="79"/>
      <c r="BW77" s="79"/>
      <c r="BX77" s="79"/>
      <c r="BY77" s="79"/>
      <c r="BZ77" s="8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8"/>
      <c r="BM78" s="79"/>
      <c r="BN78" s="79"/>
      <c r="BO78" s="79"/>
      <c r="BP78" s="79"/>
      <c r="BQ78" s="79"/>
      <c r="BR78" s="79"/>
      <c r="BS78" s="79"/>
      <c r="BT78" s="79"/>
      <c r="BU78" s="79"/>
      <c r="BV78" s="79"/>
      <c r="BW78" s="79"/>
      <c r="BX78" s="79"/>
      <c r="BY78" s="79"/>
      <c r="BZ78" s="80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78"/>
      <c r="BM79" s="79"/>
      <c r="BN79" s="79"/>
      <c r="BO79" s="79"/>
      <c r="BP79" s="79"/>
      <c r="BQ79" s="79"/>
      <c r="BR79" s="79"/>
      <c r="BS79" s="79"/>
      <c r="BT79" s="79"/>
      <c r="BU79" s="79"/>
      <c r="BV79" s="79"/>
      <c r="BW79" s="79"/>
      <c r="BX79" s="79"/>
      <c r="BY79" s="79"/>
      <c r="BZ79" s="80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78"/>
      <c r="BM80" s="79"/>
      <c r="BN80" s="79"/>
      <c r="BO80" s="79"/>
      <c r="BP80" s="79"/>
      <c r="BQ80" s="79"/>
      <c r="BR80" s="79"/>
      <c r="BS80" s="79"/>
      <c r="BT80" s="79"/>
      <c r="BU80" s="79"/>
      <c r="BV80" s="79"/>
      <c r="BW80" s="79"/>
      <c r="BX80" s="79"/>
      <c r="BY80" s="79"/>
      <c r="BZ80" s="80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78"/>
      <c r="BM81" s="79"/>
      <c r="BN81" s="79"/>
      <c r="BO81" s="79"/>
      <c r="BP81" s="79"/>
      <c r="BQ81" s="79"/>
      <c r="BR81" s="79"/>
      <c r="BS81" s="79"/>
      <c r="BT81" s="79"/>
      <c r="BU81" s="79"/>
      <c r="BV81" s="79"/>
      <c r="BW81" s="79"/>
      <c r="BX81" s="79"/>
      <c r="BY81" s="79"/>
      <c r="BZ81" s="80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81"/>
      <c r="BM82" s="82"/>
      <c r="BN82" s="8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3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【765.47】</v>
      </c>
      <c r="I86" s="26" t="str">
        <f>データ!CA6</f>
        <v>【59.59】</v>
      </c>
      <c r="J86" s="26" t="str">
        <f>データ!CL6</f>
        <v>【257.86】</v>
      </c>
      <c r="K86" s="26" t="str">
        <f>データ!CW6</f>
        <v>【51.30】</v>
      </c>
      <c r="L86" s="26" t="str">
        <f>データ!DH6</f>
        <v>【86.22】</v>
      </c>
      <c r="M86" s="26" t="s">
        <v>44</v>
      </c>
      <c r="N86" s="26" t="s">
        <v>44</v>
      </c>
      <c r="O86" s="26" t="str">
        <f>データ!EO6</f>
        <v>【0.02】</v>
      </c>
    </row>
  </sheetData>
  <sheetProtection algorithmName="SHA-512" hashValue="9qfbGRsm92o0eegWui4tEiYfZ3UPw4L0/vC1A6UxVIlUc6KTlVduRsTNQeaY/rwvZFG+cCQnDGzKjtMwvIoxcQ==" saltValue="2ZAFoYbdBSx53FlgQnpBD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1" t="s">
        <v>54</v>
      </c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3"/>
      <c r="Y3" s="77" t="s">
        <v>55</v>
      </c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 t="s">
        <v>56</v>
      </c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74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6"/>
      <c r="Y4" s="70" t="s">
        <v>58</v>
      </c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 t="s">
        <v>59</v>
      </c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 t="s">
        <v>60</v>
      </c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 t="s">
        <v>61</v>
      </c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 t="s">
        <v>62</v>
      </c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 t="s">
        <v>63</v>
      </c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 t="s">
        <v>64</v>
      </c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 t="s">
        <v>65</v>
      </c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 t="s">
        <v>66</v>
      </c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 t="s">
        <v>67</v>
      </c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 t="s">
        <v>68</v>
      </c>
      <c r="EF4" s="70"/>
      <c r="EG4" s="70"/>
      <c r="EH4" s="70"/>
      <c r="EI4" s="70"/>
      <c r="EJ4" s="70"/>
      <c r="EK4" s="70"/>
      <c r="EL4" s="70"/>
      <c r="EM4" s="70"/>
      <c r="EN4" s="70"/>
      <c r="EO4" s="70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431001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熊本県　熊本市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0.54</v>
      </c>
      <c r="Q6" s="34">
        <f t="shared" si="3"/>
        <v>100</v>
      </c>
      <c r="R6" s="34">
        <f t="shared" si="3"/>
        <v>2346</v>
      </c>
      <c r="S6" s="34">
        <f t="shared" si="3"/>
        <v>733721</v>
      </c>
      <c r="T6" s="34">
        <f t="shared" si="3"/>
        <v>390.32</v>
      </c>
      <c r="U6" s="34">
        <f t="shared" si="3"/>
        <v>1879.79</v>
      </c>
      <c r="V6" s="34">
        <f t="shared" si="3"/>
        <v>3974</v>
      </c>
      <c r="W6" s="34">
        <f t="shared" si="3"/>
        <v>1.53</v>
      </c>
      <c r="X6" s="34">
        <f t="shared" si="3"/>
        <v>2597.39</v>
      </c>
      <c r="Y6" s="35">
        <f>IF(Y7="",NA(),Y7)</f>
        <v>99.28</v>
      </c>
      <c r="Z6" s="35">
        <f t="shared" ref="Z6:AH6" si="4">IF(Z7="",NA(),Z7)</f>
        <v>85.63</v>
      </c>
      <c r="AA6" s="35">
        <f t="shared" si="4"/>
        <v>83.53</v>
      </c>
      <c r="AB6" s="35">
        <f t="shared" si="4"/>
        <v>109.43</v>
      </c>
      <c r="AC6" s="35">
        <f t="shared" si="4"/>
        <v>105.73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5">
        <f t="shared" ref="BG6:BO6" si="7">IF(BG7="",NA(),BG7)</f>
        <v>3356.95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1081.8</v>
      </c>
      <c r="BL6" s="35">
        <f t="shared" si="7"/>
        <v>974.93</v>
      </c>
      <c r="BM6" s="35">
        <f t="shared" si="7"/>
        <v>855.8</v>
      </c>
      <c r="BN6" s="35">
        <f t="shared" si="7"/>
        <v>789.46</v>
      </c>
      <c r="BO6" s="35">
        <f t="shared" si="7"/>
        <v>826.83</v>
      </c>
      <c r="BP6" s="34" t="str">
        <f>IF(BP7="","",IF(BP7="-","【-】","【"&amp;SUBSTITUTE(TEXT(BP7,"#,##0.00"),"-","△")&amp;"】"))</f>
        <v>【765.47】</v>
      </c>
      <c r="BQ6" s="35">
        <f>IF(BQ7="",NA(),BQ7)</f>
        <v>38.72</v>
      </c>
      <c r="BR6" s="35">
        <f t="shared" ref="BR6:BZ6" si="8">IF(BR7="",NA(),BR7)</f>
        <v>34.42</v>
      </c>
      <c r="BS6" s="35">
        <f t="shared" si="8"/>
        <v>23.36</v>
      </c>
      <c r="BT6" s="35">
        <f t="shared" si="8"/>
        <v>12.76</v>
      </c>
      <c r="BU6" s="35">
        <f t="shared" si="8"/>
        <v>11.38</v>
      </c>
      <c r="BV6" s="35">
        <f t="shared" si="8"/>
        <v>52.19</v>
      </c>
      <c r="BW6" s="35">
        <f t="shared" si="8"/>
        <v>55.32</v>
      </c>
      <c r="BX6" s="35">
        <f t="shared" si="8"/>
        <v>59.8</v>
      </c>
      <c r="BY6" s="35">
        <f t="shared" si="8"/>
        <v>57.77</v>
      </c>
      <c r="BZ6" s="35">
        <f t="shared" si="8"/>
        <v>57.31</v>
      </c>
      <c r="CA6" s="34" t="str">
        <f>IF(CA7="","",IF(CA7="-","【-】","【"&amp;SUBSTITUTE(TEXT(CA7,"#,##0.00"),"-","△")&amp;"】"))</f>
        <v>【59.59】</v>
      </c>
      <c r="CB6" s="35">
        <f>IF(CB7="",NA(),CB7)</f>
        <v>220.02</v>
      </c>
      <c r="CC6" s="35">
        <f t="shared" ref="CC6:CK6" si="9">IF(CC7="",NA(),CC7)</f>
        <v>254.97</v>
      </c>
      <c r="CD6" s="35">
        <f t="shared" si="9"/>
        <v>426.03</v>
      </c>
      <c r="CE6" s="35">
        <f t="shared" si="9"/>
        <v>848.65</v>
      </c>
      <c r="CF6" s="35">
        <f t="shared" si="9"/>
        <v>962.97</v>
      </c>
      <c r="CG6" s="35">
        <f t="shared" si="9"/>
        <v>296.14</v>
      </c>
      <c r="CH6" s="35">
        <f t="shared" si="9"/>
        <v>283.17</v>
      </c>
      <c r="CI6" s="35">
        <f t="shared" si="9"/>
        <v>263.76</v>
      </c>
      <c r="CJ6" s="35">
        <f t="shared" si="9"/>
        <v>274.35000000000002</v>
      </c>
      <c r="CK6" s="35">
        <f t="shared" si="9"/>
        <v>273.52</v>
      </c>
      <c r="CL6" s="34" t="str">
        <f>IF(CL7="","",IF(CL7="-","【-】","【"&amp;SUBSTITUTE(TEXT(CL7,"#,##0.00"),"-","△")&amp;"】"))</f>
        <v>【257.86】</v>
      </c>
      <c r="CM6" s="35">
        <f>IF(CM7="",NA(),CM7)</f>
        <v>61.96</v>
      </c>
      <c r="CN6" s="35">
        <f t="shared" ref="CN6:CV6" si="10">IF(CN7="",NA(),CN7)</f>
        <v>48.85</v>
      </c>
      <c r="CO6" s="35">
        <f t="shared" si="10"/>
        <v>35.4</v>
      </c>
      <c r="CP6" s="35">
        <f t="shared" si="10"/>
        <v>33.020000000000003</v>
      </c>
      <c r="CQ6" s="35">
        <f t="shared" si="10"/>
        <v>32.270000000000003</v>
      </c>
      <c r="CR6" s="35">
        <f t="shared" si="10"/>
        <v>52.31</v>
      </c>
      <c r="CS6" s="35">
        <f t="shared" si="10"/>
        <v>60.65</v>
      </c>
      <c r="CT6" s="35">
        <f t="shared" si="10"/>
        <v>51.75</v>
      </c>
      <c r="CU6" s="35">
        <f t="shared" si="10"/>
        <v>50.68</v>
      </c>
      <c r="CV6" s="35">
        <f t="shared" si="10"/>
        <v>50.14</v>
      </c>
      <c r="CW6" s="34" t="str">
        <f>IF(CW7="","",IF(CW7="-","【-】","【"&amp;SUBSTITUTE(TEXT(CW7,"#,##0.00"),"-","△")&amp;"】"))</f>
        <v>【51.30】</v>
      </c>
      <c r="CX6" s="35">
        <f>IF(CX7="",NA(),CX7)</f>
        <v>70.73</v>
      </c>
      <c r="CY6" s="35">
        <f t="shared" ref="CY6:DG6" si="11">IF(CY7="",NA(),CY7)</f>
        <v>65.63</v>
      </c>
      <c r="CZ6" s="35">
        <f t="shared" si="11"/>
        <v>78.599999999999994</v>
      </c>
      <c r="DA6" s="35">
        <f t="shared" si="11"/>
        <v>70.77</v>
      </c>
      <c r="DB6" s="35">
        <f t="shared" si="11"/>
        <v>75.209999999999994</v>
      </c>
      <c r="DC6" s="35">
        <f t="shared" si="11"/>
        <v>84.32</v>
      </c>
      <c r="DD6" s="35">
        <f t="shared" si="11"/>
        <v>84.58</v>
      </c>
      <c r="DE6" s="35">
        <f t="shared" si="11"/>
        <v>84.84</v>
      </c>
      <c r="DF6" s="35">
        <f t="shared" si="11"/>
        <v>84.86</v>
      </c>
      <c r="DG6" s="35">
        <f t="shared" si="11"/>
        <v>84.98</v>
      </c>
      <c r="DH6" s="34" t="str">
        <f>IF(DH7="","",IF(DH7="-","【-】","【"&amp;SUBSTITUTE(TEXT(DH7,"#,##0.00"),"-","△")&amp;"】"))</f>
        <v>【86.22】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0.01</v>
      </c>
      <c r="EK6" s="35">
        <f t="shared" si="14"/>
        <v>2.0499999999999998</v>
      </c>
      <c r="EL6" s="35">
        <f t="shared" si="14"/>
        <v>0.01</v>
      </c>
      <c r="EM6" s="35">
        <f t="shared" si="14"/>
        <v>0.01</v>
      </c>
      <c r="EN6" s="35">
        <f t="shared" si="14"/>
        <v>0.02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2019</v>
      </c>
      <c r="C7" s="37">
        <v>431001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0.54</v>
      </c>
      <c r="Q7" s="38">
        <v>100</v>
      </c>
      <c r="R7" s="38">
        <v>2346</v>
      </c>
      <c r="S7" s="38">
        <v>733721</v>
      </c>
      <c r="T7" s="38">
        <v>390.32</v>
      </c>
      <c r="U7" s="38">
        <v>1879.79</v>
      </c>
      <c r="V7" s="38">
        <v>3974</v>
      </c>
      <c r="W7" s="38">
        <v>1.53</v>
      </c>
      <c r="X7" s="38">
        <v>2597.39</v>
      </c>
      <c r="Y7" s="38">
        <v>99.28</v>
      </c>
      <c r="Z7" s="38">
        <v>85.63</v>
      </c>
      <c r="AA7" s="38">
        <v>83.53</v>
      </c>
      <c r="AB7" s="38">
        <v>109.43</v>
      </c>
      <c r="AC7" s="38">
        <v>105.73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3356.95</v>
      </c>
      <c r="BH7" s="38">
        <v>0</v>
      </c>
      <c r="BI7" s="38">
        <v>0</v>
      </c>
      <c r="BJ7" s="38">
        <v>0</v>
      </c>
      <c r="BK7" s="38">
        <v>1081.8</v>
      </c>
      <c r="BL7" s="38">
        <v>974.93</v>
      </c>
      <c r="BM7" s="38">
        <v>855.8</v>
      </c>
      <c r="BN7" s="38">
        <v>789.46</v>
      </c>
      <c r="BO7" s="38">
        <v>826.83</v>
      </c>
      <c r="BP7" s="38">
        <v>765.47</v>
      </c>
      <c r="BQ7" s="38">
        <v>38.72</v>
      </c>
      <c r="BR7" s="38">
        <v>34.42</v>
      </c>
      <c r="BS7" s="38">
        <v>23.36</v>
      </c>
      <c r="BT7" s="38">
        <v>12.76</v>
      </c>
      <c r="BU7" s="38">
        <v>11.38</v>
      </c>
      <c r="BV7" s="38">
        <v>52.19</v>
      </c>
      <c r="BW7" s="38">
        <v>55.32</v>
      </c>
      <c r="BX7" s="38">
        <v>59.8</v>
      </c>
      <c r="BY7" s="38">
        <v>57.77</v>
      </c>
      <c r="BZ7" s="38">
        <v>57.31</v>
      </c>
      <c r="CA7" s="38">
        <v>59.59</v>
      </c>
      <c r="CB7" s="38">
        <v>220.02</v>
      </c>
      <c r="CC7" s="38">
        <v>254.97</v>
      </c>
      <c r="CD7" s="38">
        <v>426.03</v>
      </c>
      <c r="CE7" s="38">
        <v>848.65</v>
      </c>
      <c r="CF7" s="38">
        <v>962.97</v>
      </c>
      <c r="CG7" s="38">
        <v>296.14</v>
      </c>
      <c r="CH7" s="38">
        <v>283.17</v>
      </c>
      <c r="CI7" s="38">
        <v>263.76</v>
      </c>
      <c r="CJ7" s="38">
        <v>274.35000000000002</v>
      </c>
      <c r="CK7" s="38">
        <v>273.52</v>
      </c>
      <c r="CL7" s="38">
        <v>257.86</v>
      </c>
      <c r="CM7" s="38">
        <v>61.96</v>
      </c>
      <c r="CN7" s="38">
        <v>48.85</v>
      </c>
      <c r="CO7" s="38">
        <v>35.4</v>
      </c>
      <c r="CP7" s="38">
        <v>33.020000000000003</v>
      </c>
      <c r="CQ7" s="38">
        <v>32.270000000000003</v>
      </c>
      <c r="CR7" s="38">
        <v>52.31</v>
      </c>
      <c r="CS7" s="38">
        <v>60.65</v>
      </c>
      <c r="CT7" s="38">
        <v>51.75</v>
      </c>
      <c r="CU7" s="38">
        <v>50.68</v>
      </c>
      <c r="CV7" s="38">
        <v>50.14</v>
      </c>
      <c r="CW7" s="38">
        <v>51.3</v>
      </c>
      <c r="CX7" s="38">
        <v>70.73</v>
      </c>
      <c r="CY7" s="38">
        <v>65.63</v>
      </c>
      <c r="CZ7" s="38">
        <v>78.599999999999994</v>
      </c>
      <c r="DA7" s="38">
        <v>70.77</v>
      </c>
      <c r="DB7" s="38">
        <v>75.209999999999994</v>
      </c>
      <c r="DC7" s="38">
        <v>84.32</v>
      </c>
      <c r="DD7" s="38">
        <v>84.58</v>
      </c>
      <c r="DE7" s="38">
        <v>84.84</v>
      </c>
      <c r="DF7" s="38">
        <v>84.86</v>
      </c>
      <c r="DG7" s="38">
        <v>84.98</v>
      </c>
      <c r="DH7" s="38">
        <v>86.22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0.01</v>
      </c>
      <c r="EK7" s="38">
        <v>2.0499999999999998</v>
      </c>
      <c r="EL7" s="38">
        <v>0.01</v>
      </c>
      <c r="EM7" s="38">
        <v>0.01</v>
      </c>
      <c r="EN7" s="38">
        <v>0.02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113</v>
      </c>
      <c r="E13" t="s">
        <v>114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西川</cp:lastModifiedBy>
  <cp:lastPrinted>2021-02-03T00:19:32Z</cp:lastPrinted>
  <dcterms:created xsi:type="dcterms:W3CDTF">2020-12-04T03:09:04Z</dcterms:created>
  <dcterms:modified xsi:type="dcterms:W3CDTF">2021-02-03T00:19:38Z</dcterms:modified>
  <cp:category/>
</cp:coreProperties>
</file>