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7DB20C68-FC4F-4B0E-BBAB-AA0C37D30F7A}" xr6:coauthVersionLast="36" xr6:coauthVersionMax="36" xr10:uidLastSave="{00000000-0000-0000-0000-000000000000}"/>
  <bookViews>
    <workbookView xWindow="0" yWindow="0" windowWidth="1920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B102" i="12"/>
  <c r="CW102" i="12"/>
  <c r="CR102" i="12"/>
  <c r="BG33" i="10" l="1"/>
  <c r="BG32" i="10"/>
  <c r="BG31"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BW37" i="10"/>
  <c r="BE37" i="10"/>
  <c r="AM37" i="10"/>
  <c r="U37" i="10"/>
  <c r="BW36" i="10"/>
  <c r="BE36" i="10"/>
  <c r="AM36" i="10"/>
  <c r="U36" i="10"/>
  <c r="BW35" i="10"/>
  <c r="BE35" i="10"/>
  <c r="U35" i="10"/>
  <c r="BW34" i="10"/>
  <c r="BE34" i="10"/>
  <c r="U34" i="10"/>
  <c r="BW33" i="10"/>
  <c r="U33" i="10"/>
  <c r="BW32" i="10"/>
  <c r="U32" i="10"/>
  <c r="C31" i="10"/>
  <c r="C32" i="10" l="1"/>
  <c r="C33" i="10" s="1"/>
  <c r="C34" i="10" s="1"/>
  <c r="C35" i="10" s="1"/>
  <c r="C36" i="10" s="1"/>
  <c r="C37" i="10" s="1"/>
  <c r="C38" i="10" s="1"/>
  <c r="U31"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1" i="10" l="1"/>
  <c r="AM32" i="10" l="1"/>
  <c r="AM33" i="10" s="1"/>
  <c r="AM34" i="10" s="1"/>
  <c r="AM35" i="10" s="1"/>
  <c r="BE31" i="10" s="1"/>
  <c r="BE32" i="10" s="1"/>
  <c r="BE33" i="10" s="1"/>
  <c r="BW31" i="10" l="1"/>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<sst xmlns="http://schemas.openxmlformats.org/spreadsheetml/2006/main" count="1230" uniqueCount="632">
  <si>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</si>
  <si>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</si>
  <si>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</si>
  <si>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</si>
  <si>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</si>
  <si>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</si>
  <si>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</si>
  <si>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</si>
  <si>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</si>
  <si>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</si>
  <si>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</si>
  <si>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</si>
  <si>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</si>
  <si>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</si>
  <si>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</si>
  <si>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</si>
  <si>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</si>
  <si>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</si>
  <si>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</si>
  <si>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</si>
  <si>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</si>
  <si>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</si>
  <si>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</si>
  <si>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</si>
  <si>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</si>
  <si>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</si>
  <si>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</si>
  <si>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</si>
  <si>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</si>
  <si>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</si>
  <si>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</si>
  <si>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</si>
  <si>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</si>
  <si>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</si>
  <si>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</si>
  <si>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</si>
  <si>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</si>
  <si>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</si>
  <si>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</si>
  <si>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</si>
  <si>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</si>
  <si>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</si>
  <si>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</si>
  <si>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</si>
  <si>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</si>
  <si>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</si>
  <si>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</si>
  <si>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</si>
  <si>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</si>
  <si>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</si>
  <si>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</si>
  <si>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</si>
  <si>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</si>
  <si>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</si>
  <si>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</si>
  <si>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</si>
  <si>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</si>
  <si>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</si>
  <si>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</si>
  <si>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</si>
  <si>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</si>
  <si>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</si>
  <si>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</si>
  <si>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</si>
  <si>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</si>
  <si>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</si>
  <si>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</si>
  <si>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</si>
  <si>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</si>
  <si>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</si>
  <si>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</si>
  <si>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</si>
  <si>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</si>
  <si>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</si>
  <si>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</si>
  <si>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</si>
  <si>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</si>
  <si>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</si>
  <si>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</si>
  <si>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</si>
  <si>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</si>
  <si>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山形県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</si>
  <si>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</si>
  <si>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</si>
  <si>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</si>
  <si>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</si>
  <si>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</si>
  <si>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</si>
  <si>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</si>
  <si>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</si>
  <si>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</si>
  <si>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</si>
  <si>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</si>
  <si>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</si>
  <si>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</si>
  <si>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</si>
  <si>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</si>
  <si>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</si>
  <si>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</si>
  <si>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</si>
  <si>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</si>
  <si>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</si>
  <si>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</si>
  <si>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</si>
  <si>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</si>
  <si>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</si>
  <si>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</si>
  <si>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</si>
  <si>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</si>
  <si>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</si>
  <si>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</si>
  <si>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</si>
  <si>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</si>
  <si>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</si>
  <si>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</si>
  <si>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</si>
  <si>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</si>
  <si>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</si>
  <si>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</si>
  <si>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</si>
  <si>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</si>
  <si>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</si>
  <si>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</si>
  <si>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</si>
  <si>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</si>
  <si>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</si>
  <si>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</si>
  <si>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</si>
  <si>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</si>
  <si>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</si>
  <si>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</si>
  <si>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</si>
  <si>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</si>
  <si>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</si>
  <si>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</si>
  <si>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</si>
  <si>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</si>
  <si>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</si>
  <si>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</si>
  <si>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</si>
  <si>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</si>
  <si>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</si>
  <si>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</si>
  <si>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　うち技能労務職員</t>
    <rPh sb="3" eb="5">
      <t>ギノウ</t>
    </rPh>
    <rPh sb="5" eb="7">
      <t>ロウム</t>
    </rPh>
    <rPh sb="7" eb="8">
      <t>ショク</t>
    </rPh>
    <rPh sb="8" eb="9">
      <t>イン</t>
    </rPh>
    <phoneticPr fontId="5"/>
  </si>
  <si>
    <t>標準税収入額等</t>
    <phoneticPr fontId="23"/>
  </si>
  <si>
    <t>病院事業会計</t>
    <phoneticPr fontId="5"/>
  </si>
  <si>
    <t>うち日本人(％)</t>
    <phoneticPr fontId="5"/>
  </si>
  <si>
    <t>-1.3</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</si>
  <si>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</si>
  <si>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</si>
  <si>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</si>
  <si>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</si>
  <si>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</si>
  <si>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</si>
  <si>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</si>
  <si>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t>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</si>
  <si>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</si>
  <si>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</si>
  <si>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</si>
  <si>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</si>
  <si>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</si>
  <si>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</si>
  <si>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</si>
  <si>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</si>
  <si>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</si>
  <si>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</si>
  <si>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</si>
  <si>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</si>
  <si>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</si>
  <si>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</si>
  <si>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</si>
  <si>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</si>
  <si>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</si>
  <si>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</si>
  <si>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</si>
  <si>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</si>
  <si>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</si>
  <si>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</si>
  <si>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</si>
  <si>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</si>
  <si>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</si>
  <si>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</si>
  <si>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</si>
  <si>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</si>
  <si>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</si>
  <si>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</si>
  <si>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</si>
  <si>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</si>
  <si>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</si>
  <si>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</si>
  <si>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</si>
  <si>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</si>
  <si>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山形県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</si>
  <si>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</si>
  <si>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</si>
  <si>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</si>
  <si>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</si>
  <si>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</si>
  <si>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</si>
  <si>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</si>
  <si>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</si>
  <si>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</si>
  <si>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</si>
  <si>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</si>
  <si>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</si>
  <si>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</si>
  <si>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</si>
  <si>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</si>
  <si>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</si>
  <si>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</si>
  <si>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</si>
  <si>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</si>
  <si>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</si>
  <si>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</si>
  <si>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</si>
  <si>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</si>
  <si>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</si>
  <si>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</si>
  <si>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</si>
  <si>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</si>
  <si>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</si>
  <si>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</si>
  <si>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</si>
  <si>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</si>
  <si>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</si>
  <si>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</si>
  <si>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</si>
  <si>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</si>
  <si>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</si>
  <si>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</si>
  <si>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</si>
  <si>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</si>
  <si>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</si>
  <si>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</si>
  <si>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</si>
  <si>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</si>
  <si>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</si>
  <si>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</si>
  <si>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</si>
  <si>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</si>
  <si>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</si>
  <si>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</si>
  <si>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</si>
  <si>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</si>
  <si>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</si>
  <si>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</si>
  <si>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</si>
  <si>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</si>
  <si>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</si>
  <si>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</si>
  <si>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</si>
  <si>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</si>
  <si>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</si>
  <si>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</si>
  <si>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</si>
  <si>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</si>
  <si>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</si>
  <si>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</si>
  <si>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</si>
  <si>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</si>
  <si>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</si>
  <si>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</si>
  <si>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</si>
  <si>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</si>
  <si>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</si>
  <si>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</si>
  <si>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</si>
  <si>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</si>
  <si>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</si>
  <si>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</si>
  <si>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</si>
  <si>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</si>
  <si>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</si>
  <si>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</si>
  <si>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</si>
  <si>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</si>
  <si>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</si>
  <si>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</si>
  <si>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</si>
  <si>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</si>
  <si>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</si>
  <si>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</si>
  <si>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</si>
  <si>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</si>
  <si>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</si>
  <si>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</si>
  <si>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</si>
  <si>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</si>
  <si>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</si>
  <si>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</si>
  <si>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</si>
  <si>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</si>
  <si>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</si>
  <si>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</si>
  <si>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</si>
  <si>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</si>
  <si>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</si>
  <si>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</si>
  <si>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</si>
  <si>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</si>
  <si>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</si>
  <si>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</si>
  <si>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</si>
  <si>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</si>
  <si>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</si>
  <si>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</si>
  <si>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</si>
  <si>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</si>
  <si>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</si>
  <si>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</si>
  <si>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</si>
  <si>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</si>
  <si>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</si>
  <si>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</si>
  <si>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</si>
  <si>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</si>
  <si>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</si>
  <si>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</si>
  <si>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</si>
  <si>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</si>
  <si>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</si>
  <si>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</si>
  <si>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</si>
  <si>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</si>
  <si>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</si>
  <si>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</si>
  <si>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</si>
  <si>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</si>
  <si>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</si>
  <si>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</si>
  <si>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</si>
  <si>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</si>
  <si>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</si>
  <si>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</si>
  <si>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</si>
  <si>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</si>
  <si>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</si>
  <si>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</si>
  <si>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</si>
  <si>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</si>
  <si>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</si>
  <si>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</si>
  <si>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</si>
  <si>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</si>
  <si>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</si>
  <si>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</si>
  <si>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</si>
  <si>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</si>
  <si>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山形県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</si>
  <si>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</si>
  <si>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</si>
  <si>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</si>
  <si>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</si>
  <si>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</si>
  <si>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</si>
  <si>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</si>
  <si>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</si>
  <si>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</si>
  <si>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</si>
  <si>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</si>
  <si>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</si>
  <si>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</si>
  <si>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</si>
  <si>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</si>
  <si>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</si>
  <si>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</si>
  <si>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</si>
  <si>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</si>
  <si>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林業改善資金特別会計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</si>
  <si>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</si>
  <si>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</si>
  <si>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</si>
  <si>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</si>
  <si>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</si>
  <si>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</si>
  <si>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</si>
  <si>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</si>
  <si>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</si>
  <si>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</si>
  <si>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</si>
  <si>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</si>
  <si>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</si>
  <si>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法適用企業</t>
    <phoneticPr fontId="5"/>
  </si>
  <si>
    <t>水道用水供給事業会計</t>
    <phoneticPr fontId="5"/>
  </si>
  <si>
    <t>病院事業会計</t>
    <phoneticPr fontId="5"/>
  </si>
  <si>
    <t>港湾整備事業特別会計</t>
    <phoneticPr fontId="5"/>
  </si>
  <si>
    <t>法非適用企業</t>
    <phoneticPr fontId="5"/>
  </si>
  <si>
    <t>流域下水道事業特別会計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</si>
  <si>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</si>
  <si>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</si>
  <si>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</si>
  <si>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</si>
  <si>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</si>
  <si>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</si>
  <si>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</si>
  <si>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</si>
  <si>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</si>
  <si>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</si>
  <si>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</si>
  <si>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</si>
  <si>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</si>
  <si>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</si>
  <si>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</si>
  <si>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</si>
  <si>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</si>
  <si>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</si>
  <si>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</si>
  <si>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</si>
  <si>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</si>
  <si>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</si>
  <si>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</si>
  <si>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</si>
  <si>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</si>
  <si>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</si>
  <si>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</si>
  <si>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</si>
  <si>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</si>
  <si>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</si>
  <si>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</si>
  <si>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</si>
  <si>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</si>
  <si>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</si>
  <si>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</si>
  <si>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</si>
  <si>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</si>
  <si>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</si>
  <si>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</si>
  <si>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</si>
  <si>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</si>
  <si>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</si>
  <si>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</si>
  <si>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</si>
  <si>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</si>
  <si>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</si>
  <si>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</si>
  <si>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</si>
  <si>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</si>
  <si>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</si>
  <si>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</si>
  <si>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</si>
  <si>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</si>
  <si>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</si>
  <si>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</si>
  <si>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</si>
  <si>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</si>
  <si>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</si>
  <si>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</si>
  <si>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</si>
  <si>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</si>
  <si>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</si>
  <si>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</si>
  <si>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</si>
  <si>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</si>
  <si>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</si>
  <si>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</si>
  <si>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</si>
  <si>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</si>
  <si>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</si>
  <si>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</si>
  <si>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</si>
  <si>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</si>
  <si>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</si>
  <si>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</si>
  <si>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</si>
  <si>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</si>
  <si>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</si>
  <si>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</si>
  <si>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</si>
  <si>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</si>
  <si>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</si>
  <si>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</si>
  <si>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</si>
  <si>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</si>
  <si>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</si>
  <si>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</si>
  <si>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</si>
  <si>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</si>
  <si>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</si>
  <si>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</si>
  <si>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</si>
  <si>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</si>
  <si>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</si>
  <si>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</si>
  <si>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</si>
  <si>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</si>
  <si>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</si>
  <si>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</si>
  <si>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</si>
  <si>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</si>
  <si>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</si>
  <si>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</si>
  <si>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</si>
  <si>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</si>
  <si>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</si>
  <si>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</si>
  <si>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</si>
  <si>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</si>
  <si>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</si>
  <si>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</si>
  <si>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</si>
  <si>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</si>
  <si>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</si>
  <si>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</si>
  <si>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</si>
  <si>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</si>
  <si>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</si>
  <si>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</si>
  <si>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</si>
  <si>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</si>
  <si>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</si>
  <si>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</si>
  <si>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</si>
  <si>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</si>
  <si>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</si>
  <si>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</si>
  <si>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</si>
  <si>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</si>
  <si>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</si>
  <si>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</si>
  <si>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</si>
  <si>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</si>
  <si>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</si>
  <si>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</si>
  <si>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</si>
  <si>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</si>
  <si>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</si>
  <si>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</si>
  <si>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</si>
  <si>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1.72</t>
  </si>
  <si>
    <t>病院事業会計</t>
  </si>
  <si>
    <t>▲ 0.29</t>
  </si>
  <si>
    <t>▲ 1.19</t>
  </si>
  <si>
    <t>▲ 1.43</t>
  </si>
  <si>
    <t>▲ 1.51</t>
  </si>
  <si>
    <t>水道用水供給事業会計</t>
  </si>
  <si>
    <t>電気事業会計</t>
  </si>
  <si>
    <t>一般会計</t>
  </si>
  <si>
    <t>公営企業資産運用事業会計</t>
  </si>
  <si>
    <t>国民健康保険特別会計</t>
  </si>
  <si>
    <t>工業用水道事業会計</t>
  </si>
  <si>
    <t>流域下水道事業特別会計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</si>
  <si>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</si>
  <si>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</si>
  <si>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</si>
  <si>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</si>
  <si>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</si>
  <si>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</si>
  <si>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</si>
  <si>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</si>
  <si>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一般会計</t>
    <phoneticPr fontId="5"/>
  </si>
  <si>
    <t>公債管理特別会計</t>
    <phoneticPr fontId="5"/>
  </si>
  <si>
    <t>-</t>
    <phoneticPr fontId="2"/>
  </si>
  <si>
    <t>-</t>
    <phoneticPr fontId="2"/>
  </si>
  <si>
    <t>市町村振興資金特別会計</t>
    <phoneticPr fontId="5"/>
  </si>
  <si>
    <t>母子父子寡婦福祉資金特別会計</t>
    <phoneticPr fontId="5"/>
  </si>
  <si>
    <t>小規模企業者等設備導入資金特別会計</t>
    <phoneticPr fontId="5"/>
  </si>
  <si>
    <t>農業改良資金特別会計</t>
    <phoneticPr fontId="5"/>
  </si>
  <si>
    <t>沿岸漁業改善資金特別会計</t>
    <phoneticPr fontId="5"/>
  </si>
  <si>
    <t>電気事業会計</t>
    <rPh sb="0" eb="2">
      <t>デンキ</t>
    </rPh>
    <rPh sb="2" eb="4">
      <t>ジギョウ</t>
    </rPh>
    <rPh sb="4" eb="5">
      <t>カイ</t>
    </rPh>
    <rPh sb="5" eb="6">
      <t>ケイ</t>
    </rPh>
    <phoneticPr fontId="5"/>
  </si>
  <si>
    <t>工業用水道事業会計</t>
    <rPh sb="0" eb="3">
      <t>コウギョウヨウ</t>
    </rPh>
    <rPh sb="3" eb="5">
      <t>スイドウ</t>
    </rPh>
    <rPh sb="5" eb="7">
      <t>ジギョウ</t>
    </rPh>
    <rPh sb="7" eb="8">
      <t>カイ</t>
    </rPh>
    <rPh sb="8" eb="9">
      <t>ケイ</t>
    </rPh>
    <phoneticPr fontId="5"/>
  </si>
  <si>
    <t>公営企業資産運用事業会計</t>
    <rPh sb="0" eb="2">
      <t>コウエイ</t>
    </rPh>
    <rPh sb="2" eb="4">
      <t>キギョウ</t>
    </rPh>
    <rPh sb="4" eb="6">
      <t>シサン</t>
    </rPh>
    <rPh sb="6" eb="8">
      <t>ウンヨウ</t>
    </rPh>
    <rPh sb="8" eb="10">
      <t>ジギョウ</t>
    </rPh>
    <rPh sb="10" eb="11">
      <t>カイ</t>
    </rPh>
    <rPh sb="11" eb="12">
      <t>ケイ</t>
    </rPh>
    <phoneticPr fontId="5"/>
  </si>
  <si>
    <t>水道事業会計</t>
    <rPh sb="0" eb="2">
      <t>スイドウ</t>
    </rPh>
    <rPh sb="2" eb="4">
      <t>ジギョウ</t>
    </rPh>
    <rPh sb="4" eb="5">
      <t>カイ</t>
    </rPh>
    <rPh sb="5" eb="6">
      <t>ケイ</t>
    </rPh>
    <phoneticPr fontId="5"/>
  </si>
  <si>
    <t>港湾整備事業会計</t>
    <rPh sb="0" eb="2">
      <t>コウワン</t>
    </rPh>
    <rPh sb="2" eb="4">
      <t>セイビ</t>
    </rPh>
    <rPh sb="4" eb="6">
      <t>ジギョウ</t>
    </rPh>
    <rPh sb="6" eb="7">
      <t>カイ</t>
    </rPh>
    <rPh sb="7" eb="8">
      <t>ケイ</t>
    </rPh>
    <phoneticPr fontId="5"/>
  </si>
  <si>
    <t>宅地造成事業会計</t>
    <rPh sb="0" eb="2">
      <t>タクチ</t>
    </rPh>
    <rPh sb="2" eb="4">
      <t>ゾウセイ</t>
    </rPh>
    <rPh sb="4" eb="6">
      <t>ジギョウ</t>
    </rPh>
    <rPh sb="6" eb="7">
      <t>カイ</t>
    </rPh>
    <rPh sb="7" eb="8">
      <t>ケイ</t>
    </rPh>
    <phoneticPr fontId="5"/>
  </si>
  <si>
    <t>流域下水道事業会計</t>
    <rPh sb="0" eb="2">
      <t>リュウイキ</t>
    </rPh>
    <rPh sb="2" eb="5">
      <t>ゲスイドウ</t>
    </rPh>
    <rPh sb="5" eb="7">
      <t>ジギョウ</t>
    </rPh>
    <rPh sb="7" eb="8">
      <t>カイ</t>
    </rPh>
    <rPh sb="8" eb="9">
      <t>ケイ</t>
    </rPh>
    <phoneticPr fontId="5"/>
  </si>
  <si>
    <t>置賜広域病院企業団</t>
  </si>
  <si>
    <t>-</t>
    <phoneticPr fontId="2"/>
  </si>
  <si>
    <t>○</t>
    <phoneticPr fontId="2"/>
  </si>
  <si>
    <t>○</t>
    <phoneticPr fontId="2"/>
  </si>
  <si>
    <t>山形県公立大学法人</t>
  </si>
  <si>
    <t>(公財)やまがた教育振興財団</t>
  </si>
  <si>
    <t>(社)山形県私立学校振興基金協会</t>
  </si>
  <si>
    <t>(公財)山形県生涯学習文化財団</t>
  </si>
  <si>
    <t>(株)モンテディオ山形</t>
  </si>
  <si>
    <t>県出資25％未満だが、財政支援あり</t>
    <rPh sb="0" eb="1">
      <t>ケン</t>
    </rPh>
    <rPh sb="1" eb="3">
      <t>シュッシ</t>
    </rPh>
    <rPh sb="6" eb="8">
      <t>ミマン</t>
    </rPh>
    <rPh sb="11" eb="13">
      <t>ザイセイ</t>
    </rPh>
    <rPh sb="13" eb="15">
      <t>シエン</t>
    </rPh>
    <phoneticPr fontId="2"/>
  </si>
  <si>
    <t>株式会社山形テレビ</t>
  </si>
  <si>
    <t>株式会社さくらんぼテレビジョン</t>
  </si>
  <si>
    <t>山形鉄道(株)</t>
  </si>
  <si>
    <t>山形空港ビル(株)</t>
  </si>
  <si>
    <t>庄内空港ビル(株)</t>
  </si>
  <si>
    <t>(公財)山形県生活衛生営業指導センター</t>
  </si>
  <si>
    <t>（株）やまがた新電力</t>
    <rPh sb="1" eb="2">
      <t>カブ</t>
    </rPh>
    <rPh sb="7" eb="8">
      <t>シン</t>
    </rPh>
    <rPh sb="8" eb="10">
      <t>デンリョク</t>
    </rPh>
    <phoneticPr fontId="3"/>
  </si>
  <si>
    <t>公立大学法人山形県立保健医療大学</t>
  </si>
  <si>
    <t>(公財)山形県総合社会福祉基金</t>
  </si>
  <si>
    <t>地方独立行政法人山形県・酒田市病院機構</t>
  </si>
  <si>
    <t>(公財)山形県臓器移植推進機構</t>
  </si>
  <si>
    <t>(公財)山形県企業振興公社</t>
  </si>
  <si>
    <t>(一財)置賜地域地場産業振興センター</t>
  </si>
  <si>
    <t>(財)山形大学産業研究所</t>
  </si>
  <si>
    <t>(公財)山形県産業技術振興機構</t>
  </si>
  <si>
    <t>一般財団法人山形コンベンションビューロー</t>
    <phoneticPr fontId="2"/>
  </si>
  <si>
    <t>(公財)山形県国際交流協会</t>
  </si>
  <si>
    <t>(公財)やまがた農業支援センター</t>
  </si>
  <si>
    <t>(公社)山形県青果物生産出荷安定基金協会</t>
  </si>
  <si>
    <t>(公財)山形県水産振興協会</t>
  </si>
  <si>
    <t>(一社)山形県系統豚普及センター</t>
  </si>
  <si>
    <t>(公社)山形県畜産協会</t>
  </si>
  <si>
    <t>（株）山形県食肉公社</t>
    <rPh sb="0" eb="3">
      <t>カブ</t>
    </rPh>
    <rPh sb="3" eb="6">
      <t>ヤマガタケン</t>
    </rPh>
    <rPh sb="6" eb="8">
      <t>ショクニク</t>
    </rPh>
    <rPh sb="8" eb="10">
      <t>コウシャ</t>
    </rPh>
    <phoneticPr fontId="2"/>
  </si>
  <si>
    <t>（株）米沢食肉公社</t>
    <rPh sb="0" eb="3">
      <t>カブ</t>
    </rPh>
    <rPh sb="3" eb="5">
      <t>ヨネザワ</t>
    </rPh>
    <rPh sb="5" eb="7">
      <t>ショクニク</t>
    </rPh>
    <rPh sb="7" eb="9">
      <t>コウシャ</t>
    </rPh>
    <phoneticPr fontId="2"/>
  </si>
  <si>
    <t>(公財)山形県林業公社</t>
  </si>
  <si>
    <t>(公財)山形県みどり推進機構</t>
  </si>
  <si>
    <t>(公財)山形県建設技術センター</t>
  </si>
  <si>
    <t>特別法人山形県土地開発公社</t>
  </si>
  <si>
    <t>特別法人山形県道路公社</t>
  </si>
  <si>
    <t>特別法人山形県住宅供給公社</t>
  </si>
  <si>
    <t>(公財)山形県埋蔵文化財センター</t>
  </si>
  <si>
    <t>(公財)山形美術館</t>
  </si>
  <si>
    <t>(公財)山形県スポーツ協会</t>
  </si>
  <si>
    <t>(公財)山形県暴力追放運動推進センター</t>
  </si>
  <si>
    <t>○</t>
    <phoneticPr fontId="2"/>
  </si>
  <si>
    <t>-</t>
    <phoneticPr fontId="2"/>
  </si>
  <si>
    <t>法適用企業</t>
  </si>
  <si>
    <t>法非適用企業</t>
    <rPh sb="1" eb="2">
      <t>ヒ</t>
    </rPh>
    <phoneticPr fontId="5"/>
  </si>
  <si>
    <t>-</t>
    <phoneticPr fontId="2"/>
  </si>
  <si>
    <t>▲0</t>
    <phoneticPr fontId="2"/>
  </si>
  <si>
    <t>地域医療介護総合確保基金</t>
    <rPh sb="0" eb="2">
      <t>チイキ</t>
    </rPh>
    <rPh sb="2" eb="4">
      <t>イリョウ</t>
    </rPh>
    <rPh sb="4" eb="6">
      <t>カイゴ</t>
    </rPh>
    <rPh sb="6" eb="8">
      <t>ソウゴウ</t>
    </rPh>
    <rPh sb="8" eb="10">
      <t>カクホ</t>
    </rPh>
    <rPh sb="10" eb="12">
      <t>キキン</t>
    </rPh>
    <phoneticPr fontId="11"/>
  </si>
  <si>
    <t>県有施設整備基金</t>
    <rPh sb="0" eb="2">
      <t>ケンユウ</t>
    </rPh>
    <rPh sb="2" eb="4">
      <t>シセツ</t>
    </rPh>
    <rPh sb="4" eb="6">
      <t>セイビ</t>
    </rPh>
    <rPh sb="6" eb="8">
      <t>キキン</t>
    </rPh>
    <phoneticPr fontId="2"/>
  </si>
  <si>
    <t>介護保険財政安定化基金</t>
  </si>
  <si>
    <t>後期高齢者医療財政安定化基金</t>
    <rPh sb="0" eb="2">
      <t>コウキ</t>
    </rPh>
    <rPh sb="2" eb="5">
      <t>コウレイシャ</t>
    </rPh>
    <rPh sb="5" eb="7">
      <t>イリョウ</t>
    </rPh>
    <rPh sb="7" eb="9">
      <t>ザイセイ</t>
    </rPh>
    <rPh sb="9" eb="12">
      <t>アンテイカ</t>
    </rPh>
    <rPh sb="12" eb="14">
      <t>キキン</t>
    </rPh>
    <phoneticPr fontId="2"/>
  </si>
  <si>
    <t>ふるさと農村地域活性化基金</t>
    <rPh sb="4" eb="6">
      <t>ノウソン</t>
    </rPh>
    <rPh sb="6" eb="8">
      <t>チイキ</t>
    </rPh>
    <rPh sb="8" eb="11">
      <t>カッセイカ</t>
    </rPh>
    <rPh sb="11" eb="13">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</si>
  <si>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</si>
  <si>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</si>
  <si>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</si>
  <si>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将来負担比率と有形固定資産減価償却率がいずれもグループ内平均値より高い水準にあり、また、庁舎や学校等の一般財産のうち、一般的に大規模な改修工事が必要とされる建築後30 年を経過した建物が平成28年度末時点で延床面積割合で全体の52％に達している状況である。
　引き続き、「山形県県有財産総合管理（ファシリティマネジメント）基本方針」に基づき、施設の売却や集約化・転用を含めた県有施設の老朽化対策を実施していくことで、今後見込まれる施設更新による将来負担比率の上昇の抑制を図っていく。</t>
    <rPh sb="98" eb="99">
      <t>ネン</t>
    </rPh>
    <rPh sb="100" eb="101">
      <t>マツ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</si>
  <si>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</si>
  <si>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</si>
  <si>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</si>
  <si>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</si>
  <si>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</si>
  <si>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</si>
  <si>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実質公債費比率は、低金利に伴う地方債の元利償還金の減少等により、着実に低下している一方、 将来負担比率は平成24年度以降着実に低下していたが、平成28年度以降は充当可能財源が減少したこと等を受けて増加傾向にある。また、本県の将来負担比率はグループ内平均値と比較して高い水準にあるが、主な要因としては、一般会計等の当該年度末地方債現在高等が大きいまま推移していることが挙げられる。各指標の改善に向けて、今後も経営改善のための見直しや公債費の適正化に取り組んでいく。</t>
    <rPh sb="10" eb="13">
      <t>テイキンリ</t>
    </rPh>
    <rPh sb="14" eb="15">
      <t>トモナ</t>
    </rPh>
    <rPh sb="16" eb="19">
      <t>チホウサイ</t>
    </rPh>
    <rPh sb="20" eb="22">
      <t>ガンリ</t>
    </rPh>
    <rPh sb="22" eb="25">
      <t>ショウカンキン</t>
    </rPh>
    <rPh sb="26" eb="28">
      <t>ゲンショウ</t>
    </rPh>
    <rPh sb="28" eb="29">
      <t>トウ</t>
    </rPh>
    <rPh sb="78" eb="80">
      <t>イコウ</t>
    </rPh>
    <rPh sb="101" eb="103">
      <t>ケイコウ</t>
    </rPh>
    <rPh sb="151" eb="153">
      <t>イッパン</t>
    </rPh>
    <rPh sb="153" eb="155">
      <t>カイケイ</t>
    </rPh>
    <rPh sb="155" eb="156">
      <t>ナド</t>
    </rPh>
    <rPh sb="157" eb="159">
      <t>トウガイ</t>
    </rPh>
    <rPh sb="159" eb="161">
      <t>ネンド</t>
    </rPh>
    <rPh sb="161" eb="162">
      <t>マツ</t>
    </rPh>
    <rPh sb="162" eb="165">
      <t>チホウサイ</t>
    </rPh>
    <rPh sb="165" eb="167">
      <t>ゲンザイ</t>
    </rPh>
    <rPh sb="167" eb="168">
      <t>ダカ</t>
    </rPh>
    <rPh sb="168" eb="169">
      <t>ナド</t>
    </rPh>
    <rPh sb="170" eb="171">
      <t>オオ</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</si>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</sst>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medium">
        <color indexed="64"/>
      </left>
      <right/>
      <top style="double">
        <color indexed="64"/>
      </top>
      <bottom style="hair">
        <color indexed="64"/>
      </bottom>
      <diagonal/>
    </border>
    <border diagonalUp="1">
      <left style="medium">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hair">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31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1" xfId="15" applyFont="1" applyBorder="1" applyAlignment="1" applyProtection="1">
      <alignment horizontal="center" vertical="center" shrinkToFit="1"/>
      <protection locked="0"/>
    </xf>
    <xf numFmtId="0" fontId="30" fillId="0" borderId="103" xfId="12" applyFont="1" applyBorder="1" applyAlignment="1" applyProtection="1">
      <alignment horizontal="center" vertical="center" shrinkToFit="1"/>
      <protection locked="0"/>
    </xf>
    <xf numFmtId="0" fontId="30" fillId="0" borderId="103" xfId="12" applyFont="1" applyFill="1" applyBorder="1" applyAlignment="1" applyProtection="1">
      <alignment horizontal="center" vertical="center" shrinkToFit="1"/>
      <protection locked="0"/>
    </xf>
    <xf numFmtId="0" fontId="30" fillId="0" borderId="114"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2" xfId="12" applyFont="1" applyBorder="1" applyAlignment="1" applyProtection="1">
      <alignment horizontal="center" vertical="center" shrinkToFit="1"/>
      <protection locked="0"/>
    </xf>
    <xf numFmtId="0" fontId="30" fillId="6" borderId="114"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7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7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7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7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7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7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30" fillId="0" borderId="103" xfId="12" applyFont="1" applyBorder="1" applyAlignment="1" applyProtection="1">
      <alignment horizontal="center" vertical="center" shrinkToFit="1"/>
      <protection locked="0"/>
    </xf>
    <xf numFmtId="0" fontId="30" fillId="0" borderId="114" xfId="15" applyFont="1" applyBorder="1" applyAlignment="1" applyProtection="1">
      <alignment horizontal="center" vertical="center" shrinkToFit="1"/>
      <protection locked="0"/>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10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106" xfId="15" applyFont="1" applyBorder="1" applyAlignment="1" applyProtection="1">
      <alignment horizontal="left" vertical="center" shrinkToFit="1"/>
      <protection locked="0"/>
    </xf>
    <xf numFmtId="177" fontId="30" fillId="0" borderId="104" xfId="15" applyNumberFormat="1" applyFont="1" applyBorder="1" applyAlignment="1" applyProtection="1">
      <alignment horizontal="right" vertical="center" shrinkToFit="1"/>
      <protection locked="0"/>
    </xf>
    <xf numFmtId="177" fontId="30" fillId="0" borderId="105" xfId="15" applyNumberFormat="1" applyFont="1" applyBorder="1" applyAlignment="1" applyProtection="1">
      <alignment horizontal="right" vertical="center" shrinkToFit="1"/>
      <protection locked="0"/>
    </xf>
    <xf numFmtId="177" fontId="30" fillId="0" borderId="106" xfId="15" applyNumberFormat="1" applyFont="1" applyBorder="1" applyAlignment="1" applyProtection="1">
      <alignment horizontal="right" vertical="center" shrinkToFit="1"/>
      <protection locked="0"/>
    </xf>
    <xf numFmtId="0" fontId="16" fillId="0" borderId="104" xfId="15" applyFont="1" applyBorder="1" applyAlignment="1" applyProtection="1">
      <alignment horizontal="left" vertical="center" wrapText="1" shrinkToFit="1"/>
      <protection locked="0"/>
    </xf>
    <xf numFmtId="0" fontId="16" fillId="0" borderId="105" xfId="15" applyFont="1" applyBorder="1" applyAlignment="1" applyProtection="1">
      <alignment horizontal="left" vertical="center" wrapText="1" shrinkToFit="1"/>
      <protection locked="0"/>
    </xf>
    <xf numFmtId="0" fontId="16" fillId="0" borderId="111" xfId="15" applyFont="1" applyBorder="1" applyAlignment="1" applyProtection="1">
      <alignment horizontal="left" vertical="center" wrapText="1" shrinkToFit="1"/>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3" xfId="14" applyNumberFormat="1" applyFont="1" applyBorder="1" applyAlignment="1" applyProtection="1">
      <alignment horizontal="right" vertical="center" shrinkToFit="1"/>
      <protection locked="0"/>
    </xf>
    <xf numFmtId="177" fontId="30" fillId="0" borderId="94"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102" xfId="14" applyNumberFormat="1" applyFont="1" applyBorder="1" applyAlignment="1" applyProtection="1">
      <alignment horizontal="right" vertical="center" shrinkToFit="1"/>
      <protection locked="0"/>
    </xf>
    <xf numFmtId="177" fontId="30" fillId="0" borderId="177"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0" borderId="111" xfId="15" applyFont="1" applyBorder="1" applyAlignment="1" applyProtection="1">
      <alignment horizontal="lef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2" xfId="15" applyFont="1" applyBorder="1" applyAlignment="1" applyProtection="1">
      <alignment horizontal="left" vertical="center" shrinkToFit="1"/>
      <protection locked="0"/>
    </xf>
    <xf numFmtId="0" fontId="30" fillId="0" borderId="104" xfId="14" applyFont="1" applyBorder="1" applyAlignment="1" applyProtection="1">
      <alignment horizontal="left" vertical="center" shrinkToFit="1"/>
      <protection locked="0"/>
    </xf>
    <xf numFmtId="0" fontId="30" fillId="0" borderId="105" xfId="14" applyFont="1" applyBorder="1" applyAlignment="1" applyProtection="1">
      <alignment horizontal="left" vertical="center" shrinkToFit="1"/>
      <protection locked="0"/>
    </xf>
    <xf numFmtId="0" fontId="30" fillId="0" borderId="106" xfId="14" applyFont="1" applyBorder="1" applyAlignment="1" applyProtection="1">
      <alignment horizontal="left" vertical="center" shrinkToFit="1"/>
      <protection locked="0"/>
    </xf>
    <xf numFmtId="177" fontId="30" fillId="0" borderId="104" xfId="14" applyNumberFormat="1" applyFont="1" applyBorder="1" applyAlignment="1" applyProtection="1">
      <alignment horizontal="right" vertical="center" shrinkToFit="1"/>
      <protection locked="0"/>
    </xf>
    <xf numFmtId="177" fontId="30" fillId="0" borderId="105"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09"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0" xfId="15" applyNumberFormat="1" applyFont="1" applyBorder="1" applyAlignment="1" applyProtection="1">
      <alignment horizontal="right" vertical="center" shrinkToFit="1"/>
      <protection locked="0"/>
    </xf>
    <xf numFmtId="177" fontId="30" fillId="0" borderId="112"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0" fontId="30" fillId="0" borderId="109" xfId="15" applyFont="1" applyBorder="1" applyAlignment="1" applyProtection="1">
      <alignment horizontal="left" vertical="center" shrinkToFit="1"/>
      <protection locked="0"/>
    </xf>
    <xf numFmtId="177" fontId="30" fillId="0" borderId="177" xfId="15" applyNumberFormat="1" applyFont="1" applyBorder="1" applyAlignment="1" applyProtection="1">
      <alignment horizontal="right" vertical="center" shrinkToFit="1"/>
      <protection locked="0"/>
    </xf>
    <xf numFmtId="177" fontId="30" fillId="0" borderId="99" xfId="15" applyNumberFormat="1" applyFont="1" applyBorder="1" applyAlignment="1" applyProtection="1">
      <alignment horizontal="right" vertical="center" shrinkToFit="1"/>
      <protection locked="0"/>
    </xf>
    <xf numFmtId="177" fontId="30" fillId="0" borderId="98" xfId="15" applyNumberFormat="1" applyFont="1" applyBorder="1" applyAlignment="1" applyProtection="1">
      <alignment horizontal="right" vertical="center" shrinkToFit="1"/>
      <protection locked="0"/>
    </xf>
    <xf numFmtId="0" fontId="30" fillId="0" borderId="98"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9" xfId="15" applyNumberFormat="1" applyFont="1" applyBorder="1" applyAlignment="1" applyProtection="1">
      <alignment horizontal="righ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0" fontId="30" fillId="0" borderId="115" xfId="14" applyFont="1" applyBorder="1" applyAlignment="1" applyProtection="1">
      <alignment horizontal="left" vertical="center" shrinkToFit="1"/>
      <protection locked="0"/>
    </xf>
    <xf numFmtId="0" fontId="30" fillId="0" borderId="116" xfId="14" applyFont="1" applyBorder="1" applyAlignment="1" applyProtection="1">
      <alignment horizontal="left" vertical="center" shrinkToFit="1"/>
      <protection locked="0"/>
    </xf>
    <xf numFmtId="0" fontId="30" fillId="0" borderId="117" xfId="14" applyFont="1" applyBorder="1" applyAlignment="1" applyProtection="1">
      <alignment horizontal="lef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0" xfId="14" applyNumberFormat="1" applyFont="1" applyBorder="1" applyAlignment="1" applyProtection="1">
      <alignment horizontal="righ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5" xfId="15" applyNumberFormat="1" applyFont="1" applyFill="1" applyBorder="1" applyAlignment="1" applyProtection="1">
      <alignment horizontal="right" vertical="center" shrinkToFit="1"/>
      <protection locked="0"/>
    </xf>
    <xf numFmtId="177" fontId="30" fillId="8" borderId="126" xfId="15" applyNumberFormat="1" applyFont="1" applyFill="1" applyBorder="1" applyAlignment="1" applyProtection="1">
      <alignment horizontal="right" vertical="center" shrinkToFit="1"/>
      <protection locked="0"/>
    </xf>
    <xf numFmtId="177" fontId="30" fillId="8" borderId="127"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0" fontId="30" fillId="8" borderId="126" xfId="15" applyNumberFormat="1" applyFont="1" applyFill="1" applyBorder="1" applyAlignment="1" applyProtection="1">
      <alignment horizontal="left" vertical="center" shrinkToFit="1"/>
      <protection locked="0"/>
    </xf>
    <xf numFmtId="0" fontId="30" fillId="8" borderId="129" xfId="15" applyNumberFormat="1" applyFont="1" applyFill="1" applyBorder="1" applyAlignment="1" applyProtection="1">
      <alignment horizontal="left" vertical="center" shrinkToFit="1"/>
      <protection locked="0"/>
    </xf>
    <xf numFmtId="177" fontId="30" fillId="0" borderId="123" xfId="15" applyNumberFormat="1" applyFont="1" applyBorder="1" applyAlignment="1" applyProtection="1">
      <alignment horizontal="right" vertical="center" shrinkToFit="1"/>
      <protection locked="0"/>
    </xf>
    <xf numFmtId="177" fontId="30" fillId="0" borderId="119" xfId="15" applyNumberFormat="1" applyFont="1" applyBorder="1" applyAlignment="1" applyProtection="1">
      <alignment horizontal="right" vertical="center" shrinkToFit="1"/>
      <protection locked="0"/>
    </xf>
    <xf numFmtId="0" fontId="30" fillId="0" borderId="119" xfId="15" applyNumberFormat="1" applyFont="1" applyBorder="1" applyAlignment="1" applyProtection="1">
      <alignment horizontal="left" vertical="center" shrinkToFit="1"/>
      <protection locked="0"/>
    </xf>
    <xf numFmtId="0" fontId="30" fillId="0" borderId="124"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0" fontId="30" fillId="0" borderId="104" xfId="15" applyFont="1" applyFill="1" applyBorder="1" applyAlignment="1" applyProtection="1">
      <alignment horizontal="left" vertical="center" shrinkToFit="1"/>
      <protection locked="0"/>
    </xf>
    <xf numFmtId="0" fontId="30" fillId="0" borderId="105" xfId="15" applyFont="1" applyFill="1" applyBorder="1" applyAlignment="1" applyProtection="1">
      <alignment horizontal="left" vertical="center" shrinkToFit="1"/>
      <protection locked="0"/>
    </xf>
    <xf numFmtId="0" fontId="30" fillId="0" borderId="106"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09" xfId="12" applyNumberFormat="1" applyFont="1" applyBorder="1" applyAlignment="1" applyProtection="1">
      <alignment horizontal="right" vertical="center" shrinkToFit="1"/>
      <protection locked="0"/>
    </xf>
    <xf numFmtId="177" fontId="30" fillId="0" borderId="10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88" fontId="30" fillId="0" borderId="109" xfId="12" applyNumberFormat="1" applyFont="1" applyBorder="1" applyAlignment="1" applyProtection="1">
      <alignment horizontal="right" vertical="center" shrinkToFit="1"/>
      <protection locked="0"/>
    </xf>
    <xf numFmtId="188" fontId="30" fillId="0" borderId="105" xfId="12" applyNumberFormat="1" applyFont="1" applyBorder="1" applyAlignment="1" applyProtection="1">
      <alignment horizontal="right" vertical="center" shrinkToFit="1"/>
      <protection locked="0"/>
    </xf>
    <xf numFmtId="188" fontId="30" fillId="0" borderId="112" xfId="12" applyNumberFormat="1" applyFont="1" applyBorder="1" applyAlignment="1" applyProtection="1">
      <alignment horizontal="right" vertical="center" shrinkToFit="1"/>
      <protection locked="0"/>
    </xf>
    <xf numFmtId="0" fontId="30" fillId="0" borderId="109" xfId="12" applyFont="1" applyBorder="1" applyAlignment="1" applyProtection="1">
      <alignment horizontal="left" vertical="center" shrinkToFit="1"/>
      <protection locked="0"/>
    </xf>
    <xf numFmtId="0" fontId="30" fillId="0" borderId="105" xfId="12" applyFont="1" applyBorder="1" applyAlignment="1" applyProtection="1">
      <alignment horizontal="left" vertical="center" shrinkToFit="1"/>
      <protection locked="0"/>
    </xf>
    <xf numFmtId="0" fontId="30" fillId="0" borderId="111" xfId="12" applyFont="1" applyBorder="1" applyAlignment="1" applyProtection="1">
      <alignment horizontal="left" vertical="center" shrinkToFit="1"/>
      <protection locked="0"/>
    </xf>
    <xf numFmtId="177" fontId="30" fillId="0" borderId="180"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0" fontId="6" fillId="0" borderId="104" xfId="0" applyFont="1" applyBorder="1" applyAlignment="1" applyProtection="1">
      <alignment horizontal="left" vertical="center" wrapText="1"/>
      <protection locked="0"/>
    </xf>
    <xf numFmtId="0" fontId="6" fillId="0" borderId="105" xfId="0" applyFont="1" applyBorder="1" applyAlignment="1" applyProtection="1">
      <alignment horizontal="left" vertical="center" wrapText="1"/>
      <protection locked="0"/>
    </xf>
    <xf numFmtId="0" fontId="6" fillId="0" borderId="106" xfId="0" applyFont="1" applyBorder="1" applyAlignment="1" applyProtection="1">
      <alignment horizontal="left" vertical="center" wrapText="1"/>
      <protection locked="0"/>
    </xf>
    <xf numFmtId="177" fontId="30" fillId="0" borderId="110" xfId="12" applyNumberFormat="1" applyFont="1" applyBorder="1" applyAlignment="1" applyProtection="1">
      <alignment horizontal="right" vertical="center" shrinkToFit="1"/>
      <protection locked="0"/>
    </xf>
    <xf numFmtId="0" fontId="30" fillId="0" borderId="10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11" xfId="15" applyNumberFormat="1" applyFont="1" applyBorder="1" applyAlignment="1" applyProtection="1">
      <alignment horizontal="left" vertical="center" shrinkToFit="1"/>
      <protection locked="0"/>
    </xf>
    <xf numFmtId="177" fontId="30" fillId="6" borderId="104" xfId="13" applyNumberFormat="1" applyFont="1" applyFill="1" applyBorder="1" applyAlignment="1" applyProtection="1">
      <alignment horizontal="right" vertical="center" shrinkToFit="1"/>
      <protection locked="0"/>
    </xf>
    <xf numFmtId="177" fontId="30" fillId="6" borderId="105"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09"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88" fontId="30" fillId="6" borderId="109" xfId="13" applyNumberFormat="1" applyFont="1" applyFill="1" applyBorder="1" applyAlignment="1" applyProtection="1">
      <alignment horizontal="right" vertical="center" shrinkToFit="1"/>
      <protection locked="0"/>
    </xf>
    <xf numFmtId="188" fontId="30" fillId="6" borderId="105" xfId="13" applyNumberFormat="1" applyFont="1" applyFill="1" applyBorder="1" applyAlignment="1" applyProtection="1">
      <alignment horizontal="right" vertical="center" shrinkToFit="1"/>
      <protection locked="0"/>
    </xf>
    <xf numFmtId="188" fontId="30" fillId="6" borderId="112" xfId="13" applyNumberFormat="1" applyFont="1" applyFill="1" applyBorder="1" applyAlignment="1" applyProtection="1">
      <alignment horizontal="right" vertical="center" shrinkToFit="1"/>
      <protection locked="0"/>
    </xf>
    <xf numFmtId="177" fontId="30" fillId="8" borderId="136" xfId="12" applyNumberFormat="1" applyFont="1" applyFill="1" applyBorder="1" applyAlignment="1" applyProtection="1">
      <alignment horizontal="right" vertical="center" shrinkToFit="1"/>
      <protection locked="0"/>
    </xf>
    <xf numFmtId="177" fontId="30" fillId="8" borderId="137" xfId="12"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79"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78" xfId="12" applyNumberFormat="1" applyFont="1" applyFill="1" applyBorder="1" applyAlignment="1" applyProtection="1">
      <alignment horizontal="right" vertical="center" shrinkToFit="1"/>
      <protection locked="0"/>
    </xf>
    <xf numFmtId="0" fontId="33" fillId="6" borderId="120"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3" fillId="6" borderId="122"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6" borderId="115" xfId="13" applyFont="1" applyFill="1" applyBorder="1" applyAlignment="1" applyProtection="1">
      <alignment horizontal="left" vertical="center" shrinkToFit="1"/>
      <protection locked="0"/>
    </xf>
    <xf numFmtId="0" fontId="30" fillId="6" borderId="116" xfId="13" applyFont="1" applyFill="1" applyBorder="1" applyAlignment="1" applyProtection="1">
      <alignment horizontal="left" vertical="center" shrinkToFit="1"/>
      <protection locked="0"/>
    </xf>
    <xf numFmtId="0" fontId="30" fillId="6" borderId="117" xfId="13" applyFont="1" applyFill="1" applyBorder="1" applyAlignment="1" applyProtection="1">
      <alignment horizontal="lef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23" xfId="13" applyNumberFormat="1" applyFont="1" applyFill="1" applyBorder="1" applyAlignment="1" applyProtection="1">
      <alignment horizontal="right" vertical="center" shrinkToFit="1"/>
      <protection locked="0"/>
    </xf>
    <xf numFmtId="177" fontId="30" fillId="6" borderId="120" xfId="13" applyNumberFormat="1" applyFont="1" applyFill="1" applyBorder="1" applyAlignment="1" applyProtection="1">
      <alignment horizontal="right" vertical="center" shrinkToFit="1"/>
      <protection locked="0"/>
    </xf>
    <xf numFmtId="177" fontId="30" fillId="6" borderId="122" xfId="13" applyNumberFormat="1" applyFont="1" applyFill="1" applyBorder="1" applyAlignment="1" applyProtection="1">
      <alignment horizontal="right" vertical="center" shrinkToFit="1"/>
      <protection locked="0"/>
    </xf>
    <xf numFmtId="177" fontId="30" fillId="6" borderId="121" xfId="13" applyNumberFormat="1" applyFont="1" applyFill="1" applyBorder="1" applyAlignment="1" applyProtection="1">
      <alignment horizontal="right" vertical="center" shrinkToFit="1"/>
      <protection locked="0"/>
    </xf>
    <xf numFmtId="188" fontId="30" fillId="6" borderId="120" xfId="13" applyNumberFormat="1" applyFont="1" applyFill="1" applyBorder="1" applyAlignment="1" applyProtection="1">
      <alignment horizontal="right" vertical="center" shrinkToFit="1"/>
      <protection locked="0"/>
    </xf>
    <xf numFmtId="188" fontId="30" fillId="6" borderId="116" xfId="13" applyNumberFormat="1" applyFont="1" applyFill="1" applyBorder="1" applyAlignment="1" applyProtection="1">
      <alignment horizontal="right" vertical="center" shrinkToFit="1"/>
      <protection locked="0"/>
    </xf>
    <xf numFmtId="188" fontId="30" fillId="6" borderId="123" xfId="13" applyNumberFormat="1" applyFont="1" applyFill="1" applyBorder="1" applyAlignment="1" applyProtection="1">
      <alignment horizontal="right" vertical="center" shrinkToFit="1"/>
      <protection locked="0"/>
    </xf>
    <xf numFmtId="177" fontId="30" fillId="8" borderId="127" xfId="12" applyNumberFormat="1" applyFont="1" applyFill="1" applyBorder="1" applyAlignment="1" applyProtection="1">
      <alignment horizontal="right" vertical="center" shrinkToFit="1"/>
      <protection locked="0"/>
    </xf>
    <xf numFmtId="177" fontId="30" fillId="8" borderId="174" xfId="12"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88" fontId="30" fillId="8" borderId="137" xfId="12" applyNumberFormat="1" applyFont="1" applyFill="1" applyBorder="1" applyAlignment="1" applyProtection="1">
      <alignment horizontal="right" vertical="center" shrinkToFit="1"/>
      <protection locked="0"/>
    </xf>
    <xf numFmtId="188" fontId="30" fillId="8" borderId="130" xfId="12" applyNumberFormat="1" applyFont="1" applyFill="1" applyBorder="1" applyAlignment="1" applyProtection="1">
      <alignment horizontal="right" vertical="center" shrinkToFit="1"/>
      <protection locked="0"/>
    </xf>
    <xf numFmtId="0" fontId="30" fillId="8" borderId="127"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4" xfId="12" applyNumberFormat="1" applyFont="1" applyFill="1" applyBorder="1" applyAlignment="1" applyProtection="1">
      <alignment horizontal="left" vertical="center" shrinkToFit="1"/>
      <protection locked="0"/>
    </xf>
    <xf numFmtId="0" fontId="30" fillId="6" borderId="105" xfId="12" applyNumberFormat="1" applyFont="1" applyFill="1" applyBorder="1" applyAlignment="1" applyProtection="1">
      <alignment horizontal="left" vertical="center" shrinkToFit="1"/>
      <protection locked="0"/>
    </xf>
    <xf numFmtId="0" fontId="30" fillId="6" borderId="111" xfId="12" applyNumberFormat="1" applyFont="1" applyFill="1" applyBorder="1" applyAlignment="1" applyProtection="1">
      <alignment horizontal="left" vertical="center" shrinkToFit="1"/>
      <protection locked="0"/>
    </xf>
    <xf numFmtId="177" fontId="30" fillId="6" borderId="104" xfId="12" applyNumberFormat="1" applyFont="1" applyFill="1" applyBorder="1" applyAlignment="1" applyProtection="1">
      <alignment horizontal="right" vertical="center" shrinkToFit="1"/>
      <protection locked="0"/>
    </xf>
    <xf numFmtId="177" fontId="30" fillId="6" borderId="105" xfId="12" applyNumberFormat="1" applyFont="1" applyFill="1" applyBorder="1" applyAlignment="1" applyProtection="1">
      <alignment horizontal="right" vertical="center" shrinkToFit="1"/>
      <protection locked="0"/>
    </xf>
    <xf numFmtId="177" fontId="30" fillId="6" borderId="106" xfId="12" applyNumberFormat="1" applyFont="1" applyFill="1" applyBorder="1" applyAlignment="1" applyProtection="1">
      <alignment horizontal="right" vertical="center" shrinkToFit="1"/>
      <protection locked="0"/>
    </xf>
    <xf numFmtId="0" fontId="30" fillId="6" borderId="104" xfId="12" applyFont="1" applyFill="1" applyBorder="1" applyAlignment="1" applyProtection="1">
      <alignment horizontal="left" vertical="center" shrinkToFit="1"/>
      <protection locked="0"/>
    </xf>
    <xf numFmtId="0" fontId="30" fillId="6" borderId="105" xfId="12" applyFont="1" applyFill="1" applyBorder="1" applyAlignment="1" applyProtection="1">
      <alignment horizontal="left" vertical="center" shrinkToFit="1"/>
      <protection locked="0"/>
    </xf>
    <xf numFmtId="0" fontId="30" fillId="6" borderId="106"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0"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4" xfId="12" applyFont="1" applyBorder="1" applyAlignment="1" applyProtection="1">
      <alignment horizontal="left" vertical="center" shrinkToFit="1"/>
      <protection locked="0"/>
    </xf>
    <xf numFmtId="0" fontId="30" fillId="0" borderId="106" xfId="12"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0" fontId="30" fillId="0" borderId="108" xfId="12" applyNumberFormat="1" applyFont="1" applyBorder="1" applyAlignment="1" applyProtection="1">
      <alignment horizontal="left" vertical="center" shrinkToFit="1"/>
      <protection locked="0"/>
    </xf>
    <xf numFmtId="0" fontId="30" fillId="0" borderId="113" xfId="12" applyNumberFormat="1" applyFont="1" applyBorder="1" applyAlignment="1" applyProtection="1">
      <alignment horizontal="left" vertical="center" shrinkToFit="1"/>
      <protection locked="0"/>
    </xf>
    <xf numFmtId="177" fontId="30" fillId="0" borderId="104" xfId="12" applyNumberFormat="1" applyFont="1" applyBorder="1" applyAlignment="1" applyProtection="1">
      <alignment horizontal="right" vertical="center" shrinkToFit="1"/>
      <protection locked="0"/>
    </xf>
    <xf numFmtId="0" fontId="30" fillId="6" borderId="115"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30" fillId="6" borderId="117" xfId="12" applyFont="1" applyFill="1" applyBorder="1" applyAlignment="1" applyProtection="1">
      <alignment horizontal="left" vertical="center" shrinkToFit="1"/>
      <protection locked="0"/>
    </xf>
    <xf numFmtId="177" fontId="30" fillId="6" borderId="118" xfId="12" applyNumberFormat="1" applyFont="1" applyFill="1" applyBorder="1" applyAlignment="1" applyProtection="1">
      <alignment horizontal="right" vertical="center" shrinkToFit="1"/>
      <protection locked="0"/>
    </xf>
    <xf numFmtId="177" fontId="30" fillId="6" borderId="119" xfId="12" applyNumberFormat="1" applyFont="1" applyFill="1" applyBorder="1" applyAlignment="1" applyProtection="1">
      <alignment horizontal="right" vertical="center" shrinkToFit="1"/>
      <protection locked="0"/>
    </xf>
    <xf numFmtId="0" fontId="30" fillId="6" borderId="119" xfId="12" applyNumberFormat="1" applyFont="1" applyFill="1" applyBorder="1" applyAlignment="1" applyProtection="1">
      <alignment horizontal="left" vertical="center" shrinkToFit="1"/>
      <protection locked="0"/>
    </xf>
    <xf numFmtId="0" fontId="30" fillId="6" borderId="124" xfId="12" applyNumberFormat="1" applyFont="1" applyFill="1" applyBorder="1" applyAlignment="1" applyProtection="1">
      <alignment horizontal="left" vertical="center" shrinkToFit="1"/>
      <protection locked="0"/>
    </xf>
    <xf numFmtId="177" fontId="30" fillId="8" borderId="126" xfId="12" applyNumberFormat="1" applyFont="1" applyFill="1" applyBorder="1" applyAlignment="1" applyProtection="1">
      <alignment horizontal="right" vertical="center" shrinkToFit="1"/>
      <protection locked="0"/>
    </xf>
    <xf numFmtId="0" fontId="30" fillId="8" borderId="126" xfId="12" applyNumberFormat="1" applyFont="1" applyFill="1" applyBorder="1" applyAlignment="1" applyProtection="1">
      <alignment horizontal="left" vertical="center" shrinkToFit="1"/>
      <protection locked="0"/>
    </xf>
    <xf numFmtId="0" fontId="30" fillId="8" borderId="129" xfId="12" applyNumberFormat="1" applyFont="1" applyFill="1" applyBorder="1" applyAlignment="1" applyProtection="1">
      <alignment horizontal="lef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4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4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3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4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4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44" xfId="14" applyNumberFormat="1" applyFont="1" applyFill="1" applyBorder="1" applyAlignment="1" applyProtection="1">
      <alignment horizontal="right" vertical="center" shrinkToFit="1"/>
    </xf>
    <xf numFmtId="177" fontId="30" fillId="6" borderId="145" xfId="14" applyNumberFormat="1" applyFont="1" applyFill="1" applyBorder="1" applyAlignment="1" applyProtection="1">
      <alignment horizontal="right" vertical="center" shrinkToFit="1"/>
    </xf>
    <xf numFmtId="177" fontId="30" fillId="6" borderId="146" xfId="14" applyNumberFormat="1" applyFont="1" applyFill="1" applyBorder="1" applyAlignment="1" applyProtection="1">
      <alignment horizontal="right" vertical="center" shrinkToFit="1"/>
    </xf>
    <xf numFmtId="177" fontId="30" fillId="6" borderId="147" xfId="14" applyNumberFormat="1" applyFont="1" applyFill="1" applyBorder="1" applyAlignment="1" applyProtection="1">
      <alignment horizontal="right" vertical="center" shrinkToFit="1"/>
    </xf>
    <xf numFmtId="177" fontId="30" fillId="6" borderId="14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49" xfId="14" applyNumberFormat="1" applyFont="1" applyFill="1" applyBorder="1" applyAlignment="1" applyProtection="1">
      <alignment horizontal="right" vertical="center" shrinkToFit="1"/>
    </xf>
    <xf numFmtId="177" fontId="30" fillId="6" borderId="150" xfId="14" applyNumberFormat="1" applyFont="1" applyFill="1" applyBorder="1" applyAlignment="1" applyProtection="1">
      <alignment horizontal="right" vertical="center" shrinkToFit="1"/>
    </xf>
    <xf numFmtId="188" fontId="30" fillId="6" borderId="146" xfId="14" applyNumberFormat="1" applyFont="1" applyFill="1" applyBorder="1" applyAlignment="1" applyProtection="1">
      <alignment horizontal="right" vertical="center" shrinkToFit="1"/>
    </xf>
    <xf numFmtId="188" fontId="30" fillId="6" borderId="147"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5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50"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6"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62"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88" fontId="30" fillId="6" borderId="163" xfId="14" applyNumberFormat="1" applyFont="1" applyFill="1" applyBorder="1" applyAlignment="1" applyProtection="1">
      <alignment horizontal="right" vertical="center" shrinkToFit="1"/>
    </xf>
    <xf numFmtId="188" fontId="30" fillId="6" borderId="16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59"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5" xfId="14" applyNumberFormat="1" applyFont="1" applyFill="1" applyBorder="1" applyAlignment="1" applyProtection="1">
      <alignment horizontal="right" vertical="center" shrinkToFit="1"/>
    </xf>
    <xf numFmtId="177" fontId="30" fillId="6" borderId="153"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27"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71" xfId="14" applyNumberFormat="1" applyFont="1" applyFill="1" applyBorder="1" applyAlignment="1" applyProtection="1">
      <alignment horizontal="right" vertical="center" shrinkToFit="1"/>
    </xf>
    <xf numFmtId="189" fontId="30" fillId="6" borderId="172" xfId="14" applyNumberFormat="1" applyFont="1" applyFill="1" applyBorder="1" applyAlignment="1" applyProtection="1">
      <alignment horizontal="right" vertical="center" shrinkToFit="1"/>
    </xf>
    <xf numFmtId="189" fontId="30" fillId="6" borderId="17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44" xfId="14" applyNumberFormat="1" applyFont="1" applyFill="1" applyBorder="1" applyAlignment="1" applyProtection="1">
      <alignment horizontal="right" vertical="center" shrinkToFit="1"/>
    </xf>
    <xf numFmtId="188" fontId="30" fillId="6" borderId="145" xfId="14" applyNumberFormat="1" applyFont="1" applyFill="1" applyBorder="1" applyAlignment="1" applyProtection="1">
      <alignment horizontal="right" vertical="center" shrinkToFit="1"/>
    </xf>
    <xf numFmtId="188" fontId="30" fillId="6" borderId="14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1" fillId="6" borderId="0" xfId="6" applyFill="1" applyAlignment="1" applyProtection="1">
      <alignment vertical="center"/>
      <protection hidden="1"/>
    </xf>
    <xf numFmtId="0" fontId="1" fillId="0" borderId="0" xfId="16" applyFont="1">
      <alignment vertical="center"/>
    </xf>
    <xf numFmtId="0" fontId="11"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30"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0" fillId="0" borderId="41" xfId="16" applyFont="1" applyBorder="1">
      <alignment vertical="center"/>
    </xf>
    <xf numFmtId="178" fontId="36"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1"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1"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30"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1" fillId="0" borderId="0" xfId="18" applyNumberFormat="1" applyAlignment="1">
      <alignment vertical="center"/>
    </xf>
    <xf numFmtId="177" fontId="11" fillId="0" borderId="0" xfId="19" applyNumberFormat="1" applyAlignment="1">
      <alignment horizontal="right" vertical="center"/>
    </xf>
    <xf numFmtId="188" fontId="11" fillId="0" borderId="0" xfId="19" applyNumberFormat="1" applyAlignment="1">
      <alignment horizontal="right" vertical="center"/>
    </xf>
    <xf numFmtId="178" fontId="1" fillId="6" borderId="0" xfId="16" applyNumberFormat="1" applyFont="1" applyFill="1" applyAlignment="1">
      <alignment vertical="center" wrapText="1"/>
    </xf>
    <xf numFmtId="178" fontId="11"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7"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8BD63BB-5B22-45CF-8283-75A45026E46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97161</c:v>
                </c:pt>
                <c:pt idx="1">
                  <c:v>101731</c:v>
                </c:pt>
                <c:pt idx="2">
                  <c:v>108224</c:v>
                </c:pt>
                <c:pt idx="3">
                  <c:v>105585</c:v>
                </c:pt>
                <c:pt idx="4">
                  <c:v>111577</c:v>
                </c:pt>
              </c:numCache>
            </c:numRef>
          </c:val>
          <c:smooth val="0"/>
          <c:extLst>
            <c:ext xmlns:c16="http://schemas.microsoft.com/office/drawing/2014/chart" uri="{C3380CC4-5D6E-409C-BE32-E72D297353CC}">
              <c16:uniqueId val="{00000000-3C32-4D9D-A910-D7EA7257FD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74966</c:v>
                </c:pt>
                <c:pt idx="1">
                  <c:v>86432</c:v>
                </c:pt>
                <c:pt idx="2">
                  <c:v>81813</c:v>
                </c:pt>
                <c:pt idx="3">
                  <c:v>83925</c:v>
                </c:pt>
                <c:pt idx="4">
                  <c:v>100984</c:v>
                </c:pt>
              </c:numCache>
            </c:numRef>
          </c:val>
          <c:smooth val="0"/>
          <c:extLst>
            <c:ext xmlns:c16="http://schemas.microsoft.com/office/drawing/2014/chart" uri="{C3380CC4-5D6E-409C-BE32-E72D297353CC}">
              <c16:uniqueId val="{00000001-3C32-4D9D-A910-D7EA7257FDAD}"/>
            </c:ext>
          </c:extLst>
        </c:ser>
        <c:dLbls>
          <c:showLegendKey val="0"/>
          <c:showVal val="0"/>
          <c:showCatName val="0"/>
          <c:showSerName val="0"/>
          <c:showPercent val="0"/>
          <c:showBubbleSize val="0"/>
        </c:dLbls>
        <c:marker val="1"/>
        <c:smooth val="0"/>
        <c:axId val="439364912"/>
        <c:axId val="348764096"/>
      </c:lineChart>
      <c:catAx>
        <c:axId val="439364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8764096"/>
        <c:crosses val="autoZero"/>
        <c:auto val="1"/>
        <c:lblAlgn val="ctr"/>
        <c:lblOffset val="100"/>
        <c:tickLblSkip val="1"/>
        <c:tickMarkSkip val="1"/>
        <c:noMultiLvlLbl val="0"/>
      </c:catAx>
      <c:valAx>
        <c:axId val="3487640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9364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1.42</c:v>
                </c:pt>
                <c:pt idx="1">
                  <c:v>1.1399999999999999</c:v>
                </c:pt>
                <c:pt idx="2">
                  <c:v>1.36</c:v>
                </c:pt>
                <c:pt idx="3">
                  <c:v>1.4</c:v>
                </c:pt>
                <c:pt idx="4">
                  <c:v>1.54</c:v>
                </c:pt>
              </c:numCache>
            </c:numRef>
          </c:val>
          <c:extLst>
            <c:ext xmlns:c16="http://schemas.microsoft.com/office/drawing/2014/chart" uri="{C3380CC4-5D6E-409C-BE32-E72D297353CC}">
              <c16:uniqueId val="{00000000-335F-4D0F-9AD0-E61091B411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3.43</c:v>
                </c:pt>
                <c:pt idx="1">
                  <c:v>2.0499999999999998</c:v>
                </c:pt>
                <c:pt idx="2">
                  <c:v>2.02</c:v>
                </c:pt>
                <c:pt idx="3">
                  <c:v>2.64</c:v>
                </c:pt>
                <c:pt idx="4">
                  <c:v>3.04</c:v>
                </c:pt>
              </c:numCache>
            </c:numRef>
          </c:val>
          <c:extLst>
            <c:ext xmlns:c16="http://schemas.microsoft.com/office/drawing/2014/chart" uri="{C3380CC4-5D6E-409C-BE32-E72D297353CC}">
              <c16:uniqueId val="{00000001-335F-4D0F-9AD0-E61091B411E3}"/>
            </c:ext>
          </c:extLst>
        </c:ser>
        <c:dLbls>
          <c:showLegendKey val="0"/>
          <c:showVal val="0"/>
          <c:showCatName val="0"/>
          <c:showSerName val="0"/>
          <c:showPercent val="0"/>
          <c:showBubbleSize val="0"/>
        </c:dLbls>
        <c:gapWidth val="250"/>
        <c:overlap val="100"/>
        <c:axId val="441404856"/>
        <c:axId val="441402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0.32</c:v>
                </c:pt>
                <c:pt idx="1">
                  <c:v>-1.72</c:v>
                </c:pt>
                <c:pt idx="2">
                  <c:v>0.17</c:v>
                </c:pt>
                <c:pt idx="3">
                  <c:v>0.64</c:v>
                </c:pt>
                <c:pt idx="4">
                  <c:v>0.5</c:v>
                </c:pt>
              </c:numCache>
            </c:numRef>
          </c:val>
          <c:smooth val="0"/>
          <c:extLst>
            <c:ext xmlns:c16="http://schemas.microsoft.com/office/drawing/2014/chart" uri="{C3380CC4-5D6E-409C-BE32-E72D297353CC}">
              <c16:uniqueId val="{00000002-335F-4D0F-9AD0-E61091B411E3}"/>
            </c:ext>
          </c:extLst>
        </c:ser>
        <c:dLbls>
          <c:showLegendKey val="0"/>
          <c:showVal val="0"/>
          <c:showCatName val="0"/>
          <c:showSerName val="0"/>
          <c:showPercent val="0"/>
          <c:showBubbleSize val="0"/>
        </c:dLbls>
        <c:marker val="1"/>
        <c:smooth val="0"/>
        <c:axId val="441404856"/>
        <c:axId val="441402896"/>
      </c:lineChart>
      <c:catAx>
        <c:axId val="441404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1402896"/>
        <c:crosses val="autoZero"/>
        <c:auto val="1"/>
        <c:lblAlgn val="ctr"/>
        <c:lblOffset val="100"/>
        <c:tickLblSkip val="1"/>
        <c:tickMarkSkip val="1"/>
        <c:noMultiLvlLbl val="0"/>
      </c:catAx>
      <c:valAx>
        <c:axId val="441402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404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2B2-436B-A03D-36C9726E62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B2-436B-A03D-36C9726E6296}"/>
            </c:ext>
          </c:extLst>
        </c:ser>
        <c:ser>
          <c:idx val="2"/>
          <c:order val="2"/>
          <c:tx>
            <c:strRef>
              <c:f>データシート!$A$29</c:f>
              <c:strCache>
                <c:ptCount val="1"/>
                <c:pt idx="0">
                  <c:v>流域下水道事業特別会計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0.14000000000000001</c:v>
                </c:pt>
                <c:pt idx="2">
                  <c:v>#N/A</c:v>
                </c:pt>
                <c:pt idx="3">
                  <c:v>0.12</c:v>
                </c:pt>
                <c:pt idx="4">
                  <c:v>#N/A</c:v>
                </c:pt>
                <c:pt idx="5">
                  <c:v>0.1</c:v>
                </c:pt>
                <c:pt idx="6">
                  <c:v>#N/A</c:v>
                </c:pt>
                <c:pt idx="7">
                  <c:v>0.1</c:v>
                </c:pt>
                <c:pt idx="8">
                  <c:v>#N/A</c:v>
                </c:pt>
                <c:pt idx="9">
                  <c:v>0.11</c:v>
                </c:pt>
              </c:numCache>
            </c:numRef>
          </c:val>
          <c:extLst>
            <c:ext xmlns:c16="http://schemas.microsoft.com/office/drawing/2014/chart" uri="{C3380CC4-5D6E-409C-BE32-E72D297353CC}">
              <c16:uniqueId val="{00000002-52B2-436B-A03D-36C9726E6296}"/>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0.13</c:v>
                </c:pt>
                <c:pt idx="2">
                  <c:v>#N/A</c:v>
                </c:pt>
                <c:pt idx="3">
                  <c:v>0.13</c:v>
                </c:pt>
                <c:pt idx="4">
                  <c:v>#N/A</c:v>
                </c:pt>
                <c:pt idx="5">
                  <c:v>0.17</c:v>
                </c:pt>
                <c:pt idx="6">
                  <c:v>#N/A</c:v>
                </c:pt>
                <c:pt idx="7">
                  <c:v>0.21</c:v>
                </c:pt>
                <c:pt idx="8">
                  <c:v>#N/A</c:v>
                </c:pt>
                <c:pt idx="9">
                  <c:v>0.28000000000000003</c:v>
                </c:pt>
              </c:numCache>
            </c:numRef>
          </c:val>
          <c:extLst>
            <c:ext xmlns:c16="http://schemas.microsoft.com/office/drawing/2014/chart" uri="{C3380CC4-5D6E-409C-BE32-E72D297353CC}">
              <c16:uniqueId val="{00000003-52B2-436B-A03D-36C9726E629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0.17</c:v>
                </c:pt>
                <c:pt idx="8">
                  <c:v>#N/A</c:v>
                </c:pt>
                <c:pt idx="9">
                  <c:v>0.44</c:v>
                </c:pt>
              </c:numCache>
            </c:numRef>
          </c:val>
          <c:extLst>
            <c:ext xmlns:c16="http://schemas.microsoft.com/office/drawing/2014/chart" uri="{C3380CC4-5D6E-409C-BE32-E72D297353CC}">
              <c16:uniqueId val="{00000004-52B2-436B-A03D-36C9726E6296}"/>
            </c:ext>
          </c:extLst>
        </c:ser>
        <c:ser>
          <c:idx val="5"/>
          <c:order val="5"/>
          <c:tx>
            <c:strRef>
              <c:f>データシート!$A$32</c:f>
              <c:strCache>
                <c:ptCount val="1"/>
                <c:pt idx="0">
                  <c:v>公営企業資産運用事業会計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0.89</c:v>
                </c:pt>
                <c:pt idx="2">
                  <c:v>#N/A</c:v>
                </c:pt>
                <c:pt idx="3">
                  <c:v>0.95</c:v>
                </c:pt>
                <c:pt idx="4">
                  <c:v>#N/A</c:v>
                </c:pt>
                <c:pt idx="5">
                  <c:v>0.89</c:v>
                </c:pt>
                <c:pt idx="6">
                  <c:v>#N/A</c:v>
                </c:pt>
                <c:pt idx="7">
                  <c:v>0.96</c:v>
                </c:pt>
                <c:pt idx="8">
                  <c:v>#N/A</c:v>
                </c:pt>
                <c:pt idx="9">
                  <c:v>1</c:v>
                </c:pt>
              </c:numCache>
            </c:numRef>
          </c:val>
          <c:extLst>
            <c:ext xmlns:c16="http://schemas.microsoft.com/office/drawing/2014/chart" uri="{C3380CC4-5D6E-409C-BE32-E72D297353CC}">
              <c16:uniqueId val="{00000005-52B2-436B-A03D-36C9726E629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1.41</c:v>
                </c:pt>
                <c:pt idx="2">
                  <c:v>#N/A</c:v>
                </c:pt>
                <c:pt idx="3">
                  <c:v>1.1399999999999999</c:v>
                </c:pt>
                <c:pt idx="4">
                  <c:v>#N/A</c:v>
                </c:pt>
                <c:pt idx="5">
                  <c:v>1.35</c:v>
                </c:pt>
                <c:pt idx="6">
                  <c:v>#N/A</c:v>
                </c:pt>
                <c:pt idx="7">
                  <c:v>1.4</c:v>
                </c:pt>
                <c:pt idx="8">
                  <c:v>#N/A</c:v>
                </c:pt>
                <c:pt idx="9">
                  <c:v>1.54</c:v>
                </c:pt>
              </c:numCache>
            </c:numRef>
          </c:val>
          <c:extLst>
            <c:ext xmlns:c16="http://schemas.microsoft.com/office/drawing/2014/chart" uri="{C3380CC4-5D6E-409C-BE32-E72D297353CC}">
              <c16:uniqueId val="{00000006-52B2-436B-A03D-36C9726E6296}"/>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4.7300000000000004</c:v>
                </c:pt>
                <c:pt idx="2">
                  <c:v>#N/A</c:v>
                </c:pt>
                <c:pt idx="3">
                  <c:v>4.9800000000000004</c:v>
                </c:pt>
                <c:pt idx="4">
                  <c:v>#N/A</c:v>
                </c:pt>
                <c:pt idx="5">
                  <c:v>5.32</c:v>
                </c:pt>
                <c:pt idx="6">
                  <c:v>#N/A</c:v>
                </c:pt>
                <c:pt idx="7">
                  <c:v>5.79</c:v>
                </c:pt>
                <c:pt idx="8">
                  <c:v>#N/A</c:v>
                </c:pt>
                <c:pt idx="9">
                  <c:v>5.81</c:v>
                </c:pt>
              </c:numCache>
            </c:numRef>
          </c:val>
          <c:extLst>
            <c:ext xmlns:c16="http://schemas.microsoft.com/office/drawing/2014/chart" uri="{C3380CC4-5D6E-409C-BE32-E72D297353CC}">
              <c16:uniqueId val="{00000007-52B2-436B-A03D-36C9726E6296}"/>
            </c:ext>
          </c:extLst>
        </c:ser>
        <c:ser>
          <c:idx val="8"/>
          <c:order val="8"/>
          <c:tx>
            <c:strRef>
              <c:f>データシート!$A$35</c:f>
              <c:strCache>
                <c:ptCount val="1"/>
                <c:pt idx="0">
                  <c:v>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3.83</c:v>
                </c:pt>
                <c:pt idx="2">
                  <c:v>#N/A</c:v>
                </c:pt>
                <c:pt idx="3">
                  <c:v>4.2300000000000004</c:v>
                </c:pt>
                <c:pt idx="4">
                  <c:v>#N/A</c:v>
                </c:pt>
                <c:pt idx="5">
                  <c:v>5.0199999999999996</c:v>
                </c:pt>
                <c:pt idx="6">
                  <c:v>#N/A</c:v>
                </c:pt>
                <c:pt idx="7">
                  <c:v>5.46</c:v>
                </c:pt>
                <c:pt idx="8">
                  <c:v>#N/A</c:v>
                </c:pt>
                <c:pt idx="9">
                  <c:v>6.04</c:v>
                </c:pt>
              </c:numCache>
            </c:numRef>
          </c:val>
          <c:extLst>
            <c:ext xmlns:c16="http://schemas.microsoft.com/office/drawing/2014/chart" uri="{C3380CC4-5D6E-409C-BE32-E72D297353CC}">
              <c16:uniqueId val="{00000008-52B2-436B-A03D-36C9726E6296}"/>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0.26</c:v>
                </c:pt>
                <c:pt idx="2">
                  <c:v>0.28999999999999998</c:v>
                </c:pt>
                <c:pt idx="3">
                  <c:v>#N/A</c:v>
                </c:pt>
                <c:pt idx="4">
                  <c:v>1.19</c:v>
                </c:pt>
                <c:pt idx="5">
                  <c:v>#N/A</c:v>
                </c:pt>
                <c:pt idx="6">
                  <c:v>1.43</c:v>
                </c:pt>
                <c:pt idx="7">
                  <c:v>#N/A</c:v>
                </c:pt>
                <c:pt idx="8">
                  <c:v>1.51</c:v>
                </c:pt>
                <c:pt idx="9">
                  <c:v>#N/A</c:v>
                </c:pt>
              </c:numCache>
            </c:numRef>
          </c:val>
          <c:extLst>
            <c:ext xmlns:c16="http://schemas.microsoft.com/office/drawing/2014/chart" uri="{C3380CC4-5D6E-409C-BE32-E72D297353CC}">
              <c16:uniqueId val="{00000009-52B2-436B-A03D-36C9726E6296}"/>
            </c:ext>
          </c:extLst>
        </c:ser>
        <c:dLbls>
          <c:showLegendKey val="0"/>
          <c:showVal val="0"/>
          <c:showCatName val="0"/>
          <c:showSerName val="0"/>
          <c:showPercent val="0"/>
          <c:showBubbleSize val="0"/>
        </c:dLbls>
        <c:gapWidth val="150"/>
        <c:overlap val="100"/>
        <c:axId val="441398976"/>
        <c:axId val="441404464"/>
      </c:barChart>
      <c:catAx>
        <c:axId val="44139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404464"/>
        <c:crosses val="autoZero"/>
        <c:auto val="1"/>
        <c:lblAlgn val="ctr"/>
        <c:lblOffset val="100"/>
        <c:tickLblSkip val="1"/>
        <c:tickMarkSkip val="1"/>
        <c:noMultiLvlLbl val="0"/>
      </c:catAx>
      <c:valAx>
        <c:axId val="441404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398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64115</c:v>
                </c:pt>
                <c:pt idx="5">
                  <c:v>64084</c:v>
                </c:pt>
                <c:pt idx="8">
                  <c:v>69430</c:v>
                </c:pt>
                <c:pt idx="11">
                  <c:v>62642</c:v>
                </c:pt>
                <c:pt idx="14">
                  <c:v>63526</c:v>
                </c:pt>
              </c:numCache>
            </c:numRef>
          </c:val>
          <c:extLst>
            <c:ext xmlns:c16="http://schemas.microsoft.com/office/drawing/2014/chart" uri="{C3380CC4-5D6E-409C-BE32-E72D297353CC}">
              <c16:uniqueId val="{00000000-9999-4D38-BEDF-101AD22234B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36</c:v>
                </c:pt>
                <c:pt idx="3">
                  <c:v>5</c:v>
                </c:pt>
                <c:pt idx="6">
                  <c:v>19</c:v>
                </c:pt>
                <c:pt idx="9">
                  <c:v>13</c:v>
                </c:pt>
                <c:pt idx="12">
                  <c:v>11</c:v>
                </c:pt>
              </c:numCache>
            </c:numRef>
          </c:val>
          <c:extLst>
            <c:ext xmlns:c16="http://schemas.microsoft.com/office/drawing/2014/chart" uri="{C3380CC4-5D6E-409C-BE32-E72D297353CC}">
              <c16:uniqueId val="{00000001-9999-4D38-BEDF-101AD22234B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415</c:v>
                </c:pt>
                <c:pt idx="3">
                  <c:v>379</c:v>
                </c:pt>
                <c:pt idx="6">
                  <c:v>241</c:v>
                </c:pt>
                <c:pt idx="9">
                  <c:v>169</c:v>
                </c:pt>
                <c:pt idx="12">
                  <c:v>159</c:v>
                </c:pt>
              </c:numCache>
            </c:numRef>
          </c:val>
          <c:extLst>
            <c:ext xmlns:c16="http://schemas.microsoft.com/office/drawing/2014/chart" uri="{C3380CC4-5D6E-409C-BE32-E72D297353CC}">
              <c16:uniqueId val="{00000002-9999-4D38-BEDF-101AD22234B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686</c:v>
                </c:pt>
                <c:pt idx="3">
                  <c:v>882</c:v>
                </c:pt>
                <c:pt idx="6">
                  <c:v>979</c:v>
                </c:pt>
                <c:pt idx="9">
                  <c:v>948</c:v>
                </c:pt>
                <c:pt idx="12">
                  <c:v>940</c:v>
                </c:pt>
              </c:numCache>
            </c:numRef>
          </c:val>
          <c:extLst>
            <c:ext xmlns:c16="http://schemas.microsoft.com/office/drawing/2014/chart" uri="{C3380CC4-5D6E-409C-BE32-E72D297353CC}">
              <c16:uniqueId val="{00000003-9999-4D38-BEDF-101AD22234B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3283</c:v>
                </c:pt>
                <c:pt idx="3">
                  <c:v>3061</c:v>
                </c:pt>
                <c:pt idx="6">
                  <c:v>3051</c:v>
                </c:pt>
                <c:pt idx="9">
                  <c:v>2545</c:v>
                </c:pt>
                <c:pt idx="12">
                  <c:v>2544</c:v>
                </c:pt>
              </c:numCache>
            </c:numRef>
          </c:val>
          <c:extLst>
            <c:ext xmlns:c16="http://schemas.microsoft.com/office/drawing/2014/chart" uri="{C3380CC4-5D6E-409C-BE32-E72D297353CC}">
              <c16:uniqueId val="{00000004-9999-4D38-BEDF-101AD22234B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1159</c:v>
                </c:pt>
                <c:pt idx="3">
                  <c:v>1159</c:v>
                </c:pt>
                <c:pt idx="6">
                  <c:v>1159</c:v>
                </c:pt>
                <c:pt idx="9">
                  <c:v>159</c:v>
                </c:pt>
                <c:pt idx="12">
                  <c:v>0</c:v>
                </c:pt>
              </c:numCache>
            </c:numRef>
          </c:val>
          <c:extLst>
            <c:ext xmlns:c16="http://schemas.microsoft.com/office/drawing/2014/chart" uri="{C3380CC4-5D6E-409C-BE32-E72D297353CC}">
              <c16:uniqueId val="{00000005-9999-4D38-BEDF-101AD22234B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999-4D38-BEDF-101AD22234B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93671</c:v>
                </c:pt>
                <c:pt idx="3">
                  <c:v>92445</c:v>
                </c:pt>
                <c:pt idx="6">
                  <c:v>96534</c:v>
                </c:pt>
                <c:pt idx="9">
                  <c:v>90521</c:v>
                </c:pt>
                <c:pt idx="12">
                  <c:v>91144</c:v>
                </c:pt>
              </c:numCache>
            </c:numRef>
          </c:val>
          <c:extLst>
            <c:ext xmlns:c16="http://schemas.microsoft.com/office/drawing/2014/chart" uri="{C3380CC4-5D6E-409C-BE32-E72D297353CC}">
              <c16:uniqueId val="{00000007-9999-4D38-BEDF-101AD22234B9}"/>
            </c:ext>
          </c:extLst>
        </c:ser>
        <c:dLbls>
          <c:showLegendKey val="0"/>
          <c:showVal val="0"/>
          <c:showCatName val="0"/>
          <c:showSerName val="0"/>
          <c:showPercent val="0"/>
          <c:showBubbleSize val="0"/>
        </c:dLbls>
        <c:gapWidth val="100"/>
        <c:overlap val="100"/>
        <c:axId val="441403288"/>
        <c:axId val="441400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35135</c:v>
                </c:pt>
                <c:pt idx="2">
                  <c:v>#N/A</c:v>
                </c:pt>
                <c:pt idx="3">
                  <c:v>#N/A</c:v>
                </c:pt>
                <c:pt idx="4">
                  <c:v>33847</c:v>
                </c:pt>
                <c:pt idx="5">
                  <c:v>#N/A</c:v>
                </c:pt>
                <c:pt idx="6">
                  <c:v>#N/A</c:v>
                </c:pt>
                <c:pt idx="7">
                  <c:v>32553</c:v>
                </c:pt>
                <c:pt idx="8">
                  <c:v>#N/A</c:v>
                </c:pt>
                <c:pt idx="9">
                  <c:v>#N/A</c:v>
                </c:pt>
                <c:pt idx="10">
                  <c:v>31713</c:v>
                </c:pt>
                <c:pt idx="11">
                  <c:v>#N/A</c:v>
                </c:pt>
                <c:pt idx="12">
                  <c:v>#N/A</c:v>
                </c:pt>
                <c:pt idx="13">
                  <c:v>31272</c:v>
                </c:pt>
                <c:pt idx="14">
                  <c:v>#N/A</c:v>
                </c:pt>
              </c:numCache>
            </c:numRef>
          </c:val>
          <c:smooth val="0"/>
          <c:extLst>
            <c:ext xmlns:c16="http://schemas.microsoft.com/office/drawing/2014/chart" uri="{C3380CC4-5D6E-409C-BE32-E72D297353CC}">
              <c16:uniqueId val="{00000008-9999-4D38-BEDF-101AD22234B9}"/>
            </c:ext>
          </c:extLst>
        </c:ser>
        <c:dLbls>
          <c:showLegendKey val="0"/>
          <c:showVal val="0"/>
          <c:showCatName val="0"/>
          <c:showSerName val="0"/>
          <c:showPercent val="0"/>
          <c:showBubbleSize val="0"/>
        </c:dLbls>
        <c:marker val="1"/>
        <c:smooth val="0"/>
        <c:axId val="441403288"/>
        <c:axId val="441400544"/>
      </c:lineChart>
      <c:catAx>
        <c:axId val="441403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1400544"/>
        <c:crosses val="autoZero"/>
        <c:auto val="1"/>
        <c:lblAlgn val="ctr"/>
        <c:lblOffset val="100"/>
        <c:tickLblSkip val="1"/>
        <c:tickMarkSkip val="1"/>
        <c:noMultiLvlLbl val="0"/>
      </c:catAx>
      <c:valAx>
        <c:axId val="441400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403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698158</c:v>
                </c:pt>
                <c:pt idx="5">
                  <c:v>686501</c:v>
                </c:pt>
                <c:pt idx="8">
                  <c:v>673672</c:v>
                </c:pt>
                <c:pt idx="11">
                  <c:v>660406</c:v>
                </c:pt>
                <c:pt idx="14">
                  <c:v>648468</c:v>
                </c:pt>
              </c:numCache>
            </c:numRef>
          </c:val>
          <c:extLst>
            <c:ext xmlns:c16="http://schemas.microsoft.com/office/drawing/2014/chart" uri="{C3380CC4-5D6E-409C-BE32-E72D297353CC}">
              <c16:uniqueId val="{00000000-FF2E-453A-8C13-E8A14ABD4F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20083</c:v>
                </c:pt>
                <c:pt idx="5">
                  <c:v>20362</c:v>
                </c:pt>
                <c:pt idx="8">
                  <c:v>14115</c:v>
                </c:pt>
                <c:pt idx="11">
                  <c:v>17825</c:v>
                </c:pt>
                <c:pt idx="14">
                  <c:v>14681</c:v>
                </c:pt>
              </c:numCache>
            </c:numRef>
          </c:val>
          <c:extLst>
            <c:ext xmlns:c16="http://schemas.microsoft.com/office/drawing/2014/chart" uri="{C3380CC4-5D6E-409C-BE32-E72D297353CC}">
              <c16:uniqueId val="{00000001-FF2E-453A-8C13-E8A14ABD4F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49142</c:v>
                </c:pt>
                <c:pt idx="5">
                  <c:v>45184</c:v>
                </c:pt>
                <c:pt idx="8">
                  <c:v>36349</c:v>
                </c:pt>
                <c:pt idx="11">
                  <c:v>37681</c:v>
                </c:pt>
                <c:pt idx="14">
                  <c:v>34354</c:v>
                </c:pt>
              </c:numCache>
            </c:numRef>
          </c:val>
          <c:extLst>
            <c:ext xmlns:c16="http://schemas.microsoft.com/office/drawing/2014/chart" uri="{C3380CC4-5D6E-409C-BE32-E72D297353CC}">
              <c16:uniqueId val="{00000002-FF2E-453A-8C13-E8A14ABD4F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2E-453A-8C13-E8A14ABD4F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2E-453A-8C13-E8A14ABD4F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10548</c:v>
                </c:pt>
                <c:pt idx="3">
                  <c:v>11677</c:v>
                </c:pt>
                <c:pt idx="6">
                  <c:v>10442</c:v>
                </c:pt>
                <c:pt idx="9">
                  <c:v>9157</c:v>
                </c:pt>
                <c:pt idx="12">
                  <c:v>8179</c:v>
                </c:pt>
              </c:numCache>
            </c:numRef>
          </c:val>
          <c:extLst>
            <c:ext xmlns:c16="http://schemas.microsoft.com/office/drawing/2014/chart" uri="{C3380CC4-5D6E-409C-BE32-E72D297353CC}">
              <c16:uniqueId val="{00000005-FF2E-453A-8C13-E8A14ABD4F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151080</c:v>
                </c:pt>
                <c:pt idx="3">
                  <c:v>146784</c:v>
                </c:pt>
                <c:pt idx="6">
                  <c:v>142209</c:v>
                </c:pt>
                <c:pt idx="9">
                  <c:v>132859</c:v>
                </c:pt>
                <c:pt idx="12">
                  <c:v>128380</c:v>
                </c:pt>
              </c:numCache>
            </c:numRef>
          </c:val>
          <c:extLst>
            <c:ext xmlns:c16="http://schemas.microsoft.com/office/drawing/2014/chart" uri="{C3380CC4-5D6E-409C-BE32-E72D297353CC}">
              <c16:uniqueId val="{00000006-FF2E-453A-8C13-E8A14ABD4F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8655</c:v>
                </c:pt>
                <c:pt idx="3">
                  <c:v>7995</c:v>
                </c:pt>
                <c:pt idx="6">
                  <c:v>7451</c:v>
                </c:pt>
                <c:pt idx="9">
                  <c:v>6974</c:v>
                </c:pt>
                <c:pt idx="12">
                  <c:v>6158</c:v>
                </c:pt>
              </c:numCache>
            </c:numRef>
          </c:val>
          <c:extLst>
            <c:ext xmlns:c16="http://schemas.microsoft.com/office/drawing/2014/chart" uri="{C3380CC4-5D6E-409C-BE32-E72D297353CC}">
              <c16:uniqueId val="{00000007-FF2E-453A-8C13-E8A14ABD4F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29101</c:v>
                </c:pt>
                <c:pt idx="3">
                  <c:v>27675</c:v>
                </c:pt>
                <c:pt idx="6">
                  <c:v>27357</c:v>
                </c:pt>
                <c:pt idx="9">
                  <c:v>27196</c:v>
                </c:pt>
                <c:pt idx="12">
                  <c:v>26996</c:v>
                </c:pt>
              </c:numCache>
            </c:numRef>
          </c:val>
          <c:extLst>
            <c:ext xmlns:c16="http://schemas.microsoft.com/office/drawing/2014/chart" uri="{C3380CC4-5D6E-409C-BE32-E72D297353CC}">
              <c16:uniqueId val="{00000008-FF2E-453A-8C13-E8A14ABD4F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1482</c:v>
                </c:pt>
                <c:pt idx="3">
                  <c:v>1143</c:v>
                </c:pt>
                <c:pt idx="6">
                  <c:v>910</c:v>
                </c:pt>
                <c:pt idx="9">
                  <c:v>924</c:v>
                </c:pt>
                <c:pt idx="12">
                  <c:v>900</c:v>
                </c:pt>
              </c:numCache>
            </c:numRef>
          </c:val>
          <c:extLst>
            <c:ext xmlns:c16="http://schemas.microsoft.com/office/drawing/2014/chart" uri="{C3380CC4-5D6E-409C-BE32-E72D297353CC}">
              <c16:uniqueId val="{00000009-FF2E-453A-8C13-E8A14ABD4F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1192010</c:v>
                </c:pt>
                <c:pt idx="3">
                  <c:v>1185507</c:v>
                </c:pt>
                <c:pt idx="6">
                  <c:v>1168669</c:v>
                </c:pt>
                <c:pt idx="9">
                  <c:v>1171297</c:v>
                </c:pt>
                <c:pt idx="12">
                  <c:v>1176310</c:v>
                </c:pt>
              </c:numCache>
            </c:numRef>
          </c:val>
          <c:extLst>
            <c:ext xmlns:c16="http://schemas.microsoft.com/office/drawing/2014/chart" uri="{C3380CC4-5D6E-409C-BE32-E72D297353CC}">
              <c16:uniqueId val="{0000000A-FF2E-453A-8C13-E8A14ABD4F4A}"/>
            </c:ext>
          </c:extLst>
        </c:ser>
        <c:dLbls>
          <c:showLegendKey val="0"/>
          <c:showVal val="0"/>
          <c:showCatName val="0"/>
          <c:showSerName val="0"/>
          <c:showPercent val="0"/>
          <c:showBubbleSize val="0"/>
        </c:dLbls>
        <c:gapWidth val="100"/>
        <c:overlap val="100"/>
        <c:axId val="441401720"/>
        <c:axId val="441402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625493</c:v>
                </c:pt>
                <c:pt idx="2">
                  <c:v>#N/A</c:v>
                </c:pt>
                <c:pt idx="3">
                  <c:v>#N/A</c:v>
                </c:pt>
                <c:pt idx="4">
                  <c:v>628735</c:v>
                </c:pt>
                <c:pt idx="5">
                  <c:v>#N/A</c:v>
                </c:pt>
                <c:pt idx="6">
                  <c:v>#N/A</c:v>
                </c:pt>
                <c:pt idx="7">
                  <c:v>632902</c:v>
                </c:pt>
                <c:pt idx="8">
                  <c:v>#N/A</c:v>
                </c:pt>
                <c:pt idx="9">
                  <c:v>#N/A</c:v>
                </c:pt>
                <c:pt idx="10">
                  <c:v>632494</c:v>
                </c:pt>
                <c:pt idx="11">
                  <c:v>#N/A</c:v>
                </c:pt>
                <c:pt idx="12">
                  <c:v>#N/A</c:v>
                </c:pt>
                <c:pt idx="13">
                  <c:v>649421</c:v>
                </c:pt>
                <c:pt idx="14">
                  <c:v>#N/A</c:v>
                </c:pt>
              </c:numCache>
            </c:numRef>
          </c:val>
          <c:smooth val="0"/>
          <c:extLst>
            <c:ext xmlns:c16="http://schemas.microsoft.com/office/drawing/2014/chart" uri="{C3380CC4-5D6E-409C-BE32-E72D297353CC}">
              <c16:uniqueId val="{0000000B-FF2E-453A-8C13-E8A14ABD4F4A}"/>
            </c:ext>
          </c:extLst>
        </c:ser>
        <c:dLbls>
          <c:showLegendKey val="0"/>
          <c:showVal val="0"/>
          <c:showCatName val="0"/>
          <c:showSerName val="0"/>
          <c:showPercent val="0"/>
          <c:showBubbleSize val="0"/>
        </c:dLbls>
        <c:marker val="1"/>
        <c:smooth val="0"/>
        <c:axId val="441401720"/>
        <c:axId val="441402112"/>
      </c:lineChart>
      <c:catAx>
        <c:axId val="441401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1402112"/>
        <c:crosses val="autoZero"/>
        <c:auto val="1"/>
        <c:lblAlgn val="ctr"/>
        <c:lblOffset val="100"/>
        <c:tickLblSkip val="1"/>
        <c:tickMarkSkip val="1"/>
        <c:noMultiLvlLbl val="0"/>
      </c:catAx>
      <c:valAx>
        <c:axId val="441402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401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6638</c:v>
                </c:pt>
                <c:pt idx="1">
                  <c:v>8611</c:v>
                </c:pt>
                <c:pt idx="2">
                  <c:v>9827</c:v>
                </c:pt>
              </c:numCache>
            </c:numRef>
          </c:val>
          <c:extLst>
            <c:ext xmlns:c16="http://schemas.microsoft.com/office/drawing/2014/chart" uri="{C3380CC4-5D6E-409C-BE32-E72D297353CC}">
              <c16:uniqueId val="{00000000-3DA6-4C05-8EC2-1F33864A188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17883</c:v>
                </c:pt>
                <c:pt idx="1">
                  <c:v>17883</c:v>
                </c:pt>
                <c:pt idx="2">
                  <c:v>13801</c:v>
                </c:pt>
              </c:numCache>
            </c:numRef>
          </c:val>
          <c:extLst>
            <c:ext xmlns:c16="http://schemas.microsoft.com/office/drawing/2014/chart" uri="{C3380CC4-5D6E-409C-BE32-E72D297353CC}">
              <c16:uniqueId val="{00000001-3DA6-4C05-8EC2-1F33864A188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12596</c:v>
                </c:pt>
                <c:pt idx="1">
                  <c:v>15338</c:v>
                </c:pt>
                <c:pt idx="2">
                  <c:v>13556</c:v>
                </c:pt>
              </c:numCache>
            </c:numRef>
          </c:val>
          <c:extLst>
            <c:ext xmlns:c16="http://schemas.microsoft.com/office/drawing/2014/chart" uri="{C3380CC4-5D6E-409C-BE32-E72D297353CC}">
              <c16:uniqueId val="{00000002-3DA6-4C05-8EC2-1F33864A1884}"/>
            </c:ext>
          </c:extLst>
        </c:ser>
        <c:dLbls>
          <c:showLegendKey val="0"/>
          <c:showVal val="0"/>
          <c:showCatName val="0"/>
          <c:showSerName val="0"/>
          <c:showPercent val="0"/>
          <c:showBubbleSize val="0"/>
        </c:dLbls>
        <c:gapWidth val="120"/>
        <c:overlap val="100"/>
        <c:axId val="441405640"/>
        <c:axId val="449539384"/>
      </c:barChart>
      <c:catAx>
        <c:axId val="441405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9539384"/>
        <c:crosses val="autoZero"/>
        <c:auto val="1"/>
        <c:lblAlgn val="ctr"/>
        <c:lblOffset val="100"/>
        <c:tickLblSkip val="1"/>
        <c:tickMarkSkip val="1"/>
        <c:noMultiLvlLbl val="0"/>
      </c:catAx>
      <c:valAx>
        <c:axId val="4495393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1405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{8FE79179-AE5E-4BF3-93B8-FC6F474EDF51}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FB7-4B16-A6CB-35907AB335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{B30CA4CD-664F-411C-A610-77521398B06F}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B7-4B16-A6CB-35907AB335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{83E174E9-9920-4362-AB20-437BEDA0AD50}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B7-4B16-A6CB-35907AB335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{313B97DA-C87A-45E7-8C1B-8F8DBDCF457A}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B7-4B16-A6CB-35907AB335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{84AA802E-EB20-47A6-A979-D9FF94C152BF}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B7-4B16-A6CB-35907AB3352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{F88662C6-D163-473F-87AA-037226497EF0}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FB7-4B16-A6CB-35907AB3352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{58B721DD-93F3-4984-BA26-D3680A506696}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FB7-4B16-A6CB-35907AB3352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{FC47042C-B9E7-4A60-8CB3-142DA7ABA0D9}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FB7-4B16-A6CB-35907AB3352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{D06491A0-2734-4E5D-ACBA-5B7D4E946C16}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FB7-4B16-A6CB-35907AB335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61.4</c:v>
                </c:pt>
                <c:pt idx="16">
                  <c:v>62.8</c:v>
                </c:pt>
                <c:pt idx="24">
                  <c:v>64.5</c:v>
                </c:pt>
                <c:pt idx="32">
                  <c:v>65.5</c:v>
                </c:pt>
              </c:numCache>
            </c:numRef>
          </c:xVal>
          <c:yVal>
            <c:numRef>
              <c:f>公会計指標分析・財政指標組合せ分析表!$BP$51:$DC$51</c:f>
              <c:numCache>
                <c:formatCode>#,##0.0;"▲ "#,##0.0</c:formatCode>
                <c:ptCount val="40"/>
                <c:pt idx="8">
                  <c:v>233.1</c:v>
                </c:pt>
                <c:pt idx="16">
                  <c:v>236.6</c:v>
                </c:pt>
                <c:pt idx="24">
                  <c:v>236.8</c:v>
                </c:pt>
                <c:pt idx="32">
                  <c:v>246</c:v>
                </c:pt>
              </c:numCache>
            </c:numRef>
          </c:yVal>
          <c:smooth val="0"/>
          <c:extLst>
            <c:ext xmlns:c16="http://schemas.microsoft.com/office/drawing/2014/chart" uri="{C3380CC4-5D6E-409C-BE32-E72D297353CC}">
              <c16:uniqueId val="{00000009-9FB7-4B16-A6CB-35907AB3352E}"/>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{23DA9186-E7CC-46A7-A8E0-6690223FD439}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FB7-4B16-A6CB-35907AB3352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{15F81F00-5C63-455A-AD4B-EB950F0C1362}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B7-4B16-A6CB-35907AB335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{6FF9ECD5-AE37-4DAE-8B4B-1022561F9523}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B7-4B16-A6CB-35907AB335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{3262A618-1ECA-49B3-8D27-7EA8E7735F8F}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B7-4B16-A6CB-35907AB335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{E0CE09C3-6B45-4528-981D-FA90E2169BEE}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B7-4B16-A6CB-35907AB3352E}"/>
                </c:ext>
              </c:extLst>
            </c:dLbl>
            <c:dLbl>
              <c:idx val="8"/>
              <c:layout>
                <c:manualLayout>
                  <c:x val="-3.4360699908526013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{182CE377-9E7B-436C-A4AA-838E9B470141}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FB7-4B16-A6CB-35907AB3352E}"/>
                </c:ext>
              </c:extLst>
            </c:dLbl>
            <c:dLbl>
              <c:idx val="16"/>
              <c:layout>
                <c:manualLayout>
                  <c:x val="-2.9929701030618594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{9390367F-CCC9-483D-89BC-26C11AC9D6A4}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FB7-4B16-A6CB-35907AB3352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{36E18F64-DCB5-468F-9012-E113332D1308}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FB7-4B16-A6CB-35907AB3352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{4FFF4B63-AE40-49FA-9475-12F6233776DE}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FB7-4B16-A6CB-35907AB335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53.3</c:v>
                </c:pt>
                <c:pt idx="16">
                  <c:v>53.7</c:v>
                </c:pt>
                <c:pt idx="24">
                  <c:v>55.8</c:v>
                </c:pt>
                <c:pt idx="32">
                  <c:v>57.2</c:v>
                </c:pt>
              </c:numCache>
            </c:numRef>
          </c:xVal>
          <c:yVal>
            <c:numRef>
              <c:f>公会計指標分析・財政指標組合せ分析表!$BP$55:$DC$55</c:f>
              <c:numCache>
                <c:formatCode>#,##0.0;"▲ "#,##0.0</c:formatCode>
                <c:ptCount val="40"/>
                <c:pt idx="8">
                  <c:v>174.6</c:v>
                </c:pt>
                <c:pt idx="16">
                  <c:v>173</c:v>
                </c:pt>
                <c:pt idx="24">
                  <c:v>171.9</c:v>
                </c:pt>
                <c:pt idx="32">
                  <c:v>173</c:v>
                </c:pt>
              </c:numCache>
            </c:numRef>
          </c:yVal>
          <c:smooth val="0"/>
          <c:extLst>
            <c:ext xmlns:c16="http://schemas.microsoft.com/office/drawing/2014/chart" uri="{C3380CC4-5D6E-409C-BE32-E72D297353CC}">
              <c16:uniqueId val="{00000013-9FB7-4B16-A6CB-35907AB3352E}"/>
            </c:ext>
          </c:extLst>
        </c:ser>
        <c:dLbls>
          <c:showLegendKey val="0"/>
          <c:showVal val="1"/>
          <c:showCatName val="0"/>
          <c:showSerName val="0"/>
          <c:showPercent val="0"/>
          <c:showBubbleSize val="0"/>
        </c:dLbls>
        <c:axId val="405972008"/>
        <c:axId val="405972400"/>
      </c:scatterChart>
      <c:valAx>
        <c:axId val="405972008"/>
        <c:scaling>
          <c:orientation val="minMax"/>
          <c:max val="67"/>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5972400"/>
        <c:crosses val="autoZero"/>
        <c:crossBetween val="midCat"/>
      </c:valAx>
      <c:valAx>
        <c:axId val="405972400"/>
        <c:scaling>
          <c:orientation val="minMax"/>
          <c:max val="259"/>
          <c:min val="16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5972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{79A2FB23-00CE-40CF-8ACA-09256D7CD9C7}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FA6-4330-8D7D-3181893205E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{9A42FA36-CB9B-4D90-9BB9-F93A87723D93}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A6-4330-8D7D-3181893205E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{46CBC075-A75B-4E0E-8414-F9602D588BE7}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A6-4330-8D7D-3181893205E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{AF23543C-A5E3-45AA-BBAD-3085CBF434D6}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A6-4330-8D7D-3181893205E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{CEFA43A3-4614-404F-8A75-143BD47EDB0C}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A6-4330-8D7D-3181893205E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{81F3FAAD-1518-4D17-B4EB-B8F33E57C60C}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FA6-4330-8D7D-3181893205E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{5C5AB732-3535-462B-B41C-AE1F6B88FFBC}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FA6-4330-8D7D-3181893205E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{94565A5F-A6C1-463D-9517-7FD8113EA459}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FA6-4330-8D7D-3181893205E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{A2161F04-FB1F-4830-99E1-881948BDDC84}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FA6-4330-8D7D-3181893205E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12.9</c:v>
                </c:pt>
                <c:pt idx="16">
                  <c:v>12.5</c:v>
                </c:pt>
                <c:pt idx="24">
                  <c:v>12.1</c:v>
                </c:pt>
                <c:pt idx="32">
                  <c:v>11.9</c:v>
                </c:pt>
              </c:numCache>
            </c:numRef>
          </c:xVal>
          <c:yVal>
            <c:numRef>
              <c:f>公会計指標分析・財政指標組合せ分析表!$BP$73:$DC$73</c:f>
              <c:numCache>
                <c:formatCode>#,##0.0;"▲ "#,##0.0</c:formatCode>
                <c:ptCount val="40"/>
                <c:pt idx="0">
                  <c:v>227.7</c:v>
                </c:pt>
                <c:pt idx="8">
                  <c:v>233.1</c:v>
                </c:pt>
                <c:pt idx="16">
                  <c:v>236.6</c:v>
                </c:pt>
                <c:pt idx="24">
                  <c:v>236.8</c:v>
                </c:pt>
                <c:pt idx="32">
                  <c:v>246</c:v>
                </c:pt>
              </c:numCache>
            </c:numRef>
          </c:yVal>
          <c:smooth val="0"/>
          <c:extLst>
            <c:ext xmlns:c16="http://schemas.microsoft.com/office/drawing/2014/chart" uri="{C3380CC4-5D6E-409C-BE32-E72D297353CC}">
              <c16:uniqueId val="{00000009-7FA6-4330-8D7D-3181893205E0}"/>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{69EED857-EEF7-4730-A455-F229C94A4EEC}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FA6-4330-8D7D-3181893205E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{747D9303-0ADE-487E-98FA-32B61A36FBCE}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A6-4330-8D7D-3181893205E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{3CB90ED6-FE39-40A0-BBBF-FED8B877F8DC}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A6-4330-8D7D-3181893205E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{7144DC09-56F7-4F6A-8DB2-C721345E8196}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A6-4330-8D7D-3181893205E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{BE833B63-858B-421E-BDC3-8050950C5A1B}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A6-4330-8D7D-3181893205E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{B2432A1D-3940-4760-B9D5-C6481922DB8E}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FA6-4330-8D7D-3181893205E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{4AE4CD25-424E-4704-B7CD-3E9B8782B8B1}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FA6-4330-8D7D-3181893205E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{9E03CDF0-308D-4F11-9C47-61971EC8BB2E}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FA6-4330-8D7D-3181893205E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{620235A4-B500-4D93-AB67-E82B0E3992E6}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FA6-4330-8D7D-3181893205E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14.1</c:v>
                </c:pt>
                <c:pt idx="8">
                  <c:v>13.1</c:v>
                </c:pt>
                <c:pt idx="16">
                  <c:v>12.2</c:v>
                </c:pt>
                <c:pt idx="24">
                  <c:v>11.7</c:v>
                </c:pt>
                <c:pt idx="32">
                  <c:v>11.1</c:v>
                </c:pt>
              </c:numCache>
            </c:numRef>
          </c:xVal>
          <c:yVal>
            <c:numRef>
              <c:f>公会計指標分析・財政指標組合せ分析表!$BP$77:$DC$77</c:f>
              <c:numCache>
                <c:formatCode>#,##0.0;"▲ "#,##0.0</c:formatCode>
                <c:ptCount val="40"/>
                <c:pt idx="0">
                  <c:v>169.1</c:v>
                </c:pt>
                <c:pt idx="8">
                  <c:v>174.6</c:v>
                </c:pt>
                <c:pt idx="16">
                  <c:v>173</c:v>
                </c:pt>
                <c:pt idx="24">
                  <c:v>171.9</c:v>
                </c:pt>
                <c:pt idx="32">
                  <c:v>173</c:v>
                </c:pt>
              </c:numCache>
            </c:numRef>
          </c:yVal>
          <c:smooth val="0"/>
          <c:extLst>
            <c:ext xmlns:c16="http://schemas.microsoft.com/office/drawing/2014/chart" uri="{C3380CC4-5D6E-409C-BE32-E72D297353CC}">
              <c16:uniqueId val="{00000013-7FA6-4330-8D7D-3181893205E0}"/>
            </c:ext>
          </c:extLst>
        </c:ser>
        <c:dLbls>
          <c:showLegendKey val="0"/>
          <c:showVal val="1"/>
          <c:showCatName val="0"/>
          <c:showSerName val="0"/>
          <c:showPercent val="0"/>
          <c:showBubbleSize val="0"/>
        </c:dLbls>
        <c:axId val="405972792"/>
        <c:axId val="405970048"/>
      </c:scatterChart>
      <c:valAx>
        <c:axId val="405972792"/>
        <c:scaling>
          <c:orientation val="minMax"/>
          <c:max val="14.4"/>
          <c:min val="10.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5970048"/>
        <c:crosses val="autoZero"/>
        <c:crossBetween val="midCat"/>
      </c:valAx>
      <c:valAx>
        <c:axId val="405970048"/>
        <c:scaling>
          <c:orientation val="minMax"/>
          <c:max val="259"/>
          <c:min val="16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59727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元利償還金</a:t>
          </a:r>
          <a:endParaRPr lang="ja-JP" altLang="ja-JP" sz="950">
            <a:effectLst/>
            <a:latin typeface="ＭＳ Ｐゴシック" panose="020B0600070205080204" pitchFamily="50" charset="-128"/>
            <a:ea typeface="ＭＳ Ｐゴシック" panose="020B0600070205080204" pitchFamily="50" charset="-128"/>
          </a:endParaRPr>
        </a:p>
        <a:p>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やまがた</a:t>
          </a:r>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農商工</a:t>
          </a:r>
          <a:r>
            <a:rPr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連携</a:t>
          </a:r>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ファンドの終了に伴う原資償還の増等により、令和元年度の元利償還金等は平成</a:t>
          </a:r>
          <a:r>
            <a:rPr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年度に比べ増加した。</a:t>
          </a:r>
          <a:endParaRPr lang="ja-JP" altLang="ja-JP" sz="950">
            <a:effectLst/>
            <a:latin typeface="ＭＳ Ｐゴシック" panose="020B0600070205080204" pitchFamily="50" charset="-128"/>
            <a:ea typeface="ＭＳ Ｐゴシック" panose="020B0600070205080204" pitchFamily="50" charset="-128"/>
          </a:endParaRPr>
        </a:p>
        <a:p>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算入公債費等</a:t>
          </a:r>
          <a:endParaRPr lang="ja-JP" altLang="ja-JP" sz="950">
            <a:effectLst/>
            <a:latin typeface="ＭＳ Ｐゴシック" panose="020B0600070205080204" pitchFamily="50" charset="-128"/>
            <a:ea typeface="ＭＳ Ｐゴシック" panose="020B0600070205080204" pitchFamily="50" charset="-128"/>
          </a:endParaRPr>
        </a:p>
        <a:p>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財源対策債償還費の減等に伴い基準財政需要額算入額が減少したが、</a:t>
          </a:r>
          <a:r>
            <a:rPr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やまがた</a:t>
          </a:r>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農商工</a:t>
          </a:r>
          <a:r>
            <a:rPr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連携</a:t>
          </a:r>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ファンドの原資償還のための特定財源の増加等により、令和元年度の算入公債費等は平成</a:t>
          </a:r>
          <a:r>
            <a:rPr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年度に比べ増加した。</a:t>
          </a:r>
          <a:endParaRPr lang="ja-JP" altLang="ja-JP" sz="950">
            <a:effectLst/>
            <a:latin typeface="ＭＳ Ｐゴシック" panose="020B0600070205080204" pitchFamily="50" charset="-128"/>
            <a:ea typeface="ＭＳ Ｐゴシック" panose="020B0600070205080204" pitchFamily="50" charset="-128"/>
          </a:endParaRPr>
        </a:p>
        <a:p>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a:t>
          </a:r>
          <a:endParaRPr lang="ja-JP" altLang="ja-JP" sz="950">
            <a:effectLst/>
            <a:latin typeface="ＭＳ Ｐゴシック" panose="020B0600070205080204" pitchFamily="50" charset="-128"/>
            <a:ea typeface="ＭＳ Ｐゴシック" panose="020B0600070205080204" pitchFamily="50" charset="-128"/>
          </a:endParaRPr>
        </a:p>
        <a:p>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令和元年度の分子は、低金利に伴う元利償還金の減等により平成</a:t>
          </a:r>
          <a:r>
            <a:rPr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年度に比べ減少した。</a:t>
          </a:r>
          <a:endParaRPr lang="ja-JP" altLang="ja-JP" sz="950">
            <a:effectLst/>
            <a:latin typeface="ＭＳ Ｐゴシック" panose="020B0600070205080204" pitchFamily="50" charset="-128"/>
            <a:ea typeface="ＭＳ Ｐゴシック" panose="020B0600070205080204" pitchFamily="50" charset="-128"/>
          </a:endParaRPr>
        </a:p>
        <a:p>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今後の対応</a:t>
          </a:r>
          <a:endParaRPr lang="ja-JP" altLang="ja-JP" sz="950">
            <a:effectLst/>
            <a:latin typeface="ＭＳ Ｐゴシック" panose="020B0600070205080204" pitchFamily="50" charset="-128"/>
            <a:ea typeface="ＭＳ Ｐゴシック" panose="020B0600070205080204" pitchFamily="50" charset="-128"/>
          </a:endParaRPr>
        </a:p>
        <a:p>
          <a:r>
            <a:rPr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令和元年度においては、類似団体平均を上回ったが、早期健全化基準未満であり、近年低下傾向にあるため、今後も公債費平準化等の取組みを通じて、自由度の高い県政運営の実現を目指していく。</a:t>
          </a:r>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平成９年度及び平成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年度に満期一括償還債を発行し、各年度計画的に減債基金に積立てを行っている。平成</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年度に、平成９年度発行債について満期一括償還を行ったため、残高及び積立相当額がゼロとなった。</a:t>
          </a:r>
          <a:endParaRPr lang="ja-JP" altLang="ja-JP" sz="7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○将来負担額</a:t>
          </a:r>
        </a:p>
        <a:p>
          <a:r>
            <a:rPr kumimoji="1" lang="ja-JP" altLang="en-US" sz="1200">
              <a:latin typeface="ＭＳ ゴシック" pitchFamily="49" charset="-128"/>
              <a:ea typeface="ＭＳ ゴシック" pitchFamily="49" charset="-128"/>
            </a:rPr>
            <a:t>　一般会計等に係る地方債の現在高が増加したものの、退職手当負担見込額及び設立法人等の負債額等負担見込額が減少したこと等により、将来負担額は減少している。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○充当可能財源等</a:t>
          </a:r>
        </a:p>
        <a:p>
          <a:r>
            <a:rPr kumimoji="1" lang="ja-JP" altLang="en-US" sz="1200">
              <a:latin typeface="ＭＳ ゴシック" pitchFamily="49" charset="-128"/>
              <a:ea typeface="ＭＳ ゴシック" pitchFamily="49" charset="-128"/>
            </a:rPr>
            <a:t>　地方債現在高等に係る基準財政需要額算入見込額の減少等により、充当可能財源は減少している。</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○将来負担比率の分子</a:t>
          </a:r>
        </a:p>
        <a:p>
          <a:r>
            <a:rPr kumimoji="1" lang="ja-JP" altLang="en-US" sz="1200">
              <a:latin typeface="ＭＳ ゴシック" pitchFamily="49" charset="-128"/>
              <a:ea typeface="ＭＳ ゴシック" pitchFamily="49" charset="-128"/>
            </a:rPr>
            <a:t>　充当可能財源等の減少幅が将来負担額の減少幅を上回ったことにより、増加に転じた。</a:t>
          </a:r>
        </a:p>
        <a:p>
          <a:endParaRPr kumimoji="1" lang="ja-JP" altLang="en-US"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早期健全化基準未満であるが、今後とも徹底した歳出の見直しや計画的な県債の償還等により将来負担比率の更なる改善を図る。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・財源不足に対応するため、平成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年度に「財政調整基金」から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億円、令和元年度に「財政調整基金」から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億円、「減債基金」から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億円を取り崩した一方、「財政調整基金」に決算剰余金を平成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億円、令和元年度に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億円積み立てたほか、令和元年度に「地域医療介護総合確保基金」に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億円、「やまがた緑環境税基金」に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億円の積立てを行ったこと等により、基金全体としては、平成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年度末から令和元年度末において、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・令和２年度は「新型コロナウイルス感染症対応地方創生臨時基金」への積立等により増の予定だが、中長期的には減少が見込まれる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・地域医療介護総合確保基金：地域における医療及び介護の総合的な確保の推進</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・県有施設整備基金：県庁舎、地方合同庁舎その他大規模な施設の建設及び改修の資金への充当</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・介護保険財政安定化基金：市町村の介護保険の財政の安定化</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・県有施設整備基金：県有施設の整備のために令和元年度に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億円を取り崩したことによる減</a:t>
          </a:r>
          <a:b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・まち・ひと・しごと創生拠点整備基金：交付金事業である施設整備のために令和元年度に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億円を取り崩したことによる減</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・地域医療介護総合確保基金：地域医療介護総合確保基金活用事業のために令和元年度に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億円を取り崩したことによる減</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・ふるさと農村地域活性化基金：ふるさと農村地域活性化基金事業等のために令和元年度に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億円を取り崩したことによる減</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・新型コロナウイルス感染症対応地方創生臨時基金：令和２度に新たに設置し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億円を積立て、令和３年度は、中小事業者、農林漁業者の信用保証料、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利子補給に充当するため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億円を取り崩す予定</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・景気の動向による法人関係税等の変動</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・地方交付税と臨時財政対策債を合わせた実質的な交付税の減</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・社会保障関係経費等への対応のための歳出の増</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・他の財源対策（資金手当債の発行等）による一般財源の確保状況</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・今後も多額の財源不足が見込まれており、何も対策を講じなければ、「財政調整基金」は枯渇する状況となっていることから、歳入・歳出の両面から財源不足の解</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消に向けた対応策を講じることにより、「財政調整基金」取崩しの抑制に努める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・償還への財源に充当するため、令和元年度に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億円取り崩したことによる減</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・「財政調整基金」と同様に、歳入・歳出の両面から、財源不足の解消に向けた対応策を講じることにより、「減債基金」取崩しの抑制に努める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FA1A4EA-C513-44BD-8C4C-D154424E22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098F1C7-2C73-4B76-93F7-E56F48F417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26D0019-B59B-4A21-AB6F-C88EE710660B}"/>
            </a:ext>
          </a:extLst>
        </xdr:cNvPr>
        <xdr:cNvSpPr/>
      </xdr:nvSpPr>
      <xdr:spPr>
        <a:xfrm>
          <a:off x="352425" y="66675"/>
          <a:ext cx="11407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C1A71E98-FF84-4123-974B-C34B9B30805E}"/>
            </a:ext>
          </a:extLst>
        </xdr:cNvPr>
        <xdr:cNvSpPr/>
      </xdr:nvSpPr>
      <xdr:spPr>
        <a:xfrm>
          <a:off x="15341600" y="190500"/>
          <a:ext cx="35528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33D2D11A-A379-4745-8D02-AB3E1C598E08}"/>
            </a:ext>
          </a:extLst>
        </xdr:cNvPr>
        <xdr:cNvSpPr/>
      </xdr:nvSpPr>
      <xdr:spPr>
        <a:xfrm>
          <a:off x="15360650" y="219075"/>
          <a:ext cx="351472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62A2DC25-3274-40DF-8522-9ABFF51695F9}"/>
            </a:ext>
          </a:extLst>
        </xdr:cNvPr>
        <xdr:cNvSpPr/>
      </xdr:nvSpPr>
      <xdr:spPr>
        <a:xfrm>
          <a:off x="15370175" y="238125"/>
          <a:ext cx="3467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E0EAD84C-7E3C-4945-A9CF-ABCD4938E31D}"/>
            </a:ext>
          </a:extLst>
        </xdr:cNvPr>
        <xdr:cNvSpPr/>
      </xdr:nvSpPr>
      <xdr:spPr>
        <a:xfrm>
          <a:off x="12817475" y="190500"/>
          <a:ext cx="23907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849C3FC6-31A6-47C0-BFE9-CEFF869E14A0}"/>
            </a:ext>
          </a:extLst>
        </xdr:cNvPr>
        <xdr:cNvSpPr/>
      </xdr:nvSpPr>
      <xdr:spPr>
        <a:xfrm>
          <a:off x="12836525" y="219075"/>
          <a:ext cx="235267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B973ECF6-5AA0-438E-9EE9-6532B698ABB5}"/>
            </a:ext>
          </a:extLst>
        </xdr:cNvPr>
        <xdr:cNvSpPr/>
      </xdr:nvSpPr>
      <xdr:spPr>
        <a:xfrm>
          <a:off x="12865100" y="238125"/>
          <a:ext cx="2314575" cy="4635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D2081BC-06B8-4687-8E51-A5B2C826F937}"/>
            </a:ext>
          </a:extLst>
        </xdr:cNvPr>
        <xdr:cNvSpPr/>
      </xdr:nvSpPr>
      <xdr:spPr>
        <a:xfrm>
          <a:off x="447675" y="892175"/>
          <a:ext cx="908367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E1ACBAF-5BD5-4516-84A0-0DEA78115E8F}"/>
            </a:ext>
          </a:extLst>
        </xdr:cNvPr>
        <xdr:cNvSpPr/>
      </xdr:nvSpPr>
      <xdr:spPr>
        <a:xfrm>
          <a:off x="568325" y="920750"/>
          <a:ext cx="124777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B482E48-99A0-4127-80BC-8C131731E5B0}"/>
            </a:ext>
          </a:extLst>
        </xdr:cNvPr>
        <xdr:cNvSpPr/>
      </xdr:nvSpPr>
      <xdr:spPr>
        <a:xfrm>
          <a:off x="1768475" y="920750"/>
          <a:ext cx="120015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1,082,296
1,074,351
9,323.15
589,380,862
580,058,666
4,974,851
322,853,731
1,172,713,838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28E0860-588F-466A-8A11-B4D3475B52D1}"/>
            </a:ext>
          </a:extLst>
        </xdr:cNvPr>
        <xdr:cNvSpPr/>
      </xdr:nvSpPr>
      <xdr:spPr>
        <a:xfrm>
          <a:off x="2968625" y="920750"/>
          <a:ext cx="13716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50A681F-BBA7-40DE-813F-5094CFF2F574}"/>
            </a:ext>
          </a:extLst>
        </xdr:cNvPr>
        <xdr:cNvSpPr/>
      </xdr:nvSpPr>
      <xdr:spPr>
        <a:xfrm>
          <a:off x="4340225" y="939800"/>
          <a:ext cx="18288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8991434-72FF-46C8-82E3-3DCB00F75603}"/>
            </a:ext>
          </a:extLst>
        </xdr:cNvPr>
        <xdr:cNvSpPr/>
      </xdr:nvSpPr>
      <xdr:spPr>
        <a:xfrm>
          <a:off x="6169025" y="939800"/>
          <a:ext cx="1133475"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3ACD8AF-60B8-450F-86B4-90C8D34B88E8}"/>
            </a:ext>
          </a:extLst>
        </xdr:cNvPr>
        <xdr:cNvSpPr/>
      </xdr:nvSpPr>
      <xdr:spPr>
        <a:xfrm>
          <a:off x="7369175" y="949325"/>
          <a:ext cx="5715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683FB399-E715-4B75-8854-437C97F359A4}"/>
            </a:ext>
          </a:extLst>
        </xdr:cNvPr>
        <xdr:cNvSpPr/>
      </xdr:nvSpPr>
      <xdr:spPr>
        <a:xfrm>
          <a:off x="4340225" y="16827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6BD39B63-12B3-4520-8327-238B01D7156D}"/>
            </a:ext>
          </a:extLst>
        </xdr:cNvPr>
        <xdr:cNvSpPr/>
      </xdr:nvSpPr>
      <xdr:spPr>
        <a:xfrm>
          <a:off x="6226175" y="16827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03F79C0-3865-4239-B024-1CB8FE988DFE}"/>
            </a:ext>
          </a:extLst>
        </xdr:cNvPr>
        <xdr:cNvSpPr/>
      </xdr:nvSpPr>
      <xdr:spPr>
        <a:xfrm>
          <a:off x="9988550" y="892175"/>
          <a:ext cx="1371600" cy="12192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4FADFBB-317A-4BCA-B04E-D555882C60A1}"/>
            </a:ext>
          </a:extLst>
        </xdr:cNvPr>
        <xdr:cNvSpPr/>
      </xdr:nvSpPr>
      <xdr:spPr>
        <a:xfrm>
          <a:off x="10217150" y="949325"/>
          <a:ext cx="12001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CD17C0D-1E90-4ADE-BB12-5B96DBCC4955}"/>
            </a:ext>
          </a:extLst>
        </xdr:cNvPr>
        <xdr:cNvSpPr/>
      </xdr:nvSpPr>
      <xdr:spPr>
        <a:xfrm>
          <a:off x="10217150" y="121602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9EC2A67-C973-4611-9152-B34278C7BCE5}"/>
            </a:ext>
          </a:extLst>
        </xdr:cNvPr>
        <xdr:cNvSpPr/>
      </xdr:nvSpPr>
      <xdr:spPr>
        <a:xfrm>
          <a:off x="10217150" y="153987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9AD9722-DC22-4772-8229-1C258046B12F}"/>
            </a:ext>
          </a:extLst>
        </xdr:cNvPr>
        <xdr:cNvCxnSpPr/>
      </xdr:nvCxnSpPr>
      <xdr:spPr>
        <a:xfrm flipH="1">
          <a:off x="10055225" y="10445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EE73352-3A4A-448F-8DE5-1B12B7463591}"/>
            </a:ext>
          </a:extLst>
        </xdr:cNvPr>
        <xdr:cNvSpPr/>
      </xdr:nvSpPr>
      <xdr:spPr>
        <a:xfrm>
          <a:off x="10106025" y="100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0B80C2E-074B-477E-AF1D-9623161A4AFB}"/>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C0CA7B6-992D-4940-9EFF-533D4ECD83F2}"/>
            </a:ext>
          </a:extLst>
        </xdr:cNvPr>
        <xdr:cNvCxnSpPr/>
      </xdr:nvCxnSpPr>
      <xdr:spPr>
        <a:xfrm>
          <a:off x="10153650" y="15398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9135327-FF0F-4A47-9BEA-A5F764CBE098}"/>
            </a:ext>
          </a:extLst>
        </xdr:cNvPr>
        <xdr:cNvCxnSpPr/>
      </xdr:nvCxnSpPr>
      <xdr:spPr>
        <a:xfrm>
          <a:off x="10074275" y="15398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94E0BF9-A14A-47A3-B05C-A00761073C1F}"/>
            </a:ext>
          </a:extLst>
        </xdr:cNvPr>
        <xdr:cNvCxnSpPr/>
      </xdr:nvCxnSpPr>
      <xdr:spPr>
        <a:xfrm flipV="1">
          <a:off x="10153650" y="17716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FF48010-FF27-4FC1-AF9D-E9D8494187AF}"/>
            </a:ext>
          </a:extLst>
        </xdr:cNvPr>
        <xdr:cNvCxnSpPr/>
      </xdr:nvCxnSpPr>
      <xdr:spPr>
        <a:xfrm>
          <a:off x="10074275" y="19018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4BA4CD86-386A-4921-8E7B-2DBE8098F4BD}"/>
            </a:ext>
          </a:extLst>
        </xdr:cNvPr>
        <xdr:cNvSpPr txBox="1"/>
      </xdr:nvSpPr>
      <xdr:spPr>
        <a:xfrm>
          <a:off x="419100" y="26733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A0EDF66F-E569-45A7-AF64-4BD0E954C118}"/>
            </a:ext>
          </a:extLst>
        </xdr:cNvPr>
        <xdr:cNvSpPr txBox="1"/>
      </xdr:nvSpPr>
      <xdr:spPr>
        <a:xfrm>
          <a:off x="419100" y="29114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98D5055C-D21C-41C6-8B57-65AB17F366F2}"/>
            </a:ext>
          </a:extLst>
        </xdr:cNvPr>
        <xdr:cNvSpPr/>
      </xdr:nvSpPr>
      <xdr:spPr>
        <a:xfrm>
          <a:off x="692150" y="294005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7F745AB0-8135-4A5E-B4D7-DD43CB6FBB5F}"/>
            </a:ext>
          </a:extLst>
        </xdr:cNvPr>
        <xdr:cNvSpPr txBox="1"/>
      </xdr:nvSpPr>
      <xdr:spPr>
        <a:xfrm>
          <a:off x="419100" y="31496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47EAC590-FD8C-4BAF-A6C2-35A6429B5397}"/>
            </a:ext>
          </a:extLst>
        </xdr:cNvPr>
        <xdr:cNvSpPr txBox="1"/>
      </xdr:nvSpPr>
      <xdr:spPr>
        <a:xfrm>
          <a:off x="419100" y="339725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7500EA28-1C41-401E-8748-930895190AC0}"/>
            </a:ext>
          </a:extLst>
        </xdr:cNvPr>
        <xdr:cNvSpPr txBox="1"/>
      </xdr:nvSpPr>
      <xdr:spPr>
        <a:xfrm>
          <a:off x="419100" y="36258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C4709AE2-D7A4-493B-98DC-4D1C194CBDB0}"/>
            </a:ext>
          </a:extLst>
        </xdr:cNvPr>
        <xdr:cNvSpPr/>
      </xdr:nvSpPr>
      <xdr:spPr>
        <a:xfrm>
          <a:off x="1158875" y="4092575"/>
          <a:ext cx="38195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AD6B0AD5-B188-4CAE-8164-32F6624B2A46}"/>
            </a:ext>
          </a:extLst>
        </xdr:cNvPr>
        <xdr:cNvSpPr/>
      </xdr:nvSpPr>
      <xdr:spPr>
        <a:xfrm>
          <a:off x="1811514" y="44468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CDE25BA4-F7E2-431D-A13E-FBAD026D9256}"/>
            </a:ext>
          </a:extLst>
        </xdr:cNvPr>
        <xdr:cNvSpPr/>
      </xdr:nvSpPr>
      <xdr:spPr>
        <a:xfrm>
          <a:off x="3468364" y="44301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051B0EDC-F838-4157-9BCD-CDE144F13D3C}"/>
            </a:ext>
          </a:extLst>
        </xdr:cNvPr>
        <xdr:cNvSpPr/>
      </xdr:nvSpPr>
      <xdr:spPr>
        <a:xfrm>
          <a:off x="49307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7086503A-103C-4CE8-8CA2-FAF96D14393A}"/>
            </a:ext>
          </a:extLst>
        </xdr:cNvPr>
        <xdr:cNvSpPr/>
      </xdr:nvSpPr>
      <xdr:spPr>
        <a:xfrm>
          <a:off x="49307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EEF41256-AFE1-46A8-90BB-CAE63A337FCA}"/>
            </a:ext>
          </a:extLst>
        </xdr:cNvPr>
        <xdr:cNvSpPr/>
      </xdr:nvSpPr>
      <xdr:spPr>
        <a:xfrm>
          <a:off x="65309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8A335E6F-81B4-42C5-A029-CC71BF020481}"/>
            </a:ext>
          </a:extLst>
        </xdr:cNvPr>
        <xdr:cNvSpPr/>
      </xdr:nvSpPr>
      <xdr:spPr>
        <a:xfrm>
          <a:off x="65309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B676BDB1-7710-4117-A83F-FAE4B7FBB8E3}"/>
            </a:ext>
          </a:extLst>
        </xdr:cNvPr>
        <xdr:cNvSpPr/>
      </xdr:nvSpPr>
      <xdr:spPr>
        <a:xfrm>
          <a:off x="1158875" y="47498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3C50CEFD-5055-4334-8DF9-48A51A550F79}"/>
            </a:ext>
          </a:extLst>
        </xdr:cNvPr>
        <xdr:cNvSpPr/>
      </xdr:nvSpPr>
      <xdr:spPr>
        <a:xfrm>
          <a:off x="5226050"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3A9F0F96-A51E-49D5-B392-7D0F05595C6C}"/>
            </a:ext>
          </a:extLst>
        </xdr:cNvPr>
        <xdr:cNvSpPr/>
      </xdr:nvSpPr>
      <xdr:spPr>
        <a:xfrm>
          <a:off x="5226050"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D83519AE-1B6C-4A16-B195-106484EC2B3C}"/>
            </a:ext>
          </a:extLst>
        </xdr:cNvPr>
        <xdr:cNvSpPr txBox="1"/>
      </xdr:nvSpPr>
      <xdr:spPr>
        <a:xfrm>
          <a:off x="5292725"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mn-lt"/>
              <a:ea typeface="+mn-ea"/>
              <a:cs typeface="+mn-cs"/>
            </a:rPr>
            <a:t>本県の有形固定資産減価償却率は、都道府県平均より高く、老朽化の進行により今後も上昇する見込みであるが、</a:t>
          </a:r>
          <a:r>
            <a:rPr kumimoji="1" lang="ja-JP" altLang="ja-JP" sz="1050" baseline="0">
              <a:solidFill>
                <a:schemeClr val="dk1"/>
              </a:solidFill>
              <a:effectLst/>
              <a:latin typeface="+mn-lt"/>
              <a:ea typeface="+mn-ea"/>
              <a:cs typeface="+mn-cs"/>
            </a:rPr>
            <a:t>「山形県県有財産総合管理（ファシリティマネジメント）基本方針」に基づき、県有施設の長寿命化と維持管理コストの低減、県有財産の有効活用、及び県有財産の総量縮小に取り組んでいる。</a:t>
          </a:r>
          <a:endParaRPr lang="ja-JP" altLang="ja-JP" sz="1050">
            <a:effectLst/>
          </a:endParaRPr>
        </a:p>
        <a:p>
          <a:pPr eaLnBrk="1" fontAlgn="auto" latinLnBrk="0" hangingPunct="1"/>
          <a:r>
            <a:rPr kumimoji="1" lang="ja-JP" altLang="ja-JP" sz="1050" baseline="0">
              <a:solidFill>
                <a:schemeClr val="dk1"/>
              </a:solidFill>
              <a:effectLst/>
              <a:latin typeface="+mn-lt"/>
              <a:ea typeface="+mn-ea"/>
              <a:cs typeface="+mn-cs"/>
            </a:rPr>
            <a:t>　引き続き、上記基本方針に基づく県有施設の適正な管理を推進していく</a:t>
          </a:r>
          <a:r>
            <a:rPr kumimoji="1" lang="ja-JP" altLang="en-US" sz="1050" baseline="0">
              <a:solidFill>
                <a:schemeClr val="dk1"/>
              </a:solidFill>
              <a:effectLst/>
              <a:latin typeface="+mn-lt"/>
              <a:ea typeface="+mn-ea"/>
              <a:cs typeface="+mn-cs"/>
            </a:rPr>
            <a:t>。</a:t>
          </a:r>
          <a:endParaRPr lang="ja-JP" altLang="ja-JP" sz="1050">
            <a:effectLst/>
          </a:endParaRPr>
        </a:p>
        <a:p>
          <a:r>
            <a:rPr kumimoji="1" lang="en-US" altLang="ja-JP" sz="1100">
              <a:latin typeface="ＭＳ Ｐゴシック" panose="020B0600070205080204" pitchFamily="50" charset="-128"/>
              <a:ea typeface="ＭＳ Ｐゴシック" panose="020B0600070205080204" pitchFamily="50" charset="-128"/>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5E750AAA-9593-45AF-B357-C75EC937ED48}"/>
            </a:ext>
          </a:extLst>
        </xdr:cNvPr>
        <xdr:cNvSpPr txBox="1"/>
      </xdr:nvSpPr>
      <xdr:spPr>
        <a:xfrm>
          <a:off x="11303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D7EAFC70-12BF-4462-8158-33684F26D281}"/>
            </a:ext>
          </a:extLst>
        </xdr:cNvPr>
        <xdr:cNvCxnSpPr/>
      </xdr:nvCxnSpPr>
      <xdr:spPr>
        <a:xfrm>
          <a:off x="1158875" y="6788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6E6DEC2F-80DE-4581-89A4-1CA5D972D055}"/>
            </a:ext>
          </a:extLst>
        </xdr:cNvPr>
        <xdr:cNvSpPr txBox="1"/>
      </xdr:nvSpPr>
      <xdr:spPr>
        <a:xfrm>
          <a:off x="789956" y="6703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40B5AD30-8855-4249-A25D-DED5BA5748C6}"/>
            </a:ext>
          </a:extLst>
        </xdr:cNvPr>
        <xdr:cNvCxnSpPr/>
      </xdr:nvCxnSpPr>
      <xdr:spPr>
        <a:xfrm>
          <a:off x="1158875" y="63881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FD05A774-1E37-463A-AA27-C5512CFE2828}"/>
            </a:ext>
          </a:extLst>
        </xdr:cNvPr>
        <xdr:cNvSpPr txBox="1"/>
      </xdr:nvSpPr>
      <xdr:spPr>
        <a:xfrm>
          <a:off x="789956" y="6303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2CD136CD-6A99-411B-94A9-40F7E4350AE2}"/>
            </a:ext>
          </a:extLst>
        </xdr:cNvPr>
        <xdr:cNvCxnSpPr/>
      </xdr:nvCxnSpPr>
      <xdr:spPr>
        <a:xfrm>
          <a:off x="1158875" y="59785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ED7BDEA4-53E9-4496-89FF-89564B0EAD45}"/>
            </a:ext>
          </a:extLst>
        </xdr:cNvPr>
        <xdr:cNvSpPr txBox="1"/>
      </xdr:nvSpPr>
      <xdr:spPr>
        <a:xfrm>
          <a:off x="789956" y="5884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20E2EB24-43EB-4896-9F7A-3FFA4BB4F37B}"/>
            </a:ext>
          </a:extLst>
        </xdr:cNvPr>
        <xdr:cNvCxnSpPr/>
      </xdr:nvCxnSpPr>
      <xdr:spPr>
        <a:xfrm>
          <a:off x="1158875" y="55689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008D5019-E31A-4B8C-A275-277DE9B27DE3}"/>
            </a:ext>
          </a:extLst>
        </xdr:cNvPr>
        <xdr:cNvSpPr txBox="1"/>
      </xdr:nvSpPr>
      <xdr:spPr>
        <a:xfrm>
          <a:off x="789956" y="5484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6515C667-7919-46B8-A82A-855171D38B0C}"/>
            </a:ext>
          </a:extLst>
        </xdr:cNvPr>
        <xdr:cNvCxnSpPr/>
      </xdr:nvCxnSpPr>
      <xdr:spPr>
        <a:xfrm>
          <a:off x="1158875" y="51689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DD936069-B9CA-40AF-AF14-7EF029380CC2}"/>
            </a:ext>
          </a:extLst>
        </xdr:cNvPr>
        <xdr:cNvSpPr txBox="1"/>
      </xdr:nvSpPr>
      <xdr:spPr>
        <a:xfrm>
          <a:off x="789956" y="50750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FC083172-948B-41E5-9465-2B2BC30D7986}"/>
            </a:ext>
          </a:extLst>
        </xdr:cNvPr>
        <xdr:cNvCxnSpPr/>
      </xdr:nvCxnSpPr>
      <xdr:spPr>
        <a:xfrm>
          <a:off x="1158875" y="4749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7447A039-C3E8-489C-B9DD-A7EEFED138C8}"/>
            </a:ext>
          </a:extLst>
        </xdr:cNvPr>
        <xdr:cNvSpPr txBox="1"/>
      </xdr:nvSpPr>
      <xdr:spPr>
        <a:xfrm>
          <a:off x="789956" y="4665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3417104E-5AE0-40A7-BAFD-F7D943D4778A}"/>
            </a:ext>
          </a:extLst>
        </xdr:cNvPr>
        <xdr:cNvSpPr/>
      </xdr:nvSpPr>
      <xdr:spPr>
        <a:xfrm>
          <a:off x="1158875" y="47498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122555</xdr:rowOff>
    </xdr:to>
    <xdr:cxnSp macro="">
      <xdr:nvCxnSpPr>
        <xdr:cNvPr id="62" name="直線コネクタ 61">
          <a:extLst>
            <a:ext uri="{FF2B5EF4-FFF2-40B4-BE49-F238E27FC236}">
              <a16:creationId xmlns:a16="http://schemas.microsoft.com/office/drawing/2014/main" id="{79FFC99B-9B2B-498D-9C02-0DC537B86E95}"/>
            </a:ext>
          </a:extLst>
        </xdr:cNvPr>
        <xdr:cNvCxnSpPr/>
      </xdr:nvCxnSpPr>
      <xdr:spPr>
        <a:xfrm flipV="1">
          <a:off x="4306570" y="5239385"/>
          <a:ext cx="1270" cy="11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126382</xdr:rowOff>
    </xdr:from>
    <xdr:ext cx="405111" cy="259045"/>
    <xdr:sp macro="" textlink="">
      <xdr:nvSpPr>
        <xdr:cNvPr id="63" name="有形固定資産減価償却率最小値テキスト">
          <a:extLst>
            <a:ext uri="{FF2B5EF4-FFF2-40B4-BE49-F238E27FC236}">
              <a16:creationId xmlns:a16="http://schemas.microsoft.com/office/drawing/2014/main" id="{C5C6DD98-5458-4B78-BF18-756CFA7E7E68}"/>
            </a:ext>
          </a:extLst>
        </xdr:cNvPr>
        <xdr:cNvSpPr txBox="1"/>
      </xdr:nvSpPr>
      <xdr:spPr>
        <a:xfrm>
          <a:off x="4359275" y="642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122555</xdr:rowOff>
    </xdr:from>
    <xdr:to>
      <xdr:col>23</xdr:col>
      <xdr:colOff>174625</xdr:colOff>
      <xdr:row>34</xdr:row>
      <xdr:rowOff>122555</xdr:rowOff>
    </xdr:to>
    <xdr:cxnSp macro="">
      <xdr:nvCxnSpPr>
        <xdr:cNvPr id="64" name="直線コネクタ 63">
          <a:extLst>
            <a:ext uri="{FF2B5EF4-FFF2-40B4-BE49-F238E27FC236}">
              <a16:creationId xmlns:a16="http://schemas.microsoft.com/office/drawing/2014/main" id="{1488925D-316F-43E1-B955-300F1430CA75}"/>
            </a:ext>
          </a:extLst>
        </xdr:cNvPr>
        <xdr:cNvCxnSpPr/>
      </xdr:nvCxnSpPr>
      <xdr:spPr>
        <a:xfrm>
          <a:off x="4216400" y="643128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5" name="有形固定資産減価償却率最大値テキスト">
          <a:extLst>
            <a:ext uri="{FF2B5EF4-FFF2-40B4-BE49-F238E27FC236}">
              <a16:creationId xmlns:a16="http://schemas.microsoft.com/office/drawing/2014/main" id="{984589A7-E579-430B-B59D-82C6B5BDB555}"/>
            </a:ext>
          </a:extLst>
        </xdr:cNvPr>
        <xdr:cNvSpPr txBox="1"/>
      </xdr:nvSpPr>
      <xdr:spPr>
        <a:xfrm>
          <a:off x="4359275" y="5027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6" name="直線コネクタ 65">
          <a:extLst>
            <a:ext uri="{FF2B5EF4-FFF2-40B4-BE49-F238E27FC236}">
              <a16:creationId xmlns:a16="http://schemas.microsoft.com/office/drawing/2014/main" id="{EBE4C5A2-6F35-4F26-A659-D356423AB115}"/>
            </a:ext>
          </a:extLst>
        </xdr:cNvPr>
        <xdr:cNvCxnSpPr/>
      </xdr:nvCxnSpPr>
      <xdr:spPr>
        <a:xfrm>
          <a:off x="4216400" y="523938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63644</xdr:rowOff>
    </xdr:from>
    <xdr:ext cx="405111" cy="259045"/>
    <xdr:sp macro="" textlink="">
      <xdr:nvSpPr>
        <xdr:cNvPr id="67" name="有形固定資産減価償却率平均値テキスト">
          <a:extLst>
            <a:ext uri="{FF2B5EF4-FFF2-40B4-BE49-F238E27FC236}">
              <a16:creationId xmlns:a16="http://schemas.microsoft.com/office/drawing/2014/main" id="{03528B92-3276-4CCF-841C-719826E9ECA9}"/>
            </a:ext>
          </a:extLst>
        </xdr:cNvPr>
        <xdr:cNvSpPr txBox="1"/>
      </xdr:nvSpPr>
      <xdr:spPr>
        <a:xfrm>
          <a:off x="4359275" y="5562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40767</xdr:rowOff>
    </xdr:from>
    <xdr:to>
      <xdr:col>23</xdr:col>
      <xdr:colOff>136525</xdr:colOff>
      <xdr:row>30</xdr:row>
      <xdr:rowOff>142367</xdr:rowOff>
    </xdr:to>
    <xdr:sp macro="" textlink="">
      <xdr:nvSpPr>
        <xdr:cNvPr id="68" name="フローチャート: 判断 67">
          <a:extLst>
            <a:ext uri="{FF2B5EF4-FFF2-40B4-BE49-F238E27FC236}">
              <a16:creationId xmlns:a16="http://schemas.microsoft.com/office/drawing/2014/main" id="{A1EAAC64-C917-4204-83C2-BF497DA8E56B}"/>
            </a:ext>
          </a:extLst>
        </xdr:cNvPr>
        <xdr:cNvSpPr/>
      </xdr:nvSpPr>
      <xdr:spPr>
        <a:xfrm>
          <a:off x="4254500" y="569861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91313</xdr:rowOff>
    </xdr:from>
    <xdr:to>
      <xdr:col>19</xdr:col>
      <xdr:colOff>187325</xdr:colOff>
      <xdr:row>30</xdr:row>
      <xdr:rowOff>21463</xdr:rowOff>
    </xdr:to>
    <xdr:sp macro="" textlink="">
      <xdr:nvSpPr>
        <xdr:cNvPr id="69" name="フローチャート: 判断 68">
          <a:extLst>
            <a:ext uri="{FF2B5EF4-FFF2-40B4-BE49-F238E27FC236}">
              <a16:creationId xmlns:a16="http://schemas.microsoft.com/office/drawing/2014/main" id="{E53DCB4E-F526-47B6-B096-523BC860BADB}"/>
            </a:ext>
          </a:extLst>
        </xdr:cNvPr>
        <xdr:cNvSpPr/>
      </xdr:nvSpPr>
      <xdr:spPr>
        <a:xfrm>
          <a:off x="3616325" y="558406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81407</xdr:rowOff>
    </xdr:from>
    <xdr:to>
      <xdr:col>15</xdr:col>
      <xdr:colOff>187325</xdr:colOff>
      <xdr:row>29</xdr:row>
      <xdr:rowOff>11557</xdr:rowOff>
    </xdr:to>
    <xdr:sp macro="" textlink="">
      <xdr:nvSpPr>
        <xdr:cNvPr id="70" name="フローチャート: 判断 69">
          <a:extLst>
            <a:ext uri="{FF2B5EF4-FFF2-40B4-BE49-F238E27FC236}">
              <a16:creationId xmlns:a16="http://schemas.microsoft.com/office/drawing/2014/main" id="{44FCCECB-E286-4634-BDF1-4CE42D688CFF}"/>
            </a:ext>
          </a:extLst>
        </xdr:cNvPr>
        <xdr:cNvSpPr/>
      </xdr:nvSpPr>
      <xdr:spPr>
        <a:xfrm>
          <a:off x="2930525" y="541858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46863</xdr:rowOff>
    </xdr:from>
    <xdr:to>
      <xdr:col>11</xdr:col>
      <xdr:colOff>187325</xdr:colOff>
      <xdr:row>28</xdr:row>
      <xdr:rowOff>148463</xdr:rowOff>
    </xdr:to>
    <xdr:sp macro="" textlink="">
      <xdr:nvSpPr>
        <xdr:cNvPr id="71" name="フローチャート: 判断 70">
          <a:extLst>
            <a:ext uri="{FF2B5EF4-FFF2-40B4-BE49-F238E27FC236}">
              <a16:creationId xmlns:a16="http://schemas.microsoft.com/office/drawing/2014/main" id="{69568432-2103-413F-A079-EA3DBFC4D2F5}"/>
            </a:ext>
          </a:extLst>
        </xdr:cNvPr>
        <xdr:cNvSpPr/>
      </xdr:nvSpPr>
      <xdr:spPr>
        <a:xfrm>
          <a:off x="2244725" y="538403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25</xdr:row>
      <xdr:rowOff>155321</xdr:rowOff>
    </xdr:from>
    <xdr:to>
      <xdr:col>7</xdr:col>
      <xdr:colOff>187325</xdr:colOff>
      <xdr:row>26</xdr:row>
      <xdr:rowOff>85471</xdr:rowOff>
    </xdr:to>
    <xdr:sp macro="" textlink="">
      <xdr:nvSpPr>
        <xdr:cNvPr id="72" name="フローチャート: 判断 71">
          <a:extLst>
            <a:ext uri="{FF2B5EF4-FFF2-40B4-BE49-F238E27FC236}">
              <a16:creationId xmlns:a16="http://schemas.microsoft.com/office/drawing/2014/main" id="{E66C86D9-7E8B-4335-B3DC-65F897C52B1D}"/>
            </a:ext>
          </a:extLst>
        </xdr:cNvPr>
        <xdr:cNvSpPr/>
      </xdr:nvSpPr>
      <xdr:spPr>
        <a:xfrm>
          <a:off x="1558925" y="50035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C2A66823-4E16-4CFB-B333-B87D7B8155EE}"/>
            </a:ext>
          </a:extLst>
        </xdr:cNvPr>
        <xdr:cNvSpPr txBox="1"/>
      </xdr:nvSpPr>
      <xdr:spPr>
        <a:xfrm>
          <a:off x="4149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EF4E8CF2-FAFE-47F9-AF99-01A0C0D2EAF1}"/>
            </a:ext>
          </a:extLst>
        </xdr:cNvPr>
        <xdr:cNvSpPr txBox="1"/>
      </xdr:nvSpPr>
      <xdr:spPr>
        <a:xfrm>
          <a:off x="35115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A916753-D4C6-4EF6-AF62-1B2108D906BB}"/>
            </a:ext>
          </a:extLst>
        </xdr:cNvPr>
        <xdr:cNvSpPr txBox="1"/>
      </xdr:nvSpPr>
      <xdr:spPr>
        <a:xfrm>
          <a:off x="28257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B3F80DF-178F-4EC1-BDC7-B30836CA6AFC}"/>
            </a:ext>
          </a:extLst>
        </xdr:cNvPr>
        <xdr:cNvSpPr txBox="1"/>
      </xdr:nvSpPr>
      <xdr:spPr>
        <a:xfrm>
          <a:off x="21399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5B79AC5-A714-4904-8FE6-3264B9DDE7F6}"/>
            </a:ext>
          </a:extLst>
        </xdr:cNvPr>
        <xdr:cNvSpPr txBox="1"/>
      </xdr:nvSpPr>
      <xdr:spPr>
        <a:xfrm>
          <a:off x="14541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71755</xdr:rowOff>
    </xdr:from>
    <xdr:to>
      <xdr:col>23</xdr:col>
      <xdr:colOff>136525</xdr:colOff>
      <xdr:row>35</xdr:row>
      <xdr:rowOff>1905</xdr:rowOff>
    </xdr:to>
    <xdr:sp macro="" textlink="">
      <xdr:nvSpPr>
        <xdr:cNvPr id="78" name="楕円 77">
          <a:extLst>
            <a:ext uri="{FF2B5EF4-FFF2-40B4-BE49-F238E27FC236}">
              <a16:creationId xmlns:a16="http://schemas.microsoft.com/office/drawing/2014/main" id="{FA9A0A6B-94AC-4F73-9F5F-0550214D8F65}"/>
            </a:ext>
          </a:extLst>
        </xdr:cNvPr>
        <xdr:cNvSpPr/>
      </xdr:nvSpPr>
      <xdr:spPr>
        <a:xfrm>
          <a:off x="4254500" y="63741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158132</xdr:rowOff>
    </xdr:from>
    <xdr:ext cx="405111" cy="259045"/>
    <xdr:sp macro="" textlink="">
      <xdr:nvSpPr>
        <xdr:cNvPr id="79" name="有形固定資産減価償却率該当値テキスト">
          <a:extLst>
            <a:ext uri="{FF2B5EF4-FFF2-40B4-BE49-F238E27FC236}">
              <a16:creationId xmlns:a16="http://schemas.microsoft.com/office/drawing/2014/main" id="{F0A980F1-93A4-49E2-8DE9-95E9A3532B8C}"/>
            </a:ext>
          </a:extLst>
        </xdr:cNvPr>
        <xdr:cNvSpPr txBox="1"/>
      </xdr:nvSpPr>
      <xdr:spPr>
        <a:xfrm>
          <a:off x="4359275" y="6304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156845</xdr:rowOff>
    </xdr:from>
    <xdr:to>
      <xdr:col>19</xdr:col>
      <xdr:colOff>187325</xdr:colOff>
      <xdr:row>34</xdr:row>
      <xdr:rowOff>86995</xdr:rowOff>
    </xdr:to>
    <xdr:sp macro="" textlink="">
      <xdr:nvSpPr>
        <xdr:cNvPr id="80" name="楕円 79">
          <a:extLst>
            <a:ext uri="{FF2B5EF4-FFF2-40B4-BE49-F238E27FC236}">
              <a16:creationId xmlns:a16="http://schemas.microsoft.com/office/drawing/2014/main" id="{66F2D49A-C52D-464A-B510-2FC6FAFB9524}"/>
            </a:ext>
          </a:extLst>
        </xdr:cNvPr>
        <xdr:cNvSpPr/>
      </xdr:nvSpPr>
      <xdr:spPr>
        <a:xfrm>
          <a:off x="3616325" y="630364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36195</xdr:rowOff>
    </xdr:from>
    <xdr:to>
      <xdr:col>23</xdr:col>
      <xdr:colOff>85725</xdr:colOff>
      <xdr:row>34</xdr:row>
      <xdr:rowOff>122555</xdr:rowOff>
    </xdr:to>
    <xdr:cxnSp macro="">
      <xdr:nvCxnSpPr>
        <xdr:cNvPr id="81" name="直線コネクタ 80">
          <a:extLst>
            <a:ext uri="{FF2B5EF4-FFF2-40B4-BE49-F238E27FC236}">
              <a16:creationId xmlns:a16="http://schemas.microsoft.com/office/drawing/2014/main" id="{F3CF3A41-32B0-4121-8B62-A98E17C2BA31}"/>
            </a:ext>
          </a:extLst>
        </xdr:cNvPr>
        <xdr:cNvCxnSpPr/>
      </xdr:nvCxnSpPr>
      <xdr:spPr>
        <a:xfrm>
          <a:off x="3673475" y="6341745"/>
          <a:ext cx="62865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10033</xdr:rowOff>
    </xdr:from>
    <xdr:to>
      <xdr:col>15</xdr:col>
      <xdr:colOff>187325</xdr:colOff>
      <xdr:row>33</xdr:row>
      <xdr:rowOff>111633</xdr:rowOff>
    </xdr:to>
    <xdr:sp macro="" textlink="">
      <xdr:nvSpPr>
        <xdr:cNvPr id="82" name="楕円 81">
          <a:extLst>
            <a:ext uri="{FF2B5EF4-FFF2-40B4-BE49-F238E27FC236}">
              <a16:creationId xmlns:a16="http://schemas.microsoft.com/office/drawing/2014/main" id="{C6E6C720-8124-40AD-A65C-663E66A9EA9F}"/>
            </a:ext>
          </a:extLst>
        </xdr:cNvPr>
        <xdr:cNvSpPr/>
      </xdr:nvSpPr>
      <xdr:spPr>
        <a:xfrm>
          <a:off x="2930525" y="615048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60833</xdr:rowOff>
    </xdr:from>
    <xdr:to>
      <xdr:col>19</xdr:col>
      <xdr:colOff>136525</xdr:colOff>
      <xdr:row>34</xdr:row>
      <xdr:rowOff>36195</xdr:rowOff>
    </xdr:to>
    <xdr:cxnSp macro="">
      <xdr:nvCxnSpPr>
        <xdr:cNvPr id="83" name="直線コネクタ 82">
          <a:extLst>
            <a:ext uri="{FF2B5EF4-FFF2-40B4-BE49-F238E27FC236}">
              <a16:creationId xmlns:a16="http://schemas.microsoft.com/office/drawing/2014/main" id="{0C25D3A1-9212-4337-8A9A-3AAB6C8A33CE}"/>
            </a:ext>
          </a:extLst>
        </xdr:cNvPr>
        <xdr:cNvCxnSpPr/>
      </xdr:nvCxnSpPr>
      <xdr:spPr>
        <a:xfrm>
          <a:off x="2987675" y="6207633"/>
          <a:ext cx="6858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60579</xdr:rowOff>
    </xdr:from>
    <xdr:to>
      <xdr:col>11</xdr:col>
      <xdr:colOff>187325</xdr:colOff>
      <xdr:row>32</xdr:row>
      <xdr:rowOff>162179</xdr:rowOff>
    </xdr:to>
    <xdr:sp macro="" textlink="">
      <xdr:nvSpPr>
        <xdr:cNvPr id="84" name="楕円 83">
          <a:extLst>
            <a:ext uri="{FF2B5EF4-FFF2-40B4-BE49-F238E27FC236}">
              <a16:creationId xmlns:a16="http://schemas.microsoft.com/office/drawing/2014/main" id="{08A4DB36-5B87-4C73-A2BF-83DC1E6D4053}"/>
            </a:ext>
          </a:extLst>
        </xdr:cNvPr>
        <xdr:cNvSpPr/>
      </xdr:nvSpPr>
      <xdr:spPr>
        <a:xfrm>
          <a:off x="2244725" y="604545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111379</xdr:rowOff>
    </xdr:from>
    <xdr:to>
      <xdr:col>15</xdr:col>
      <xdr:colOff>136525</xdr:colOff>
      <xdr:row>33</xdr:row>
      <xdr:rowOff>60833</xdr:rowOff>
    </xdr:to>
    <xdr:cxnSp macro="">
      <xdr:nvCxnSpPr>
        <xdr:cNvPr id="85" name="直線コネクタ 84">
          <a:extLst>
            <a:ext uri="{FF2B5EF4-FFF2-40B4-BE49-F238E27FC236}">
              <a16:creationId xmlns:a16="http://schemas.microsoft.com/office/drawing/2014/main" id="{2D3DDE92-0673-40CD-B7A9-9F5C5E2E2231}"/>
            </a:ext>
          </a:extLst>
        </xdr:cNvPr>
        <xdr:cNvCxnSpPr/>
      </xdr:nvCxnSpPr>
      <xdr:spPr>
        <a:xfrm>
          <a:off x="2301875" y="6093079"/>
          <a:ext cx="685800" cy="1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37990</xdr:rowOff>
    </xdr:from>
    <xdr:ext cx="405111" cy="259045"/>
    <xdr:sp macro="" textlink="">
      <xdr:nvSpPr>
        <xdr:cNvPr id="86" name="n_1aveValue有形固定資産減価償却率">
          <a:extLst>
            <a:ext uri="{FF2B5EF4-FFF2-40B4-BE49-F238E27FC236}">
              <a16:creationId xmlns:a16="http://schemas.microsoft.com/office/drawing/2014/main" id="{A3BB0FF4-18AE-4231-A20E-678DAE5B48B8}"/>
            </a:ext>
          </a:extLst>
        </xdr:cNvPr>
        <xdr:cNvSpPr txBox="1"/>
      </xdr:nvSpPr>
      <xdr:spPr>
        <a:xfrm>
          <a:off x="3474094" y="537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28084</xdr:rowOff>
    </xdr:from>
    <xdr:ext cx="405111" cy="259045"/>
    <xdr:sp macro="" textlink="">
      <xdr:nvSpPr>
        <xdr:cNvPr id="87" name="n_2aveValue有形固定資産減価償却率">
          <a:extLst>
            <a:ext uri="{FF2B5EF4-FFF2-40B4-BE49-F238E27FC236}">
              <a16:creationId xmlns:a16="http://schemas.microsoft.com/office/drawing/2014/main" id="{2A318DA0-18BA-49F2-9B4D-0FF54A995F20}"/>
            </a:ext>
          </a:extLst>
        </xdr:cNvPr>
        <xdr:cNvSpPr txBox="1"/>
      </xdr:nvSpPr>
      <xdr:spPr>
        <a:xfrm>
          <a:off x="2797819" y="5203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164990</xdr:rowOff>
    </xdr:from>
    <xdr:ext cx="405111" cy="259045"/>
    <xdr:sp macro="" textlink="">
      <xdr:nvSpPr>
        <xdr:cNvPr id="88" name="n_3aveValue有形固定資産減価償却率">
          <a:extLst>
            <a:ext uri="{FF2B5EF4-FFF2-40B4-BE49-F238E27FC236}">
              <a16:creationId xmlns:a16="http://schemas.microsoft.com/office/drawing/2014/main" id="{E328A757-8194-440B-BEB9-E1788C8B12DA}"/>
            </a:ext>
          </a:extLst>
        </xdr:cNvPr>
        <xdr:cNvSpPr txBox="1"/>
      </xdr:nvSpPr>
      <xdr:spPr>
        <a:xfrm>
          <a:off x="2112019" y="517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101998</xdr:rowOff>
    </xdr:from>
    <xdr:ext cx="405111" cy="259045"/>
    <xdr:sp macro="" textlink="">
      <xdr:nvSpPr>
        <xdr:cNvPr id="89" name="n_4aveValue有形固定資産減価償却率">
          <a:extLst>
            <a:ext uri="{FF2B5EF4-FFF2-40B4-BE49-F238E27FC236}">
              <a16:creationId xmlns:a16="http://schemas.microsoft.com/office/drawing/2014/main" id="{96197751-711A-4473-8B6B-0299237174DE}"/>
            </a:ext>
          </a:extLst>
        </xdr:cNvPr>
        <xdr:cNvSpPr txBox="1"/>
      </xdr:nvSpPr>
      <xdr:spPr>
        <a:xfrm>
          <a:off x="1426219" y="4791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78122</xdr:rowOff>
    </xdr:from>
    <xdr:ext cx="405111" cy="259045"/>
    <xdr:sp macro="" textlink="">
      <xdr:nvSpPr>
        <xdr:cNvPr id="90" name="n_1mainValue有形固定資産減価償却率">
          <a:extLst>
            <a:ext uri="{FF2B5EF4-FFF2-40B4-BE49-F238E27FC236}">
              <a16:creationId xmlns:a16="http://schemas.microsoft.com/office/drawing/2014/main" id="{FE81FFBD-965A-4F25-A8D5-8D4BB8327BFA}"/>
            </a:ext>
          </a:extLst>
        </xdr:cNvPr>
        <xdr:cNvSpPr txBox="1"/>
      </xdr:nvSpPr>
      <xdr:spPr>
        <a:xfrm>
          <a:off x="347409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102760</xdr:rowOff>
    </xdr:from>
    <xdr:ext cx="405111" cy="259045"/>
    <xdr:sp macro="" textlink="">
      <xdr:nvSpPr>
        <xdr:cNvPr id="91" name="n_2mainValue有形固定資産減価償却率">
          <a:extLst>
            <a:ext uri="{FF2B5EF4-FFF2-40B4-BE49-F238E27FC236}">
              <a16:creationId xmlns:a16="http://schemas.microsoft.com/office/drawing/2014/main" id="{DF17ADFC-5CB4-43A7-AF7C-725176EBBD9C}"/>
            </a:ext>
          </a:extLst>
        </xdr:cNvPr>
        <xdr:cNvSpPr txBox="1"/>
      </xdr:nvSpPr>
      <xdr:spPr>
        <a:xfrm>
          <a:off x="2797819" y="6249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153306</xdr:rowOff>
    </xdr:from>
    <xdr:ext cx="405111" cy="259045"/>
    <xdr:sp macro="" textlink="">
      <xdr:nvSpPr>
        <xdr:cNvPr id="92" name="n_3mainValue有形固定資産減価償却率">
          <a:extLst>
            <a:ext uri="{FF2B5EF4-FFF2-40B4-BE49-F238E27FC236}">
              <a16:creationId xmlns:a16="http://schemas.microsoft.com/office/drawing/2014/main" id="{9A3912A9-BB50-4AFC-9F31-9725FEE8B209}"/>
            </a:ext>
          </a:extLst>
        </xdr:cNvPr>
        <xdr:cNvSpPr txBox="1"/>
      </xdr:nvSpPr>
      <xdr:spPr>
        <a:xfrm>
          <a:off x="2112019" y="6135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A832C7E6-1140-42EE-976B-AEEF074665D7}"/>
            </a:ext>
          </a:extLst>
        </xdr:cNvPr>
        <xdr:cNvSpPr/>
      </xdr:nvSpPr>
      <xdr:spPr>
        <a:xfrm>
          <a:off x="10198100" y="4092575"/>
          <a:ext cx="38004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DA9A0CF6-39DC-4006-8B1E-CE421CF5DB64}"/>
            </a:ext>
          </a:extLst>
        </xdr:cNvPr>
        <xdr:cNvSpPr/>
      </xdr:nvSpPr>
      <xdr:spPr>
        <a:xfrm>
          <a:off x="11154043" y="44468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5" name="正方形/長方形 94">
          <a:extLst>
            <a:ext uri="{FF2B5EF4-FFF2-40B4-BE49-F238E27FC236}">
              <a16:creationId xmlns:a16="http://schemas.microsoft.com/office/drawing/2014/main" id="{4012A31B-3199-47E7-9D4F-CDBA663B93F3}"/>
            </a:ext>
          </a:extLst>
        </xdr:cNvPr>
        <xdr:cNvSpPr/>
      </xdr:nvSpPr>
      <xdr:spPr>
        <a:xfrm>
          <a:off x="12403169" y="44301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C81A0DB8-73B9-4FB8-A442-1EC18B28E43C}"/>
            </a:ext>
          </a:extLst>
        </xdr:cNvPr>
        <xdr:cNvSpPr/>
      </xdr:nvSpPr>
      <xdr:spPr>
        <a:xfrm>
          <a:off x="139700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192BEBAB-485D-4B19-B083-2273684BE95F}"/>
            </a:ext>
          </a:extLst>
        </xdr:cNvPr>
        <xdr:cNvSpPr/>
      </xdr:nvSpPr>
      <xdr:spPr>
        <a:xfrm>
          <a:off x="139700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8" name="正方形/長方形 97">
          <a:extLst>
            <a:ext uri="{FF2B5EF4-FFF2-40B4-BE49-F238E27FC236}">
              <a16:creationId xmlns:a16="http://schemas.microsoft.com/office/drawing/2014/main" id="{4560D064-9B60-4037-B10F-C05D4759FBC1}"/>
            </a:ext>
          </a:extLst>
        </xdr:cNvPr>
        <xdr:cNvSpPr/>
      </xdr:nvSpPr>
      <xdr:spPr>
        <a:xfrm>
          <a:off x="155606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9" name="正方形/長方形 98">
          <a:extLst>
            <a:ext uri="{FF2B5EF4-FFF2-40B4-BE49-F238E27FC236}">
              <a16:creationId xmlns:a16="http://schemas.microsoft.com/office/drawing/2014/main" id="{064943AA-AC94-4271-B900-BA5E8DF75F2C}"/>
            </a:ext>
          </a:extLst>
        </xdr:cNvPr>
        <xdr:cNvSpPr/>
      </xdr:nvSpPr>
      <xdr:spPr>
        <a:xfrm>
          <a:off x="155606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a:extLst>
            <a:ext uri="{FF2B5EF4-FFF2-40B4-BE49-F238E27FC236}">
              <a16:creationId xmlns:a16="http://schemas.microsoft.com/office/drawing/2014/main" id="{BD16FDD4-EDC6-423B-9618-0E9F3D963600}"/>
            </a:ext>
          </a:extLst>
        </xdr:cNvPr>
        <xdr:cNvSpPr/>
      </xdr:nvSpPr>
      <xdr:spPr>
        <a:xfrm>
          <a:off x="10198100" y="47498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a:extLst>
            <a:ext uri="{FF2B5EF4-FFF2-40B4-BE49-F238E27FC236}">
              <a16:creationId xmlns:a16="http://schemas.microsoft.com/office/drawing/2014/main" id="{5E720042-96B1-4D2C-81F9-C3D8D5844326}"/>
            </a:ext>
          </a:extLst>
        </xdr:cNvPr>
        <xdr:cNvSpPr/>
      </xdr:nvSpPr>
      <xdr:spPr>
        <a:xfrm>
          <a:off x="14246225"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a:extLst>
            <a:ext uri="{FF2B5EF4-FFF2-40B4-BE49-F238E27FC236}">
              <a16:creationId xmlns:a16="http://schemas.microsoft.com/office/drawing/2014/main" id="{B0A28A1A-2322-4A8B-9933-143B7D6910F4}"/>
            </a:ext>
          </a:extLst>
        </xdr:cNvPr>
        <xdr:cNvSpPr/>
      </xdr:nvSpPr>
      <xdr:spPr>
        <a:xfrm>
          <a:off x="14246225"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3" name="テキスト ボックス 102">
          <a:extLst>
            <a:ext uri="{FF2B5EF4-FFF2-40B4-BE49-F238E27FC236}">
              <a16:creationId xmlns:a16="http://schemas.microsoft.com/office/drawing/2014/main" id="{F063517F-9C2D-46CD-9F93-A423AAB4E997}"/>
            </a:ext>
          </a:extLst>
        </xdr:cNvPr>
        <xdr:cNvSpPr txBox="1"/>
      </xdr:nvSpPr>
      <xdr:spPr>
        <a:xfrm>
          <a:off x="14331950"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50" b="0" i="0" baseline="0">
              <a:solidFill>
                <a:schemeClr val="dk1"/>
              </a:solidFill>
              <a:effectLst/>
              <a:latin typeface="+mn-lt"/>
              <a:ea typeface="+mn-ea"/>
              <a:cs typeface="+mn-cs"/>
            </a:rPr>
            <a:t>　社会保障関係経費などの義務的経費の増加や、地方交付税と臨時財政対策債を合わせた実質的な地方交付税の減少等により不足した一般財源を補うため、財政調整基金の取崩額が前年度より大きくなったことから、充当可能基金残高が</a:t>
          </a:r>
          <a:r>
            <a:rPr kumimoji="1" lang="ja-JP" altLang="en-US" sz="950" b="0" i="0" baseline="0">
              <a:solidFill>
                <a:schemeClr val="dk1"/>
              </a:solidFill>
              <a:effectLst/>
              <a:latin typeface="+mn-lt"/>
              <a:ea typeface="+mn-ea"/>
              <a:cs typeface="+mn-cs"/>
            </a:rPr>
            <a:t>減少</a:t>
          </a:r>
          <a:r>
            <a:rPr kumimoji="1" lang="ja-JP" altLang="ja-JP" sz="950" b="0" i="0" baseline="0">
              <a:solidFill>
                <a:schemeClr val="dk1"/>
              </a:solidFill>
              <a:effectLst/>
              <a:latin typeface="+mn-lt"/>
              <a:ea typeface="+mn-ea"/>
              <a:cs typeface="+mn-cs"/>
            </a:rPr>
            <a:t>した</a:t>
          </a:r>
          <a:r>
            <a:rPr kumimoji="1" lang="ja-JP" altLang="en-US" sz="950" b="0" i="0" baseline="0">
              <a:solidFill>
                <a:schemeClr val="dk1"/>
              </a:solidFill>
              <a:effectLst/>
              <a:latin typeface="+mn-lt"/>
              <a:ea typeface="+mn-ea"/>
              <a:cs typeface="+mn-cs"/>
            </a:rPr>
            <a:t>。</a:t>
          </a:r>
          <a:endParaRPr lang="ja-JP" altLang="ja-JP" sz="950">
            <a:effectLst/>
          </a:endParaRPr>
        </a:p>
        <a:p>
          <a:pPr eaLnBrk="1" fontAlgn="auto" latinLnBrk="0" hangingPunct="1"/>
          <a:r>
            <a:rPr kumimoji="1" lang="ja-JP" altLang="ja-JP" sz="950">
              <a:solidFill>
                <a:schemeClr val="dk1"/>
              </a:solidFill>
              <a:effectLst/>
              <a:latin typeface="+mn-lt"/>
              <a:ea typeface="+mn-ea"/>
              <a:cs typeface="+mn-cs"/>
            </a:rPr>
            <a:t>　一方、将来負担額は、職員数及び</a:t>
          </a:r>
          <a:r>
            <a:rPr kumimoji="1" lang="ja-JP" altLang="en-US" sz="950">
              <a:solidFill>
                <a:schemeClr val="dk1"/>
              </a:solidFill>
              <a:effectLst/>
              <a:latin typeface="+mn-lt"/>
              <a:ea typeface="+mn-ea"/>
              <a:cs typeface="+mn-cs"/>
            </a:rPr>
            <a:t>平均給料月額の減少等に</a:t>
          </a:r>
          <a:r>
            <a:rPr kumimoji="1" lang="ja-JP" altLang="ja-JP" sz="950">
              <a:solidFill>
                <a:schemeClr val="dk1"/>
              </a:solidFill>
              <a:effectLst/>
              <a:latin typeface="+mn-lt"/>
              <a:ea typeface="+mn-ea"/>
              <a:cs typeface="+mn-cs"/>
            </a:rPr>
            <a:t>より、前年度に引き続き減少した。結果的にグループ内平均値に比べ債務償還比率が高くなっているが、今後も事務事業の見直しや計画的な地方債の償還等に取り組んでいく</a:t>
          </a:r>
          <a:r>
            <a:rPr kumimoji="1" lang="ja-JP" altLang="en-US" sz="950">
              <a:solidFill>
                <a:schemeClr val="dk1"/>
              </a:solidFill>
              <a:effectLst/>
              <a:latin typeface="+mn-lt"/>
              <a:ea typeface="+mn-ea"/>
              <a:cs typeface="+mn-cs"/>
            </a:rPr>
            <a:t>。</a:t>
          </a:r>
          <a:endParaRPr lang="ja-JP" altLang="ja-JP" sz="950">
            <a:effectLst/>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4" name="テキスト ボックス 103">
          <a:extLst>
            <a:ext uri="{FF2B5EF4-FFF2-40B4-BE49-F238E27FC236}">
              <a16:creationId xmlns:a16="http://schemas.microsoft.com/office/drawing/2014/main" id="{87587C9A-CD1D-4DD1-9D73-2089731F381B}"/>
            </a:ext>
          </a:extLst>
        </xdr:cNvPr>
        <xdr:cNvSpPr txBox="1"/>
      </xdr:nvSpPr>
      <xdr:spPr>
        <a:xfrm>
          <a:off x="101600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a:extLst>
            <a:ext uri="{FF2B5EF4-FFF2-40B4-BE49-F238E27FC236}">
              <a16:creationId xmlns:a16="http://schemas.microsoft.com/office/drawing/2014/main" id="{6103D6CA-AAD2-4BD4-881A-43D8770976F8}"/>
            </a:ext>
          </a:extLst>
        </xdr:cNvPr>
        <xdr:cNvCxnSpPr/>
      </xdr:nvCxnSpPr>
      <xdr:spPr>
        <a:xfrm>
          <a:off x="10198100" y="67881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6" name="テキスト ボックス 105">
          <a:extLst>
            <a:ext uri="{FF2B5EF4-FFF2-40B4-BE49-F238E27FC236}">
              <a16:creationId xmlns:a16="http://schemas.microsoft.com/office/drawing/2014/main" id="{2774DCC4-0E34-4726-92FE-44B95BEF2D0E}"/>
            </a:ext>
          </a:extLst>
        </xdr:cNvPr>
        <xdr:cNvSpPr txBox="1"/>
      </xdr:nvSpPr>
      <xdr:spPr>
        <a:xfrm>
          <a:off x="9708926" y="6703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7" name="直線コネクタ 106">
          <a:extLst>
            <a:ext uri="{FF2B5EF4-FFF2-40B4-BE49-F238E27FC236}">
              <a16:creationId xmlns:a16="http://schemas.microsoft.com/office/drawing/2014/main" id="{B444E193-1BFE-49BE-8279-9143619CC06B}"/>
            </a:ext>
          </a:extLst>
        </xdr:cNvPr>
        <xdr:cNvCxnSpPr/>
      </xdr:nvCxnSpPr>
      <xdr:spPr>
        <a:xfrm>
          <a:off x="10198100" y="63881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08" name="テキスト ボックス 107">
          <a:extLst>
            <a:ext uri="{FF2B5EF4-FFF2-40B4-BE49-F238E27FC236}">
              <a16:creationId xmlns:a16="http://schemas.microsoft.com/office/drawing/2014/main" id="{E1D132F0-3DE9-44A8-A1C1-2DF7A1D725FA}"/>
            </a:ext>
          </a:extLst>
        </xdr:cNvPr>
        <xdr:cNvSpPr txBox="1"/>
      </xdr:nvSpPr>
      <xdr:spPr>
        <a:xfrm>
          <a:off x="9708926" y="6303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9" name="直線コネクタ 108">
          <a:extLst>
            <a:ext uri="{FF2B5EF4-FFF2-40B4-BE49-F238E27FC236}">
              <a16:creationId xmlns:a16="http://schemas.microsoft.com/office/drawing/2014/main" id="{7733A0C9-308F-4963-9110-A6EB794115BA}"/>
            </a:ext>
          </a:extLst>
        </xdr:cNvPr>
        <xdr:cNvCxnSpPr/>
      </xdr:nvCxnSpPr>
      <xdr:spPr>
        <a:xfrm>
          <a:off x="10198100" y="5978525"/>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0" name="テキスト ボックス 109">
          <a:extLst>
            <a:ext uri="{FF2B5EF4-FFF2-40B4-BE49-F238E27FC236}">
              <a16:creationId xmlns:a16="http://schemas.microsoft.com/office/drawing/2014/main" id="{64246342-B17B-4FCC-8BD7-310CF645733D}"/>
            </a:ext>
          </a:extLst>
        </xdr:cNvPr>
        <xdr:cNvSpPr txBox="1"/>
      </xdr:nvSpPr>
      <xdr:spPr>
        <a:xfrm>
          <a:off x="9708926" y="58847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1" name="直線コネクタ 110">
          <a:extLst>
            <a:ext uri="{FF2B5EF4-FFF2-40B4-BE49-F238E27FC236}">
              <a16:creationId xmlns:a16="http://schemas.microsoft.com/office/drawing/2014/main" id="{2921A4FE-C91C-44CE-B8A3-4D931B41108E}"/>
            </a:ext>
          </a:extLst>
        </xdr:cNvPr>
        <xdr:cNvCxnSpPr/>
      </xdr:nvCxnSpPr>
      <xdr:spPr>
        <a:xfrm>
          <a:off x="10198100" y="55689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2" name="テキスト ボックス 111">
          <a:extLst>
            <a:ext uri="{FF2B5EF4-FFF2-40B4-BE49-F238E27FC236}">
              <a16:creationId xmlns:a16="http://schemas.microsoft.com/office/drawing/2014/main" id="{5E0835EB-4BF3-47AA-9E81-C36F35590FAB}"/>
            </a:ext>
          </a:extLst>
        </xdr:cNvPr>
        <xdr:cNvSpPr txBox="1"/>
      </xdr:nvSpPr>
      <xdr:spPr>
        <a:xfrm>
          <a:off x="9708926" y="5484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3" name="直線コネクタ 112">
          <a:extLst>
            <a:ext uri="{FF2B5EF4-FFF2-40B4-BE49-F238E27FC236}">
              <a16:creationId xmlns:a16="http://schemas.microsoft.com/office/drawing/2014/main" id="{96DA905F-879E-48AC-BAD0-A726B1E4253C}"/>
            </a:ext>
          </a:extLst>
        </xdr:cNvPr>
        <xdr:cNvCxnSpPr/>
      </xdr:nvCxnSpPr>
      <xdr:spPr>
        <a:xfrm>
          <a:off x="10198100" y="51689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14" name="テキスト ボックス 113">
          <a:extLst>
            <a:ext uri="{FF2B5EF4-FFF2-40B4-BE49-F238E27FC236}">
              <a16:creationId xmlns:a16="http://schemas.microsoft.com/office/drawing/2014/main" id="{219AD1B7-15F3-408B-93BF-6304E9D3E1CA}"/>
            </a:ext>
          </a:extLst>
        </xdr:cNvPr>
        <xdr:cNvSpPr txBox="1"/>
      </xdr:nvSpPr>
      <xdr:spPr>
        <a:xfrm>
          <a:off x="9762011" y="50750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5C7268A5-072C-4ECA-83D2-6EE5DE476D56}"/>
            </a:ext>
          </a:extLst>
        </xdr:cNvPr>
        <xdr:cNvCxnSpPr/>
      </xdr:nvCxnSpPr>
      <xdr:spPr>
        <a:xfrm>
          <a:off x="10198100" y="4749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6" name="テキスト ボックス 115">
          <a:extLst>
            <a:ext uri="{FF2B5EF4-FFF2-40B4-BE49-F238E27FC236}">
              <a16:creationId xmlns:a16="http://schemas.microsoft.com/office/drawing/2014/main" id="{579BD45B-28BD-4E0B-B120-5C988219C518}"/>
            </a:ext>
          </a:extLst>
        </xdr:cNvPr>
        <xdr:cNvSpPr txBox="1"/>
      </xdr:nvSpPr>
      <xdr:spPr>
        <a:xfrm>
          <a:off x="9762011" y="4665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E2C1DE07-D8A8-4954-A671-B1B41E2CC141}"/>
            </a:ext>
          </a:extLst>
        </xdr:cNvPr>
        <xdr:cNvSpPr/>
      </xdr:nvSpPr>
      <xdr:spPr>
        <a:xfrm>
          <a:off x="10198100" y="47498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15837</xdr:rowOff>
    </xdr:from>
    <xdr:to>
      <xdr:col>76</xdr:col>
      <xdr:colOff>21589</xdr:colOff>
      <xdr:row>34</xdr:row>
      <xdr:rowOff>99670</xdr:rowOff>
    </xdr:to>
    <xdr:cxnSp macro="">
      <xdr:nvCxnSpPr>
        <xdr:cNvPr id="118" name="直線コネクタ 117">
          <a:extLst>
            <a:ext uri="{FF2B5EF4-FFF2-40B4-BE49-F238E27FC236}">
              <a16:creationId xmlns:a16="http://schemas.microsoft.com/office/drawing/2014/main" id="{DABE0D1B-3BAD-404A-8D1B-A4C11DB4F2BD}"/>
            </a:ext>
          </a:extLst>
        </xdr:cNvPr>
        <xdr:cNvCxnSpPr/>
      </xdr:nvCxnSpPr>
      <xdr:spPr>
        <a:xfrm flipV="1">
          <a:off x="13326745" y="5346662"/>
          <a:ext cx="1269" cy="106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103497</xdr:rowOff>
    </xdr:from>
    <xdr:ext cx="560923" cy="259045"/>
    <xdr:sp macro="" textlink="">
      <xdr:nvSpPr>
        <xdr:cNvPr id="119" name="債務償還比率最小値テキスト">
          <a:extLst>
            <a:ext uri="{FF2B5EF4-FFF2-40B4-BE49-F238E27FC236}">
              <a16:creationId xmlns:a16="http://schemas.microsoft.com/office/drawing/2014/main" id="{24D7BADF-B12A-4997-8E44-1BFD3C4DA796}"/>
            </a:ext>
          </a:extLst>
        </xdr:cNvPr>
        <xdr:cNvSpPr txBox="1"/>
      </xdr:nvSpPr>
      <xdr:spPr>
        <a:xfrm>
          <a:off x="13379450" y="6412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99670</xdr:rowOff>
    </xdr:from>
    <xdr:to>
      <xdr:col>76</xdr:col>
      <xdr:colOff>111125</xdr:colOff>
      <xdr:row>34</xdr:row>
      <xdr:rowOff>99670</xdr:rowOff>
    </xdr:to>
    <xdr:cxnSp macro="">
      <xdr:nvCxnSpPr>
        <xdr:cNvPr id="120" name="直線コネクタ 119">
          <a:extLst>
            <a:ext uri="{FF2B5EF4-FFF2-40B4-BE49-F238E27FC236}">
              <a16:creationId xmlns:a16="http://schemas.microsoft.com/office/drawing/2014/main" id="{EF134EB7-438E-44BF-8CE3-0565635BD9B9}"/>
            </a:ext>
          </a:extLst>
        </xdr:cNvPr>
        <xdr:cNvCxnSpPr/>
      </xdr:nvCxnSpPr>
      <xdr:spPr>
        <a:xfrm>
          <a:off x="13255625" y="64083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133964</xdr:rowOff>
    </xdr:from>
    <xdr:ext cx="469744" cy="259045"/>
    <xdr:sp macro="" textlink="">
      <xdr:nvSpPr>
        <xdr:cNvPr id="121" name="債務償還比率最大値テキスト">
          <a:extLst>
            <a:ext uri="{FF2B5EF4-FFF2-40B4-BE49-F238E27FC236}">
              <a16:creationId xmlns:a16="http://schemas.microsoft.com/office/drawing/2014/main" id="{C69F84C4-D670-4F6E-820E-FFCA6294AA12}"/>
            </a:ext>
          </a:extLst>
        </xdr:cNvPr>
        <xdr:cNvSpPr txBox="1"/>
      </xdr:nvSpPr>
      <xdr:spPr>
        <a:xfrm>
          <a:off x="13379450" y="514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15837</xdr:rowOff>
    </xdr:from>
    <xdr:to>
      <xdr:col>76</xdr:col>
      <xdr:colOff>111125</xdr:colOff>
      <xdr:row>28</xdr:row>
      <xdr:rowOff>15837</xdr:rowOff>
    </xdr:to>
    <xdr:cxnSp macro="">
      <xdr:nvCxnSpPr>
        <xdr:cNvPr id="122" name="直線コネクタ 121">
          <a:extLst>
            <a:ext uri="{FF2B5EF4-FFF2-40B4-BE49-F238E27FC236}">
              <a16:creationId xmlns:a16="http://schemas.microsoft.com/office/drawing/2014/main" id="{97C9B62F-DDAD-4D72-8251-67FCD5AC8F62}"/>
            </a:ext>
          </a:extLst>
        </xdr:cNvPr>
        <xdr:cNvCxnSpPr/>
      </xdr:nvCxnSpPr>
      <xdr:spPr>
        <a:xfrm>
          <a:off x="13255625" y="534666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96867</xdr:rowOff>
    </xdr:from>
    <xdr:ext cx="560923" cy="259045"/>
    <xdr:sp macro="" textlink="">
      <xdr:nvSpPr>
        <xdr:cNvPr id="123" name="債務償還比率平均値テキスト">
          <a:extLst>
            <a:ext uri="{FF2B5EF4-FFF2-40B4-BE49-F238E27FC236}">
              <a16:creationId xmlns:a16="http://schemas.microsoft.com/office/drawing/2014/main" id="{F20DC43F-0003-48FF-BC66-42E38E19933F}"/>
            </a:ext>
          </a:extLst>
        </xdr:cNvPr>
        <xdr:cNvSpPr txBox="1"/>
      </xdr:nvSpPr>
      <xdr:spPr>
        <a:xfrm>
          <a:off x="13379450" y="5754717"/>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73990</xdr:rowOff>
    </xdr:from>
    <xdr:to>
      <xdr:col>76</xdr:col>
      <xdr:colOff>73025</xdr:colOff>
      <xdr:row>32</xdr:row>
      <xdr:rowOff>4140</xdr:rowOff>
    </xdr:to>
    <xdr:sp macro="" textlink="">
      <xdr:nvSpPr>
        <xdr:cNvPr id="124" name="フローチャート: 判断 123">
          <a:extLst>
            <a:ext uri="{FF2B5EF4-FFF2-40B4-BE49-F238E27FC236}">
              <a16:creationId xmlns:a16="http://schemas.microsoft.com/office/drawing/2014/main" id="{BAACC58D-7556-40E2-AF57-0BB7CCA4B8FD}"/>
            </a:ext>
          </a:extLst>
        </xdr:cNvPr>
        <xdr:cNvSpPr/>
      </xdr:nvSpPr>
      <xdr:spPr>
        <a:xfrm>
          <a:off x="13293725" y="589376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6414</xdr:rowOff>
    </xdr:from>
    <xdr:to>
      <xdr:col>72</xdr:col>
      <xdr:colOff>123825</xdr:colOff>
      <xdr:row>31</xdr:row>
      <xdr:rowOff>108014</xdr:rowOff>
    </xdr:to>
    <xdr:sp macro="" textlink="">
      <xdr:nvSpPr>
        <xdr:cNvPr id="125" name="フローチャート: 判断 124">
          <a:extLst>
            <a:ext uri="{FF2B5EF4-FFF2-40B4-BE49-F238E27FC236}">
              <a16:creationId xmlns:a16="http://schemas.microsoft.com/office/drawing/2014/main" id="{EF3BEED4-045C-4283-9D74-D7BA8C8A71DE}"/>
            </a:ext>
          </a:extLst>
        </xdr:cNvPr>
        <xdr:cNvSpPr/>
      </xdr:nvSpPr>
      <xdr:spPr>
        <a:xfrm>
          <a:off x="12646025" y="58293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14186</xdr:rowOff>
    </xdr:from>
    <xdr:to>
      <xdr:col>68</xdr:col>
      <xdr:colOff>123825</xdr:colOff>
      <xdr:row>31</xdr:row>
      <xdr:rowOff>115786</xdr:rowOff>
    </xdr:to>
    <xdr:sp macro="" textlink="">
      <xdr:nvSpPr>
        <xdr:cNvPr id="126" name="フローチャート: 判断 125">
          <a:extLst>
            <a:ext uri="{FF2B5EF4-FFF2-40B4-BE49-F238E27FC236}">
              <a16:creationId xmlns:a16="http://schemas.microsoft.com/office/drawing/2014/main" id="{00B136A4-BF05-4F07-8252-98CD2202B314}"/>
            </a:ext>
          </a:extLst>
        </xdr:cNvPr>
        <xdr:cNvSpPr/>
      </xdr:nvSpPr>
      <xdr:spPr>
        <a:xfrm>
          <a:off x="11960225" y="583078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44844</xdr:rowOff>
    </xdr:from>
    <xdr:to>
      <xdr:col>64</xdr:col>
      <xdr:colOff>123825</xdr:colOff>
      <xdr:row>31</xdr:row>
      <xdr:rowOff>146444</xdr:rowOff>
    </xdr:to>
    <xdr:sp macro="" textlink="">
      <xdr:nvSpPr>
        <xdr:cNvPr id="127" name="フローチャート: 判断 126">
          <a:extLst>
            <a:ext uri="{FF2B5EF4-FFF2-40B4-BE49-F238E27FC236}">
              <a16:creationId xmlns:a16="http://schemas.microsoft.com/office/drawing/2014/main" id="{FA69B9DA-D588-413A-B0B3-B3F751617E53}"/>
            </a:ext>
          </a:extLst>
        </xdr:cNvPr>
        <xdr:cNvSpPr/>
      </xdr:nvSpPr>
      <xdr:spPr>
        <a:xfrm>
          <a:off x="11274425" y="58677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132093</xdr:rowOff>
    </xdr:from>
    <xdr:to>
      <xdr:col>60</xdr:col>
      <xdr:colOff>123825</xdr:colOff>
      <xdr:row>31</xdr:row>
      <xdr:rowOff>62243</xdr:rowOff>
    </xdr:to>
    <xdr:sp macro="" textlink="">
      <xdr:nvSpPr>
        <xdr:cNvPr id="128" name="フローチャート: 判断 127">
          <a:extLst>
            <a:ext uri="{FF2B5EF4-FFF2-40B4-BE49-F238E27FC236}">
              <a16:creationId xmlns:a16="http://schemas.microsoft.com/office/drawing/2014/main" id="{044EFC77-06BF-4BCD-84EC-6CA0F5953770}"/>
            </a:ext>
          </a:extLst>
        </xdr:cNvPr>
        <xdr:cNvSpPr/>
      </xdr:nvSpPr>
      <xdr:spPr>
        <a:xfrm>
          <a:off x="10588625" y="57899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EDD43992-3E7C-4B7A-B4DA-292E4EA46C91}"/>
            </a:ext>
          </a:extLst>
        </xdr:cNvPr>
        <xdr:cNvSpPr txBox="1"/>
      </xdr:nvSpPr>
      <xdr:spPr>
        <a:xfrm>
          <a:off x="1316990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E9A7B15C-D9F2-4884-9610-05E9D1FA7AA2}"/>
            </a:ext>
          </a:extLst>
        </xdr:cNvPr>
        <xdr:cNvSpPr txBox="1"/>
      </xdr:nvSpPr>
      <xdr:spPr>
        <a:xfrm>
          <a:off x="12531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BAD5E421-B541-4428-A4B2-6C086B0CFCFD}"/>
            </a:ext>
          </a:extLst>
        </xdr:cNvPr>
        <xdr:cNvSpPr txBox="1"/>
      </xdr:nvSpPr>
      <xdr:spPr>
        <a:xfrm>
          <a:off x="118459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2C92D02A-9BF5-45B7-B22D-36D67ADADC5E}"/>
            </a:ext>
          </a:extLst>
        </xdr:cNvPr>
        <xdr:cNvSpPr txBox="1"/>
      </xdr:nvSpPr>
      <xdr:spPr>
        <a:xfrm>
          <a:off x="111601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A8862147-B02E-4607-9133-52BDB5DD1362}"/>
            </a:ext>
          </a:extLst>
        </xdr:cNvPr>
        <xdr:cNvSpPr txBox="1"/>
      </xdr:nvSpPr>
      <xdr:spPr>
        <a:xfrm>
          <a:off x="104743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111074</xdr:rowOff>
    </xdr:from>
    <xdr:to>
      <xdr:col>76</xdr:col>
      <xdr:colOff>73025</xdr:colOff>
      <xdr:row>34</xdr:row>
      <xdr:rowOff>41224</xdr:rowOff>
    </xdr:to>
    <xdr:sp macro="" textlink="">
      <xdr:nvSpPr>
        <xdr:cNvPr id="134" name="楕円 133">
          <a:extLst>
            <a:ext uri="{FF2B5EF4-FFF2-40B4-BE49-F238E27FC236}">
              <a16:creationId xmlns:a16="http://schemas.microsoft.com/office/drawing/2014/main" id="{BDC3F5E2-6C16-4975-BCB9-259EECCD4041}"/>
            </a:ext>
          </a:extLst>
        </xdr:cNvPr>
        <xdr:cNvSpPr/>
      </xdr:nvSpPr>
      <xdr:spPr>
        <a:xfrm>
          <a:off x="13293725" y="625152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26001</xdr:rowOff>
    </xdr:from>
    <xdr:ext cx="560923" cy="259045"/>
    <xdr:sp macro="" textlink="">
      <xdr:nvSpPr>
        <xdr:cNvPr id="135" name="債務償還比率該当値テキスト">
          <a:extLst>
            <a:ext uri="{FF2B5EF4-FFF2-40B4-BE49-F238E27FC236}">
              <a16:creationId xmlns:a16="http://schemas.microsoft.com/office/drawing/2014/main" id="{71E44FC0-9662-4B4F-AEC5-2EC5BE0C36BB}"/>
            </a:ext>
          </a:extLst>
        </xdr:cNvPr>
        <xdr:cNvSpPr txBox="1"/>
      </xdr:nvSpPr>
      <xdr:spPr>
        <a:xfrm>
          <a:off x="13379450" y="617280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71996</xdr:rowOff>
    </xdr:from>
    <xdr:to>
      <xdr:col>72</xdr:col>
      <xdr:colOff>123825</xdr:colOff>
      <xdr:row>34</xdr:row>
      <xdr:rowOff>2146</xdr:rowOff>
    </xdr:to>
    <xdr:sp macro="" textlink="">
      <xdr:nvSpPr>
        <xdr:cNvPr id="136" name="楕円 135">
          <a:extLst>
            <a:ext uri="{FF2B5EF4-FFF2-40B4-BE49-F238E27FC236}">
              <a16:creationId xmlns:a16="http://schemas.microsoft.com/office/drawing/2014/main" id="{A02FD37D-6286-44EC-93A2-215C83D79C47}"/>
            </a:ext>
          </a:extLst>
        </xdr:cNvPr>
        <xdr:cNvSpPr/>
      </xdr:nvSpPr>
      <xdr:spPr>
        <a:xfrm>
          <a:off x="12646025" y="62124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122796</xdr:rowOff>
    </xdr:from>
    <xdr:to>
      <xdr:col>76</xdr:col>
      <xdr:colOff>22225</xdr:colOff>
      <xdr:row>33</xdr:row>
      <xdr:rowOff>161874</xdr:rowOff>
    </xdr:to>
    <xdr:cxnSp macro="">
      <xdr:nvCxnSpPr>
        <xdr:cNvPr id="137" name="直線コネクタ 136">
          <a:extLst>
            <a:ext uri="{FF2B5EF4-FFF2-40B4-BE49-F238E27FC236}">
              <a16:creationId xmlns:a16="http://schemas.microsoft.com/office/drawing/2014/main" id="{525E389E-0B2E-4B63-BC81-55290DD41ADB}"/>
            </a:ext>
          </a:extLst>
        </xdr:cNvPr>
        <xdr:cNvCxnSpPr/>
      </xdr:nvCxnSpPr>
      <xdr:spPr>
        <a:xfrm>
          <a:off x="12693650" y="6269596"/>
          <a:ext cx="638175" cy="3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63144</xdr:rowOff>
    </xdr:from>
    <xdr:to>
      <xdr:col>68</xdr:col>
      <xdr:colOff>123825</xdr:colOff>
      <xdr:row>33</xdr:row>
      <xdr:rowOff>164744</xdr:rowOff>
    </xdr:to>
    <xdr:sp macro="" textlink="">
      <xdr:nvSpPr>
        <xdr:cNvPr id="138" name="楕円 137">
          <a:extLst>
            <a:ext uri="{FF2B5EF4-FFF2-40B4-BE49-F238E27FC236}">
              <a16:creationId xmlns:a16="http://schemas.microsoft.com/office/drawing/2014/main" id="{2AEFD39C-F93E-439F-8200-FA1C52511FEB}"/>
            </a:ext>
          </a:extLst>
        </xdr:cNvPr>
        <xdr:cNvSpPr/>
      </xdr:nvSpPr>
      <xdr:spPr>
        <a:xfrm>
          <a:off x="11960225" y="62099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113944</xdr:rowOff>
    </xdr:from>
    <xdr:to>
      <xdr:col>72</xdr:col>
      <xdr:colOff>73025</xdr:colOff>
      <xdr:row>33</xdr:row>
      <xdr:rowOff>122796</xdr:rowOff>
    </xdr:to>
    <xdr:cxnSp macro="">
      <xdr:nvCxnSpPr>
        <xdr:cNvPr id="139" name="直線コネクタ 138">
          <a:extLst>
            <a:ext uri="{FF2B5EF4-FFF2-40B4-BE49-F238E27FC236}">
              <a16:creationId xmlns:a16="http://schemas.microsoft.com/office/drawing/2014/main" id="{62AC48BF-F73D-4102-88CA-D952789C7D03}"/>
            </a:ext>
          </a:extLst>
        </xdr:cNvPr>
        <xdr:cNvCxnSpPr/>
      </xdr:nvCxnSpPr>
      <xdr:spPr>
        <a:xfrm>
          <a:off x="12007850" y="6257569"/>
          <a:ext cx="685800" cy="1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128130</xdr:rowOff>
    </xdr:from>
    <xdr:to>
      <xdr:col>64</xdr:col>
      <xdr:colOff>123825</xdr:colOff>
      <xdr:row>34</xdr:row>
      <xdr:rowOff>58280</xdr:rowOff>
    </xdr:to>
    <xdr:sp macro="" textlink="">
      <xdr:nvSpPr>
        <xdr:cNvPr id="140" name="楕円 139">
          <a:extLst>
            <a:ext uri="{FF2B5EF4-FFF2-40B4-BE49-F238E27FC236}">
              <a16:creationId xmlns:a16="http://schemas.microsoft.com/office/drawing/2014/main" id="{D1E90F88-1689-4CB7-B28A-DFC41F2032A5}"/>
            </a:ext>
          </a:extLst>
        </xdr:cNvPr>
        <xdr:cNvSpPr/>
      </xdr:nvSpPr>
      <xdr:spPr>
        <a:xfrm>
          <a:off x="11274425" y="62685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113944</xdr:rowOff>
    </xdr:from>
    <xdr:to>
      <xdr:col>68</xdr:col>
      <xdr:colOff>73025</xdr:colOff>
      <xdr:row>34</xdr:row>
      <xdr:rowOff>7480</xdr:rowOff>
    </xdr:to>
    <xdr:cxnSp macro="">
      <xdr:nvCxnSpPr>
        <xdr:cNvPr id="141" name="直線コネクタ 140">
          <a:extLst>
            <a:ext uri="{FF2B5EF4-FFF2-40B4-BE49-F238E27FC236}">
              <a16:creationId xmlns:a16="http://schemas.microsoft.com/office/drawing/2014/main" id="{75492442-0E6D-491C-B2D2-D072E414F553}"/>
            </a:ext>
          </a:extLst>
        </xdr:cNvPr>
        <xdr:cNvCxnSpPr/>
      </xdr:nvCxnSpPr>
      <xdr:spPr>
        <a:xfrm flipV="1">
          <a:off x="11322050" y="6257569"/>
          <a:ext cx="6858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71565</xdr:rowOff>
    </xdr:from>
    <xdr:to>
      <xdr:col>60</xdr:col>
      <xdr:colOff>123825</xdr:colOff>
      <xdr:row>34</xdr:row>
      <xdr:rowOff>1715</xdr:rowOff>
    </xdr:to>
    <xdr:sp macro="" textlink="">
      <xdr:nvSpPr>
        <xdr:cNvPr id="142" name="楕円 141">
          <a:extLst>
            <a:ext uri="{FF2B5EF4-FFF2-40B4-BE49-F238E27FC236}">
              <a16:creationId xmlns:a16="http://schemas.microsoft.com/office/drawing/2014/main" id="{2B1BF9C9-BC54-4BFE-9F2B-B03FA2A80371}"/>
            </a:ext>
          </a:extLst>
        </xdr:cNvPr>
        <xdr:cNvSpPr/>
      </xdr:nvSpPr>
      <xdr:spPr>
        <a:xfrm>
          <a:off x="10588625" y="62120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122365</xdr:rowOff>
    </xdr:from>
    <xdr:to>
      <xdr:col>64</xdr:col>
      <xdr:colOff>73025</xdr:colOff>
      <xdr:row>34</xdr:row>
      <xdr:rowOff>7480</xdr:rowOff>
    </xdr:to>
    <xdr:cxnSp macro="">
      <xdr:nvCxnSpPr>
        <xdr:cNvPr id="143" name="直線コネクタ 142">
          <a:extLst>
            <a:ext uri="{FF2B5EF4-FFF2-40B4-BE49-F238E27FC236}">
              <a16:creationId xmlns:a16="http://schemas.microsoft.com/office/drawing/2014/main" id="{0533BA57-D098-4331-82D8-86A75A353733}"/>
            </a:ext>
          </a:extLst>
        </xdr:cNvPr>
        <xdr:cNvCxnSpPr/>
      </xdr:nvCxnSpPr>
      <xdr:spPr>
        <a:xfrm>
          <a:off x="10636250" y="6269165"/>
          <a:ext cx="685800" cy="4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124541</xdr:rowOff>
    </xdr:from>
    <xdr:ext cx="560923" cy="259045"/>
    <xdr:sp macro="" textlink="">
      <xdr:nvSpPr>
        <xdr:cNvPr id="144" name="n_1aveValue債務償還比率">
          <a:extLst>
            <a:ext uri="{FF2B5EF4-FFF2-40B4-BE49-F238E27FC236}">
              <a16:creationId xmlns:a16="http://schemas.microsoft.com/office/drawing/2014/main" id="{80975C90-C8F7-4228-94B1-AAB2D75D47F5}"/>
            </a:ext>
          </a:extLst>
        </xdr:cNvPr>
        <xdr:cNvSpPr txBox="1"/>
      </xdr:nvSpPr>
      <xdr:spPr>
        <a:xfrm>
          <a:off x="12441763" y="56172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29</xdr:row>
      <xdr:rowOff>132313</xdr:rowOff>
    </xdr:from>
    <xdr:ext cx="560923" cy="259045"/>
    <xdr:sp macro="" textlink="">
      <xdr:nvSpPr>
        <xdr:cNvPr id="145" name="n_2aveValue債務償還比率">
          <a:extLst>
            <a:ext uri="{FF2B5EF4-FFF2-40B4-BE49-F238E27FC236}">
              <a16:creationId xmlns:a16="http://schemas.microsoft.com/office/drawing/2014/main" id="{66D690D2-7132-4F3D-8305-C556042BABE5}"/>
            </a:ext>
          </a:extLst>
        </xdr:cNvPr>
        <xdr:cNvSpPr txBox="1"/>
      </xdr:nvSpPr>
      <xdr:spPr>
        <a:xfrm>
          <a:off x="11765488" y="56282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29</xdr:row>
      <xdr:rowOff>162971</xdr:rowOff>
    </xdr:from>
    <xdr:ext cx="560923" cy="259045"/>
    <xdr:sp macro="" textlink="">
      <xdr:nvSpPr>
        <xdr:cNvPr id="146" name="n_3aveValue債務償還比率">
          <a:extLst>
            <a:ext uri="{FF2B5EF4-FFF2-40B4-BE49-F238E27FC236}">
              <a16:creationId xmlns:a16="http://schemas.microsoft.com/office/drawing/2014/main" id="{25483327-333D-4D70-B89E-48DB5ED90808}"/>
            </a:ext>
          </a:extLst>
        </xdr:cNvPr>
        <xdr:cNvSpPr txBox="1"/>
      </xdr:nvSpPr>
      <xdr:spPr>
        <a:xfrm>
          <a:off x="11079688" y="56557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29</xdr:row>
      <xdr:rowOff>78770</xdr:rowOff>
    </xdr:from>
    <xdr:ext cx="560923" cy="259045"/>
    <xdr:sp macro="" textlink="">
      <xdr:nvSpPr>
        <xdr:cNvPr id="147" name="n_4aveValue債務償還比率">
          <a:extLst>
            <a:ext uri="{FF2B5EF4-FFF2-40B4-BE49-F238E27FC236}">
              <a16:creationId xmlns:a16="http://schemas.microsoft.com/office/drawing/2014/main" id="{EC522A04-5E31-477D-B684-ACB91BE00438}"/>
            </a:ext>
          </a:extLst>
        </xdr:cNvPr>
        <xdr:cNvSpPr txBox="1"/>
      </xdr:nvSpPr>
      <xdr:spPr>
        <a:xfrm>
          <a:off x="10393888" y="557469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164723</xdr:rowOff>
    </xdr:from>
    <xdr:ext cx="560923" cy="259045"/>
    <xdr:sp macro="" textlink="">
      <xdr:nvSpPr>
        <xdr:cNvPr id="148" name="n_1mainValue債務償還比率">
          <a:extLst>
            <a:ext uri="{FF2B5EF4-FFF2-40B4-BE49-F238E27FC236}">
              <a16:creationId xmlns:a16="http://schemas.microsoft.com/office/drawing/2014/main" id="{CA4D6892-B7A7-4FE9-A36D-7F6BC72B6F64}"/>
            </a:ext>
          </a:extLst>
        </xdr:cNvPr>
        <xdr:cNvSpPr txBox="1"/>
      </xdr:nvSpPr>
      <xdr:spPr>
        <a:xfrm>
          <a:off x="12441763" y="630517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155871</xdr:rowOff>
    </xdr:from>
    <xdr:ext cx="560923" cy="259045"/>
    <xdr:sp macro="" textlink="">
      <xdr:nvSpPr>
        <xdr:cNvPr id="149" name="n_2mainValue債務償還比率">
          <a:extLst>
            <a:ext uri="{FF2B5EF4-FFF2-40B4-BE49-F238E27FC236}">
              <a16:creationId xmlns:a16="http://schemas.microsoft.com/office/drawing/2014/main" id="{5598FC15-E06F-47AB-B766-9549B0F45B8E}"/>
            </a:ext>
          </a:extLst>
        </xdr:cNvPr>
        <xdr:cNvSpPr txBox="1"/>
      </xdr:nvSpPr>
      <xdr:spPr>
        <a:xfrm>
          <a:off x="11765488" y="63026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49407</xdr:rowOff>
    </xdr:from>
    <xdr:ext cx="560923" cy="259045"/>
    <xdr:sp macro="" textlink="">
      <xdr:nvSpPr>
        <xdr:cNvPr id="150" name="n_3mainValue債務償還比率">
          <a:extLst>
            <a:ext uri="{FF2B5EF4-FFF2-40B4-BE49-F238E27FC236}">
              <a16:creationId xmlns:a16="http://schemas.microsoft.com/office/drawing/2014/main" id="{CC6ED38F-4D5C-4914-A024-71DD670497CE}"/>
            </a:ext>
          </a:extLst>
        </xdr:cNvPr>
        <xdr:cNvSpPr txBox="1"/>
      </xdr:nvSpPr>
      <xdr:spPr>
        <a:xfrm>
          <a:off x="11079688" y="63517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164292</xdr:rowOff>
    </xdr:from>
    <xdr:ext cx="560923" cy="259045"/>
    <xdr:sp macro="" textlink="">
      <xdr:nvSpPr>
        <xdr:cNvPr id="151" name="n_4mainValue債務償還比率">
          <a:extLst>
            <a:ext uri="{FF2B5EF4-FFF2-40B4-BE49-F238E27FC236}">
              <a16:creationId xmlns:a16="http://schemas.microsoft.com/office/drawing/2014/main" id="{58B635B0-FEE8-4494-946D-A6FE19215493}"/>
            </a:ext>
          </a:extLst>
        </xdr:cNvPr>
        <xdr:cNvSpPr txBox="1"/>
      </xdr:nvSpPr>
      <xdr:spPr>
        <a:xfrm>
          <a:off x="10393888" y="63047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a:extLst>
            <a:ext uri="{FF2B5EF4-FFF2-40B4-BE49-F238E27FC236}">
              <a16:creationId xmlns:a16="http://schemas.microsoft.com/office/drawing/2014/main" id="{D7DCA92C-9354-42D6-A483-ED651E5F5E28}"/>
            </a:ext>
          </a:extLst>
        </xdr:cNvPr>
        <xdr:cNvSpPr/>
      </xdr:nvSpPr>
      <xdr:spPr>
        <a:xfrm>
          <a:off x="1158875" y="763905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a:extLst>
            <a:ext uri="{FF2B5EF4-FFF2-40B4-BE49-F238E27FC236}">
              <a16:creationId xmlns:a16="http://schemas.microsoft.com/office/drawing/2014/main" id="{857B7DB7-2C16-4C49-92A8-3ED100BF7E4F}"/>
            </a:ext>
          </a:extLst>
        </xdr:cNvPr>
        <xdr:cNvSpPr/>
      </xdr:nvSpPr>
      <xdr:spPr>
        <a:xfrm>
          <a:off x="1158875" y="11255375"/>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a:extLst>
            <a:ext uri="{FF2B5EF4-FFF2-40B4-BE49-F238E27FC236}">
              <a16:creationId xmlns:a16="http://schemas.microsoft.com/office/drawing/2014/main" id="{CDB8DC18-DA19-4FE2-96A6-02025496D696}"/>
            </a:ext>
          </a:extLst>
        </xdr:cNvPr>
        <xdr:cNvSpPr txBox="1"/>
      </xdr:nvSpPr>
      <xdr:spPr>
        <a:xfrm>
          <a:off x="835025" y="78867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a:extLst>
            <a:ext uri="{FF2B5EF4-FFF2-40B4-BE49-F238E27FC236}">
              <a16:creationId xmlns:a16="http://schemas.microsoft.com/office/drawing/2014/main" id="{48DE293D-036F-47BD-A2B0-C71CD457FDD5}"/>
            </a:ext>
          </a:extLst>
        </xdr:cNvPr>
        <xdr:cNvSpPr txBox="1"/>
      </xdr:nvSpPr>
      <xdr:spPr>
        <a:xfrm>
          <a:off x="6302375" y="10420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a:extLst>
            <a:ext uri="{FF2B5EF4-FFF2-40B4-BE49-F238E27FC236}">
              <a16:creationId xmlns:a16="http://schemas.microsoft.com/office/drawing/2014/main" id="{8D3B35FC-6225-4B84-AA34-690A3EC267E3}"/>
            </a:ext>
          </a:extLst>
        </xdr:cNvPr>
        <xdr:cNvSpPr txBox="1"/>
      </xdr:nvSpPr>
      <xdr:spPr>
        <a:xfrm>
          <a:off x="835025" y="11474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a:extLst>
            <a:ext uri="{FF2B5EF4-FFF2-40B4-BE49-F238E27FC236}">
              <a16:creationId xmlns:a16="http://schemas.microsoft.com/office/drawing/2014/main" id="{565A3E3E-A716-401B-918B-CD4F354F08B7}"/>
            </a:ext>
          </a:extLst>
        </xdr:cNvPr>
        <xdr:cNvSpPr txBox="1"/>
      </xdr:nvSpPr>
      <xdr:spPr>
        <a:xfrm>
          <a:off x="6302375" y="14084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F696F33-64CA-407D-BBB5-DF00846FD40B}"/>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AC3A57B-A87F-4A5B-9E89-A12D640E2729}"/>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3AD3F68-F534-4A26-888C-4A6355C71520}"/>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8F7A466-6190-419E-942F-51E51AAF770E}"/>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7090FB4-F2BD-485B-9C0E-5EDF28BD1CB3}"/>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5A7026F-60E1-4A7F-8CAA-2C4A05F30598}"/>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D0AC74C-0A33-4FC1-91EE-D6F7746B7869}"/>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B317FEA-A2C7-4FA6-A976-FA72BC9429FD}"/>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299C121-AB1F-4C89-8D51-7768F48E6AC5}"/>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9B32D29-B4DF-4E82-B225-AE2C6D0D984F}"/>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1,082,296
1,074,351
9,323.15
589,380,862
580,058,666
4,974,851
322,853,731
1,172,713,838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006E011-ED2F-4A6B-93D3-F7D3D1B5D8C9}"/>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F2289C4-8D50-4BE1-AA6A-B70FEDD5EFB8}"/>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1713EBB-3887-4BB0-8731-972FFD285783}"/>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6B5F3B6-62D0-4ACE-AF4F-426D8B58D9E6}"/>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ACB5F33-886A-4A0F-8BD5-59E8AB54D123}"/>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D91784E-C05A-42D2-AB72-971216FCE511}"/>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oneCellAnchor>
    <xdr:from>
      <xdr:col>3</xdr:col>
      <xdr:colOff>127000</xdr:colOff>
      <xdr:row>16</xdr:row>
      <xdr:rowOff>50800</xdr:rowOff>
    </xdr:from>
    <xdr:ext cx="4609532" cy="259045"/>
    <xdr:sp macro="" textlink="">
      <xdr:nvSpPr>
        <xdr:cNvPr id="18" name="テキスト ボックス 17">
          <a:extLst>
            <a:ext uri="{FF2B5EF4-FFF2-40B4-BE49-F238E27FC236}">
              <a16:creationId xmlns:a16="http://schemas.microsoft.com/office/drawing/2014/main" id="{F0A7D871-EB3A-48EF-9647-69A84B83A7EC}"/>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a:extLst>
            <a:ext uri="{FF2B5EF4-FFF2-40B4-BE49-F238E27FC236}">
              <a16:creationId xmlns:a16="http://schemas.microsoft.com/office/drawing/2014/main" id="{6ED2C02C-85A9-40D5-9851-0EB9A09FF8B0}"/>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a:extLst>
            <a:ext uri="{FF2B5EF4-FFF2-40B4-BE49-F238E27FC236}">
              <a16:creationId xmlns:a16="http://schemas.microsoft.com/office/drawing/2014/main" id="{92B8957C-41B7-4282-A1B8-CD3C2AE7D8D0}"/>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a:extLst>
            <a:ext uri="{FF2B5EF4-FFF2-40B4-BE49-F238E27FC236}">
              <a16:creationId xmlns:a16="http://schemas.microsoft.com/office/drawing/2014/main" id="{F6CB7177-5249-4024-A804-AE1E829181F4}"/>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2" name="テキスト ボックス 21">
          <a:extLst>
            <a:ext uri="{FF2B5EF4-FFF2-40B4-BE49-F238E27FC236}">
              <a16:creationId xmlns:a16="http://schemas.microsoft.com/office/drawing/2014/main" id="{1257B06F-2BBD-4950-ACC8-097E6C4046EC}"/>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a:extLst>
            <a:ext uri="{FF2B5EF4-FFF2-40B4-BE49-F238E27FC236}">
              <a16:creationId xmlns:a16="http://schemas.microsoft.com/office/drawing/2014/main" id="{477E50F2-10EB-42F5-B26A-C968FA1D7FAB}"/>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4" name="正方形/長方形 23">
          <a:extLst>
            <a:ext uri="{FF2B5EF4-FFF2-40B4-BE49-F238E27FC236}">
              <a16:creationId xmlns:a16="http://schemas.microsoft.com/office/drawing/2014/main" id="{3016AF73-29DE-4911-846C-19C8BAC64A64}"/>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5" name="正方形/長方形 24">
          <a:extLst>
            <a:ext uri="{FF2B5EF4-FFF2-40B4-BE49-F238E27FC236}">
              <a16:creationId xmlns:a16="http://schemas.microsoft.com/office/drawing/2014/main" id="{1F1DCB30-D557-4632-8B79-8B61639B5439}"/>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6" name="正方形/長方形 25">
          <a:extLst>
            <a:ext uri="{FF2B5EF4-FFF2-40B4-BE49-F238E27FC236}">
              <a16:creationId xmlns:a16="http://schemas.microsoft.com/office/drawing/2014/main" id="{D07B746D-F04F-41DA-AE75-E9846A871D9D}"/>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7" name="正方形/長方形 26">
          <a:extLst>
            <a:ext uri="{FF2B5EF4-FFF2-40B4-BE49-F238E27FC236}">
              <a16:creationId xmlns:a16="http://schemas.microsoft.com/office/drawing/2014/main" id="{2018EF2E-2152-4956-A918-F25C888EA247}"/>
            </a:ext>
          </a:extLst>
        </xdr:cNvPr>
        <xdr:cNvSpPr/>
      </xdr:nvSpPr>
      <xdr:spPr>
        <a:xfrm>
          <a:off x="2638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8" name="正方形/長方形 27">
          <a:extLst>
            <a:ext uri="{FF2B5EF4-FFF2-40B4-BE49-F238E27FC236}">
              <a16:creationId xmlns:a16="http://schemas.microsoft.com/office/drawing/2014/main" id="{483AC913-4917-4BED-9B0C-B6AF74FB6836}"/>
            </a:ext>
          </a:extLst>
        </xdr:cNvPr>
        <xdr:cNvSpPr/>
      </xdr:nvSpPr>
      <xdr:spPr>
        <a:xfrm>
          <a:off x="2638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4CB42516-C386-410A-93C0-B3FC8697F3A9}"/>
            </a:ext>
          </a:extLst>
        </xdr:cNvPr>
        <xdr:cNvSpPr/>
      </xdr:nvSpPr>
      <xdr:spPr>
        <a:xfrm>
          <a:off x="685800" y="50482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348212DD-5390-43FE-A308-BCEC2D329A24}"/>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1" name="正方形/長方形 30">
          <a:extLst>
            <a:ext uri="{FF2B5EF4-FFF2-40B4-BE49-F238E27FC236}">
              <a16:creationId xmlns:a16="http://schemas.microsoft.com/office/drawing/2014/main" id="{0B429399-13E2-4A23-9535-2DE2B967BD6F}"/>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2" name="正方形/長方形 31">
          <a:extLst>
            <a:ext uri="{FF2B5EF4-FFF2-40B4-BE49-F238E27FC236}">
              <a16:creationId xmlns:a16="http://schemas.microsoft.com/office/drawing/2014/main" id="{06D1B0B9-1F48-4C23-BB0D-E9A9A8A6D6BE}"/>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3" name="正方形/長方形 32">
          <a:extLst>
            <a:ext uri="{FF2B5EF4-FFF2-40B4-BE49-F238E27FC236}">
              <a16:creationId xmlns:a16="http://schemas.microsoft.com/office/drawing/2014/main" id="{09DAE6B1-44EC-41FD-BE63-4654CC58617D}"/>
            </a:ext>
          </a:extLst>
        </xdr:cNvPr>
        <xdr:cNvSpPr/>
      </xdr:nvSpPr>
      <xdr:spPr>
        <a:xfrm>
          <a:off x="7886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4" name="正方形/長方形 33">
          <a:extLst>
            <a:ext uri="{FF2B5EF4-FFF2-40B4-BE49-F238E27FC236}">
              <a16:creationId xmlns:a16="http://schemas.microsoft.com/office/drawing/2014/main" id="{0B420CCA-6745-45D0-BFE5-9DEECB33EF5D}"/>
            </a:ext>
          </a:extLst>
        </xdr:cNvPr>
        <xdr:cNvSpPr/>
      </xdr:nvSpPr>
      <xdr:spPr>
        <a:xfrm>
          <a:off x="7886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5" name="正方形/長方形 34">
          <a:extLst>
            <a:ext uri="{FF2B5EF4-FFF2-40B4-BE49-F238E27FC236}">
              <a16:creationId xmlns:a16="http://schemas.microsoft.com/office/drawing/2014/main" id="{07AB9CA4-847D-401C-81FB-8D6763666945}"/>
            </a:ext>
          </a:extLst>
        </xdr:cNvPr>
        <xdr:cNvSpPr/>
      </xdr:nvSpPr>
      <xdr:spPr>
        <a:xfrm>
          <a:off x="5953125" y="50482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6" name="正方形/長方形 35">
          <a:extLst>
            <a:ext uri="{FF2B5EF4-FFF2-40B4-BE49-F238E27FC236}">
              <a16:creationId xmlns:a16="http://schemas.microsoft.com/office/drawing/2014/main" id="{BD3F3A22-7994-43BD-995C-43C4F6C8F5EB}"/>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7" name="正方形/長方形 36">
          <a:extLst>
            <a:ext uri="{FF2B5EF4-FFF2-40B4-BE49-F238E27FC236}">
              <a16:creationId xmlns:a16="http://schemas.microsoft.com/office/drawing/2014/main" id="{1DAC0FF2-A9A2-4C81-B5D6-55C095D41A0F}"/>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8" name="正方形/長方形 37">
          <a:extLst>
            <a:ext uri="{FF2B5EF4-FFF2-40B4-BE49-F238E27FC236}">
              <a16:creationId xmlns:a16="http://schemas.microsoft.com/office/drawing/2014/main" id="{B9176B8C-7639-4D51-AB37-42D9B4DE3716}"/>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9" name="正方形/長方形 38">
          <a:extLst>
            <a:ext uri="{FF2B5EF4-FFF2-40B4-BE49-F238E27FC236}">
              <a16:creationId xmlns:a16="http://schemas.microsoft.com/office/drawing/2014/main" id="{DF40C596-5329-4E5E-9368-F7E8508A39AF}"/>
            </a:ext>
          </a:extLst>
        </xdr:cNvPr>
        <xdr:cNvSpPr/>
      </xdr:nvSpPr>
      <xdr:spPr>
        <a:xfrm>
          <a:off x="2638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40" name="正方形/長方形 39">
          <a:extLst>
            <a:ext uri="{FF2B5EF4-FFF2-40B4-BE49-F238E27FC236}">
              <a16:creationId xmlns:a16="http://schemas.microsoft.com/office/drawing/2014/main" id="{250BECE0-B9E8-41DD-87CE-2F34EFEA8B63}"/>
            </a:ext>
          </a:extLst>
        </xdr:cNvPr>
        <xdr:cNvSpPr/>
      </xdr:nvSpPr>
      <xdr:spPr>
        <a:xfrm>
          <a:off x="2638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1" name="正方形/長方形 40">
          <a:extLst>
            <a:ext uri="{FF2B5EF4-FFF2-40B4-BE49-F238E27FC236}">
              <a16:creationId xmlns:a16="http://schemas.microsoft.com/office/drawing/2014/main" id="{AF343887-84C6-4369-BC1A-4DB3491C4FB5}"/>
            </a:ext>
          </a:extLst>
        </xdr:cNvPr>
        <xdr:cNvSpPr/>
      </xdr:nvSpPr>
      <xdr:spPr>
        <a:xfrm>
          <a:off x="685800" y="864870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2" name="正方形/長方形 41">
          <a:extLst>
            <a:ext uri="{FF2B5EF4-FFF2-40B4-BE49-F238E27FC236}">
              <a16:creationId xmlns:a16="http://schemas.microsoft.com/office/drawing/2014/main" id="{BB95E366-9FAE-4E82-9B85-2815829ADD3F}"/>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3" name="正方形/長方形 42">
          <a:extLst>
            <a:ext uri="{FF2B5EF4-FFF2-40B4-BE49-F238E27FC236}">
              <a16:creationId xmlns:a16="http://schemas.microsoft.com/office/drawing/2014/main" id="{36981E5C-8EAD-415A-8EBA-D2CC8CF5D43B}"/>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4" name="正方形/長方形 43">
          <a:extLst>
            <a:ext uri="{FF2B5EF4-FFF2-40B4-BE49-F238E27FC236}">
              <a16:creationId xmlns:a16="http://schemas.microsoft.com/office/drawing/2014/main" id="{B6EC4CB1-C59E-4521-8896-B28D9A61B73C}"/>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5" name="正方形/長方形 44">
          <a:extLst>
            <a:ext uri="{FF2B5EF4-FFF2-40B4-BE49-F238E27FC236}">
              <a16:creationId xmlns:a16="http://schemas.microsoft.com/office/drawing/2014/main" id="{06CFF8A1-81DA-4D93-910C-B995912D7E9F}"/>
            </a:ext>
          </a:extLst>
        </xdr:cNvPr>
        <xdr:cNvSpPr/>
      </xdr:nvSpPr>
      <xdr:spPr>
        <a:xfrm>
          <a:off x="7886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6" name="正方形/長方形 45">
          <a:extLst>
            <a:ext uri="{FF2B5EF4-FFF2-40B4-BE49-F238E27FC236}">
              <a16:creationId xmlns:a16="http://schemas.microsoft.com/office/drawing/2014/main" id="{39625FE8-5199-44B6-83CF-8634081AFDED}"/>
            </a:ext>
          </a:extLst>
        </xdr:cNvPr>
        <xdr:cNvSpPr/>
      </xdr:nvSpPr>
      <xdr:spPr>
        <a:xfrm>
          <a:off x="7886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7" name="正方形/長方形 46">
          <a:extLst>
            <a:ext uri="{FF2B5EF4-FFF2-40B4-BE49-F238E27FC236}">
              <a16:creationId xmlns:a16="http://schemas.microsoft.com/office/drawing/2014/main" id="{DC59D643-D7B2-4F92-8F35-3E39D8C60CBF}"/>
            </a:ext>
          </a:extLst>
        </xdr:cNvPr>
        <xdr:cNvSpPr/>
      </xdr:nvSpPr>
      <xdr:spPr>
        <a:xfrm>
          <a:off x="5953125" y="864870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8" name="正方形/長方形 47">
          <a:extLst>
            <a:ext uri="{FF2B5EF4-FFF2-40B4-BE49-F238E27FC236}">
              <a16:creationId xmlns:a16="http://schemas.microsoft.com/office/drawing/2014/main" id="{135B2522-F0E7-4676-8E7B-7C9C2E09E311}"/>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9" name="正方形/長方形 48">
          <a:extLst>
            <a:ext uri="{FF2B5EF4-FFF2-40B4-BE49-F238E27FC236}">
              <a16:creationId xmlns:a16="http://schemas.microsoft.com/office/drawing/2014/main" id="{B736CAB3-5699-4DBC-A294-890261F48F54}"/>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50" name="正方形/長方形 49">
          <a:extLst>
            <a:ext uri="{FF2B5EF4-FFF2-40B4-BE49-F238E27FC236}">
              <a16:creationId xmlns:a16="http://schemas.microsoft.com/office/drawing/2014/main" id="{E952EA61-0734-49AE-8710-ABFE1B1E114A}"/>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1" name="正方形/長方形 50">
          <a:extLst>
            <a:ext uri="{FF2B5EF4-FFF2-40B4-BE49-F238E27FC236}">
              <a16:creationId xmlns:a16="http://schemas.microsoft.com/office/drawing/2014/main" id="{385736A3-1042-45E0-8825-0BDA9B203A12}"/>
            </a:ext>
          </a:extLst>
        </xdr:cNvPr>
        <xdr:cNvSpPr/>
      </xdr:nvSpPr>
      <xdr:spPr>
        <a:xfrm>
          <a:off x="2638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2" name="正方形/長方形 51">
          <a:extLst>
            <a:ext uri="{FF2B5EF4-FFF2-40B4-BE49-F238E27FC236}">
              <a16:creationId xmlns:a16="http://schemas.microsoft.com/office/drawing/2014/main" id="{6890F7CD-EA72-47F5-85B2-563F6301BD97}"/>
            </a:ext>
          </a:extLst>
        </xdr:cNvPr>
        <xdr:cNvSpPr/>
      </xdr:nvSpPr>
      <xdr:spPr>
        <a:xfrm>
          <a:off x="2638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3" name="正方形/長方形 52">
          <a:extLst>
            <a:ext uri="{FF2B5EF4-FFF2-40B4-BE49-F238E27FC236}">
              <a16:creationId xmlns:a16="http://schemas.microsoft.com/office/drawing/2014/main" id="{98A2A05C-9BC1-4F52-8DD0-B35345D0B722}"/>
            </a:ext>
          </a:extLst>
        </xdr:cNvPr>
        <xdr:cNvSpPr/>
      </xdr:nvSpPr>
      <xdr:spPr>
        <a:xfrm>
          <a:off x="685800" y="122491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4" name="正方形/長方形 53">
          <a:extLst>
            <a:ext uri="{FF2B5EF4-FFF2-40B4-BE49-F238E27FC236}">
              <a16:creationId xmlns:a16="http://schemas.microsoft.com/office/drawing/2014/main" id="{AAB10A8C-D810-4212-A659-67F861D9E61F}"/>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5" name="正方形/長方形 54">
          <a:extLst>
            <a:ext uri="{FF2B5EF4-FFF2-40B4-BE49-F238E27FC236}">
              <a16:creationId xmlns:a16="http://schemas.microsoft.com/office/drawing/2014/main" id="{1C7FFAAC-63F7-4380-86A4-632645758C3C}"/>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6" name="正方形/長方形 55">
          <a:extLst>
            <a:ext uri="{FF2B5EF4-FFF2-40B4-BE49-F238E27FC236}">
              <a16:creationId xmlns:a16="http://schemas.microsoft.com/office/drawing/2014/main" id="{622E48AE-6C35-4F4A-9A45-13B7D83F6ADA}"/>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7" name="正方形/長方形 56">
          <a:extLst>
            <a:ext uri="{FF2B5EF4-FFF2-40B4-BE49-F238E27FC236}">
              <a16:creationId xmlns:a16="http://schemas.microsoft.com/office/drawing/2014/main" id="{8F6EFFDC-46BF-4ED1-8A92-AB0D514CC5D6}"/>
            </a:ext>
          </a:extLst>
        </xdr:cNvPr>
        <xdr:cNvSpPr/>
      </xdr:nvSpPr>
      <xdr:spPr>
        <a:xfrm>
          <a:off x="7886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8" name="正方形/長方形 57">
          <a:extLst>
            <a:ext uri="{FF2B5EF4-FFF2-40B4-BE49-F238E27FC236}">
              <a16:creationId xmlns:a16="http://schemas.microsoft.com/office/drawing/2014/main" id="{4E3DF08F-9D86-4732-9A61-0F3EED506B3A}"/>
            </a:ext>
          </a:extLst>
        </xdr:cNvPr>
        <xdr:cNvSpPr/>
      </xdr:nvSpPr>
      <xdr:spPr>
        <a:xfrm>
          <a:off x="7886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9" name="正方形/長方形 58">
          <a:extLst>
            <a:ext uri="{FF2B5EF4-FFF2-40B4-BE49-F238E27FC236}">
              <a16:creationId xmlns:a16="http://schemas.microsoft.com/office/drawing/2014/main" id="{3B3640F9-C52F-4858-8E7A-BFADA5B2F039}"/>
            </a:ext>
          </a:extLst>
        </xdr:cNvPr>
        <xdr:cNvSpPr/>
      </xdr:nvSpPr>
      <xdr:spPr>
        <a:xfrm>
          <a:off x="5953125" y="122491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60" name="正方形/長方形 59">
          <a:extLst>
            <a:ext uri="{FF2B5EF4-FFF2-40B4-BE49-F238E27FC236}">
              <a16:creationId xmlns:a16="http://schemas.microsoft.com/office/drawing/2014/main" id="{9CEA65F2-33F7-406D-8026-1B693F798A91}"/>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1" name="正方形/長方形 60">
          <a:extLst>
            <a:ext uri="{FF2B5EF4-FFF2-40B4-BE49-F238E27FC236}">
              <a16:creationId xmlns:a16="http://schemas.microsoft.com/office/drawing/2014/main" id="{2A852896-2508-467E-9BAB-0086DF19CC93}"/>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2" name="正方形/長方形 61">
          <a:extLst>
            <a:ext uri="{FF2B5EF4-FFF2-40B4-BE49-F238E27FC236}">
              <a16:creationId xmlns:a16="http://schemas.microsoft.com/office/drawing/2014/main" id="{2642A148-A17A-4555-A234-339BA501C821}"/>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3" name="正方形/長方形 62">
          <a:extLst>
            <a:ext uri="{FF2B5EF4-FFF2-40B4-BE49-F238E27FC236}">
              <a16:creationId xmlns:a16="http://schemas.microsoft.com/office/drawing/2014/main" id="{1D5A0B05-8C7E-42BE-9118-F52090BDC968}"/>
            </a:ext>
          </a:extLst>
        </xdr:cNvPr>
        <xdr:cNvSpPr/>
      </xdr:nvSpPr>
      <xdr:spPr>
        <a:xfrm>
          <a:off x="2638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4" name="正方形/長方形 63">
          <a:extLst>
            <a:ext uri="{FF2B5EF4-FFF2-40B4-BE49-F238E27FC236}">
              <a16:creationId xmlns:a16="http://schemas.microsoft.com/office/drawing/2014/main" id="{BEE4B229-D651-49E5-B26E-349C326FE3E1}"/>
            </a:ext>
          </a:extLst>
        </xdr:cNvPr>
        <xdr:cNvSpPr/>
      </xdr:nvSpPr>
      <xdr:spPr>
        <a:xfrm>
          <a:off x="2638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5" name="正方形/長方形 64">
          <a:extLst>
            <a:ext uri="{FF2B5EF4-FFF2-40B4-BE49-F238E27FC236}">
              <a16:creationId xmlns:a16="http://schemas.microsoft.com/office/drawing/2014/main" id="{88FADCB2-1268-4031-8AEC-F1F24F50F8CE}"/>
            </a:ext>
          </a:extLst>
        </xdr:cNvPr>
        <xdr:cNvSpPr/>
      </xdr:nvSpPr>
      <xdr:spPr>
        <a:xfrm>
          <a:off x="685800" y="1590675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6" name="正方形/長方形 65">
          <a:extLst>
            <a:ext uri="{FF2B5EF4-FFF2-40B4-BE49-F238E27FC236}">
              <a16:creationId xmlns:a16="http://schemas.microsoft.com/office/drawing/2014/main" id="{26C033E9-5A18-493B-800C-B10DB8ADAABF}"/>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7" name="正方形/長方形 66">
          <a:extLst>
            <a:ext uri="{FF2B5EF4-FFF2-40B4-BE49-F238E27FC236}">
              <a16:creationId xmlns:a16="http://schemas.microsoft.com/office/drawing/2014/main" id="{4701356D-1928-49FE-B88E-1534A889CE92}"/>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8" name="正方形/長方形 67">
          <a:extLst>
            <a:ext uri="{FF2B5EF4-FFF2-40B4-BE49-F238E27FC236}">
              <a16:creationId xmlns:a16="http://schemas.microsoft.com/office/drawing/2014/main" id="{DDDA1F69-BECE-48C0-BD76-6C4C26B1D5E4}"/>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9" name="正方形/長方形 68">
          <a:extLst>
            <a:ext uri="{FF2B5EF4-FFF2-40B4-BE49-F238E27FC236}">
              <a16:creationId xmlns:a16="http://schemas.microsoft.com/office/drawing/2014/main" id="{FFA69D28-817C-4013-AB98-F5E5247F41BF}"/>
            </a:ext>
          </a:extLst>
        </xdr:cNvPr>
        <xdr:cNvSpPr/>
      </xdr:nvSpPr>
      <xdr:spPr>
        <a:xfrm>
          <a:off x="7886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70" name="正方形/長方形 69">
          <a:extLst>
            <a:ext uri="{FF2B5EF4-FFF2-40B4-BE49-F238E27FC236}">
              <a16:creationId xmlns:a16="http://schemas.microsoft.com/office/drawing/2014/main" id="{B82D3C82-F082-44D4-B51F-DECF77CE7967}"/>
            </a:ext>
          </a:extLst>
        </xdr:cNvPr>
        <xdr:cNvSpPr/>
      </xdr:nvSpPr>
      <xdr:spPr>
        <a:xfrm>
          <a:off x="7886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1" name="正方形/長方形 70">
          <a:extLst>
            <a:ext uri="{FF2B5EF4-FFF2-40B4-BE49-F238E27FC236}">
              <a16:creationId xmlns:a16="http://schemas.microsoft.com/office/drawing/2014/main" id="{EF52F56A-25A0-4943-B982-C910CD3415B1}"/>
            </a:ext>
          </a:extLst>
        </xdr:cNvPr>
        <xdr:cNvSpPr/>
      </xdr:nvSpPr>
      <xdr:spPr>
        <a:xfrm>
          <a:off x="5953125" y="1590675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2" name="正方形/長方形 71">
          <a:extLst>
            <a:ext uri="{FF2B5EF4-FFF2-40B4-BE49-F238E27FC236}">
              <a16:creationId xmlns:a16="http://schemas.microsoft.com/office/drawing/2014/main" id="{F5B00A72-8BD0-47E3-B17E-C90234F0CC51}"/>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3" name="正方形/長方形 72">
          <a:extLst>
            <a:ext uri="{FF2B5EF4-FFF2-40B4-BE49-F238E27FC236}">
              <a16:creationId xmlns:a16="http://schemas.microsoft.com/office/drawing/2014/main" id="{6782F877-8089-4F10-94FB-ED644DE12761}"/>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4" name="正方形/長方形 73">
          <a:extLst>
            <a:ext uri="{FF2B5EF4-FFF2-40B4-BE49-F238E27FC236}">
              <a16:creationId xmlns:a16="http://schemas.microsoft.com/office/drawing/2014/main" id="{AB190779-59FA-43F8-B759-5752BE4351D3}"/>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5" name="正方形/長方形 74">
          <a:extLst>
            <a:ext uri="{FF2B5EF4-FFF2-40B4-BE49-F238E27FC236}">
              <a16:creationId xmlns:a16="http://schemas.microsoft.com/office/drawing/2014/main" id="{ED98F714-096F-48E6-84FF-68D3DFFC2C57}"/>
            </a:ext>
          </a:extLst>
        </xdr:cNvPr>
        <xdr:cNvSpPr/>
      </xdr:nvSpPr>
      <xdr:spPr>
        <a:xfrm>
          <a:off x="13154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6" name="正方形/長方形 75">
          <a:extLst>
            <a:ext uri="{FF2B5EF4-FFF2-40B4-BE49-F238E27FC236}">
              <a16:creationId xmlns:a16="http://schemas.microsoft.com/office/drawing/2014/main" id="{137AB18B-045F-4416-8FAE-7F7E9E8F2084}"/>
            </a:ext>
          </a:extLst>
        </xdr:cNvPr>
        <xdr:cNvSpPr/>
      </xdr:nvSpPr>
      <xdr:spPr>
        <a:xfrm>
          <a:off x="13154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7" name="正方形/長方形 76">
          <a:extLst>
            <a:ext uri="{FF2B5EF4-FFF2-40B4-BE49-F238E27FC236}">
              <a16:creationId xmlns:a16="http://schemas.microsoft.com/office/drawing/2014/main" id="{D65EA771-7C91-4ADB-9801-5FE938358639}"/>
            </a:ext>
          </a:extLst>
        </xdr:cNvPr>
        <xdr:cNvSpPr/>
      </xdr:nvSpPr>
      <xdr:spPr>
        <a:xfrm>
          <a:off x="11210925" y="50482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8" name="正方形/長方形 77">
          <a:extLst>
            <a:ext uri="{FF2B5EF4-FFF2-40B4-BE49-F238E27FC236}">
              <a16:creationId xmlns:a16="http://schemas.microsoft.com/office/drawing/2014/main" id="{35E6D997-ED14-4BF6-958E-6FDA55D078D9}"/>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9" name="正方形/長方形 78">
          <a:extLst>
            <a:ext uri="{FF2B5EF4-FFF2-40B4-BE49-F238E27FC236}">
              <a16:creationId xmlns:a16="http://schemas.microsoft.com/office/drawing/2014/main" id="{40200FAB-E32F-4E3C-81B2-B8D3BCADD1BB}"/>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80" name="正方形/長方形 79">
          <a:extLst>
            <a:ext uri="{FF2B5EF4-FFF2-40B4-BE49-F238E27FC236}">
              <a16:creationId xmlns:a16="http://schemas.microsoft.com/office/drawing/2014/main" id="{50370113-AA4E-4632-B9BB-31391FD8D617}"/>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1" name="正方形/長方形 80">
          <a:extLst>
            <a:ext uri="{FF2B5EF4-FFF2-40B4-BE49-F238E27FC236}">
              <a16:creationId xmlns:a16="http://schemas.microsoft.com/office/drawing/2014/main" id="{03568573-E325-4FAB-9647-201AFA210B6A}"/>
            </a:ext>
          </a:extLst>
        </xdr:cNvPr>
        <xdr:cNvSpPr/>
      </xdr:nvSpPr>
      <xdr:spPr>
        <a:xfrm>
          <a:off x="1841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2" name="正方形/長方形 81">
          <a:extLst>
            <a:ext uri="{FF2B5EF4-FFF2-40B4-BE49-F238E27FC236}">
              <a16:creationId xmlns:a16="http://schemas.microsoft.com/office/drawing/2014/main" id="{0F3C2162-8747-46EE-B0B7-5C3E88F7A064}"/>
            </a:ext>
          </a:extLst>
        </xdr:cNvPr>
        <xdr:cNvSpPr/>
      </xdr:nvSpPr>
      <xdr:spPr>
        <a:xfrm>
          <a:off x="1841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3" name="正方形/長方形 82">
          <a:extLst>
            <a:ext uri="{FF2B5EF4-FFF2-40B4-BE49-F238E27FC236}">
              <a16:creationId xmlns:a16="http://schemas.microsoft.com/office/drawing/2014/main" id="{E2A17A1C-982A-4DC0-B047-39DC1A25E460}"/>
            </a:ext>
          </a:extLst>
        </xdr:cNvPr>
        <xdr:cNvSpPr/>
      </xdr:nvSpPr>
      <xdr:spPr>
        <a:xfrm>
          <a:off x="16459200" y="50482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4" name="正方形/長方形 83">
          <a:extLst>
            <a:ext uri="{FF2B5EF4-FFF2-40B4-BE49-F238E27FC236}">
              <a16:creationId xmlns:a16="http://schemas.microsoft.com/office/drawing/2014/main" id="{432B0749-17E3-41BC-ADFD-CD2A3B8CE23B}"/>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5" name="正方形/長方形 84">
          <a:extLst>
            <a:ext uri="{FF2B5EF4-FFF2-40B4-BE49-F238E27FC236}">
              <a16:creationId xmlns:a16="http://schemas.microsoft.com/office/drawing/2014/main" id="{18172EAE-15DC-4BDD-88ED-AF7B9F1A5690}"/>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6" name="正方形/長方形 85">
          <a:extLst>
            <a:ext uri="{FF2B5EF4-FFF2-40B4-BE49-F238E27FC236}">
              <a16:creationId xmlns:a16="http://schemas.microsoft.com/office/drawing/2014/main" id="{D1CF8599-1D59-4E80-B11C-D608658663A3}"/>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7" name="正方形/長方形 86">
          <a:extLst>
            <a:ext uri="{FF2B5EF4-FFF2-40B4-BE49-F238E27FC236}">
              <a16:creationId xmlns:a16="http://schemas.microsoft.com/office/drawing/2014/main" id="{36B15659-2B1B-4686-96A1-5C50E3BBEB2A}"/>
            </a:ext>
          </a:extLst>
        </xdr:cNvPr>
        <xdr:cNvSpPr/>
      </xdr:nvSpPr>
      <xdr:spPr>
        <a:xfrm>
          <a:off x="13154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8" name="正方形/長方形 87">
          <a:extLst>
            <a:ext uri="{FF2B5EF4-FFF2-40B4-BE49-F238E27FC236}">
              <a16:creationId xmlns:a16="http://schemas.microsoft.com/office/drawing/2014/main" id="{1CA2E6E9-0484-44BC-AE77-2BE69AE2415B}"/>
            </a:ext>
          </a:extLst>
        </xdr:cNvPr>
        <xdr:cNvSpPr/>
      </xdr:nvSpPr>
      <xdr:spPr>
        <a:xfrm>
          <a:off x="13154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9" name="正方形/長方形 88">
          <a:extLst>
            <a:ext uri="{FF2B5EF4-FFF2-40B4-BE49-F238E27FC236}">
              <a16:creationId xmlns:a16="http://schemas.microsoft.com/office/drawing/2014/main" id="{E57B8623-0DD0-42A3-BF38-64C6CAD4BA37}"/>
            </a:ext>
          </a:extLst>
        </xdr:cNvPr>
        <xdr:cNvSpPr/>
      </xdr:nvSpPr>
      <xdr:spPr>
        <a:xfrm>
          <a:off x="11210925" y="864870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90" name="正方形/長方形 89">
          <a:extLst>
            <a:ext uri="{FF2B5EF4-FFF2-40B4-BE49-F238E27FC236}">
              <a16:creationId xmlns:a16="http://schemas.microsoft.com/office/drawing/2014/main" id="{67130358-2001-47CE-ACFD-F18EC9A9213F}"/>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1" name="正方形/長方形 90">
          <a:extLst>
            <a:ext uri="{FF2B5EF4-FFF2-40B4-BE49-F238E27FC236}">
              <a16:creationId xmlns:a16="http://schemas.microsoft.com/office/drawing/2014/main" id="{4BF09919-C64E-4864-9DA8-2639618B4FA1}"/>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2" name="正方形/長方形 91">
          <a:extLst>
            <a:ext uri="{FF2B5EF4-FFF2-40B4-BE49-F238E27FC236}">
              <a16:creationId xmlns:a16="http://schemas.microsoft.com/office/drawing/2014/main" id="{130DC3D3-4D93-4C1D-9DBA-7A681AB951D0}"/>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3" name="正方形/長方形 92">
          <a:extLst>
            <a:ext uri="{FF2B5EF4-FFF2-40B4-BE49-F238E27FC236}">
              <a16:creationId xmlns:a16="http://schemas.microsoft.com/office/drawing/2014/main" id="{D1B4C699-C6E5-443A-A4F8-83B68240E350}"/>
            </a:ext>
          </a:extLst>
        </xdr:cNvPr>
        <xdr:cNvSpPr/>
      </xdr:nvSpPr>
      <xdr:spPr>
        <a:xfrm>
          <a:off x="1841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4" name="正方形/長方形 93">
          <a:extLst>
            <a:ext uri="{FF2B5EF4-FFF2-40B4-BE49-F238E27FC236}">
              <a16:creationId xmlns:a16="http://schemas.microsoft.com/office/drawing/2014/main" id="{121EA4B8-3B1D-4CF7-A953-6700CC3D35FE}"/>
            </a:ext>
          </a:extLst>
        </xdr:cNvPr>
        <xdr:cNvSpPr/>
      </xdr:nvSpPr>
      <xdr:spPr>
        <a:xfrm>
          <a:off x="1841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5" name="正方形/長方形 94">
          <a:extLst>
            <a:ext uri="{FF2B5EF4-FFF2-40B4-BE49-F238E27FC236}">
              <a16:creationId xmlns:a16="http://schemas.microsoft.com/office/drawing/2014/main" id="{22B94EF9-26EE-4062-9FC6-21C5B76793D7}"/>
            </a:ext>
          </a:extLst>
        </xdr:cNvPr>
        <xdr:cNvSpPr/>
      </xdr:nvSpPr>
      <xdr:spPr>
        <a:xfrm>
          <a:off x="16459200" y="864870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6" name="正方形/長方形 95">
          <a:extLst>
            <a:ext uri="{FF2B5EF4-FFF2-40B4-BE49-F238E27FC236}">
              <a16:creationId xmlns:a16="http://schemas.microsoft.com/office/drawing/2014/main" id="{97A058B5-3984-431F-A9DA-B99829ED9256}"/>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7" name="正方形/長方形 96">
          <a:extLst>
            <a:ext uri="{FF2B5EF4-FFF2-40B4-BE49-F238E27FC236}">
              <a16:creationId xmlns:a16="http://schemas.microsoft.com/office/drawing/2014/main" id="{081344A9-B019-4623-8178-5B3575C7E6BE}"/>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8" name="正方形/長方形 97">
          <a:extLst>
            <a:ext uri="{FF2B5EF4-FFF2-40B4-BE49-F238E27FC236}">
              <a16:creationId xmlns:a16="http://schemas.microsoft.com/office/drawing/2014/main" id="{5D1286E6-A5FE-47EF-AA79-8328C566F93B}"/>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9" name="正方形/長方形 98">
          <a:extLst>
            <a:ext uri="{FF2B5EF4-FFF2-40B4-BE49-F238E27FC236}">
              <a16:creationId xmlns:a16="http://schemas.microsoft.com/office/drawing/2014/main" id="{9F348996-2ACD-4E3B-A74B-0664CD984641}"/>
            </a:ext>
          </a:extLst>
        </xdr:cNvPr>
        <xdr:cNvSpPr/>
      </xdr:nvSpPr>
      <xdr:spPr>
        <a:xfrm>
          <a:off x="13154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100" name="正方形/長方形 99">
          <a:extLst>
            <a:ext uri="{FF2B5EF4-FFF2-40B4-BE49-F238E27FC236}">
              <a16:creationId xmlns:a16="http://schemas.microsoft.com/office/drawing/2014/main" id="{8D69C615-6A16-4A3D-BECE-F536DAB3608E}"/>
            </a:ext>
          </a:extLst>
        </xdr:cNvPr>
        <xdr:cNvSpPr/>
      </xdr:nvSpPr>
      <xdr:spPr>
        <a:xfrm>
          <a:off x="13154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1" name="正方形/長方形 100">
          <a:extLst>
            <a:ext uri="{FF2B5EF4-FFF2-40B4-BE49-F238E27FC236}">
              <a16:creationId xmlns:a16="http://schemas.microsoft.com/office/drawing/2014/main" id="{62B84C29-7778-4A2C-BD0A-433393F5F8B7}"/>
            </a:ext>
          </a:extLst>
        </xdr:cNvPr>
        <xdr:cNvSpPr/>
      </xdr:nvSpPr>
      <xdr:spPr>
        <a:xfrm>
          <a:off x="11210925" y="122491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2" name="正方形/長方形 101">
          <a:extLst>
            <a:ext uri="{FF2B5EF4-FFF2-40B4-BE49-F238E27FC236}">
              <a16:creationId xmlns:a16="http://schemas.microsoft.com/office/drawing/2014/main" id="{E522E464-9810-4914-A6EC-A0B718158E68}"/>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3" name="正方形/長方形 102">
          <a:extLst>
            <a:ext uri="{FF2B5EF4-FFF2-40B4-BE49-F238E27FC236}">
              <a16:creationId xmlns:a16="http://schemas.microsoft.com/office/drawing/2014/main" id="{46534B97-CE93-4B80-9000-9E85637FF319}"/>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4" name="正方形/長方形 103">
          <a:extLst>
            <a:ext uri="{FF2B5EF4-FFF2-40B4-BE49-F238E27FC236}">
              <a16:creationId xmlns:a16="http://schemas.microsoft.com/office/drawing/2014/main" id="{55B736A7-F55D-4922-93A6-AF43245B7C1F}"/>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5" name="正方形/長方形 104">
          <a:extLst>
            <a:ext uri="{FF2B5EF4-FFF2-40B4-BE49-F238E27FC236}">
              <a16:creationId xmlns:a16="http://schemas.microsoft.com/office/drawing/2014/main" id="{63445AD0-4450-486E-9262-DDD0095823C9}"/>
            </a:ext>
          </a:extLst>
        </xdr:cNvPr>
        <xdr:cNvSpPr/>
      </xdr:nvSpPr>
      <xdr:spPr>
        <a:xfrm>
          <a:off x="1841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6" name="正方形/長方形 105">
          <a:extLst>
            <a:ext uri="{FF2B5EF4-FFF2-40B4-BE49-F238E27FC236}">
              <a16:creationId xmlns:a16="http://schemas.microsoft.com/office/drawing/2014/main" id="{3231D46A-65D0-426E-8AC8-AEDAB66AD55A}"/>
            </a:ext>
          </a:extLst>
        </xdr:cNvPr>
        <xdr:cNvSpPr/>
      </xdr:nvSpPr>
      <xdr:spPr>
        <a:xfrm>
          <a:off x="1841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7" name="正方形/長方形 106">
          <a:extLst>
            <a:ext uri="{FF2B5EF4-FFF2-40B4-BE49-F238E27FC236}">
              <a16:creationId xmlns:a16="http://schemas.microsoft.com/office/drawing/2014/main" id="{2F42F3C1-9FD9-40E3-B52B-C45A3A6831A5}"/>
            </a:ext>
          </a:extLst>
        </xdr:cNvPr>
        <xdr:cNvSpPr/>
      </xdr:nvSpPr>
      <xdr:spPr>
        <a:xfrm>
          <a:off x="16459200" y="122491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108" name="正方形/長方形 107">
          <a:extLst>
            <a:ext uri="{FF2B5EF4-FFF2-40B4-BE49-F238E27FC236}">
              <a16:creationId xmlns:a16="http://schemas.microsoft.com/office/drawing/2014/main" id="{641075DC-5940-4084-9074-C97FC31F0932}"/>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109" name="正方形/長方形 108">
          <a:extLst>
            <a:ext uri="{FF2B5EF4-FFF2-40B4-BE49-F238E27FC236}">
              <a16:creationId xmlns:a16="http://schemas.microsoft.com/office/drawing/2014/main" id="{4722FD0E-F824-47EF-BE33-1B75250791AD}"/>
            </a:ext>
          </a:extLst>
        </xdr:cNvPr>
        <xdr:cNvSpPr/>
      </xdr:nvSpPr>
      <xdr:spPr>
        <a:xfrm>
          <a:off x="11658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110" name="正方形/長方形 109">
          <a:extLst>
            <a:ext uri="{FF2B5EF4-FFF2-40B4-BE49-F238E27FC236}">
              <a16:creationId xmlns:a16="http://schemas.microsoft.com/office/drawing/2014/main" id="{99785E18-EC83-4667-8B7D-9ED648408910}"/>
            </a:ext>
          </a:extLst>
        </xdr:cNvPr>
        <xdr:cNvSpPr/>
      </xdr:nvSpPr>
      <xdr:spPr>
        <a:xfrm>
          <a:off x="11658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111" name="正方形/長方形 110">
          <a:extLst>
            <a:ext uri="{FF2B5EF4-FFF2-40B4-BE49-F238E27FC236}">
              <a16:creationId xmlns:a16="http://schemas.microsoft.com/office/drawing/2014/main" id="{349F84CB-DC59-4585-9300-CFBF43C95D5A}"/>
            </a:ext>
          </a:extLst>
        </xdr:cNvPr>
        <xdr:cNvSpPr/>
      </xdr:nvSpPr>
      <xdr:spPr>
        <a:xfrm>
          <a:off x="13154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112" name="正方形/長方形 111">
          <a:extLst>
            <a:ext uri="{FF2B5EF4-FFF2-40B4-BE49-F238E27FC236}">
              <a16:creationId xmlns:a16="http://schemas.microsoft.com/office/drawing/2014/main" id="{2F45C343-7D1B-4814-B1CD-32AA1F899FD6}"/>
            </a:ext>
          </a:extLst>
        </xdr:cNvPr>
        <xdr:cNvSpPr/>
      </xdr:nvSpPr>
      <xdr:spPr>
        <a:xfrm>
          <a:off x="13154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113" name="正方形/長方形 112">
          <a:extLst>
            <a:ext uri="{FF2B5EF4-FFF2-40B4-BE49-F238E27FC236}">
              <a16:creationId xmlns:a16="http://schemas.microsoft.com/office/drawing/2014/main" id="{8C5860B1-C476-467F-B470-2D031AC01C93}"/>
            </a:ext>
          </a:extLst>
        </xdr:cNvPr>
        <xdr:cNvSpPr/>
      </xdr:nvSpPr>
      <xdr:spPr>
        <a:xfrm>
          <a:off x="11210925" y="1590675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114" name="正方形/長方形 113">
          <a:extLst>
            <a:ext uri="{FF2B5EF4-FFF2-40B4-BE49-F238E27FC236}">
              <a16:creationId xmlns:a16="http://schemas.microsoft.com/office/drawing/2014/main" id="{364A85C8-8BAD-4545-8E09-7849F790B58B}"/>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115" name="正方形/長方形 114">
          <a:extLst>
            <a:ext uri="{FF2B5EF4-FFF2-40B4-BE49-F238E27FC236}">
              <a16:creationId xmlns:a16="http://schemas.microsoft.com/office/drawing/2014/main" id="{B9FD7F65-1C95-4B9E-82FC-93EF4414B810}"/>
            </a:ext>
          </a:extLst>
        </xdr:cNvPr>
        <xdr:cNvSpPr/>
      </xdr:nvSpPr>
      <xdr:spPr>
        <a:xfrm>
          <a:off x="169259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116" name="正方形/長方形 115">
          <a:extLst>
            <a:ext uri="{FF2B5EF4-FFF2-40B4-BE49-F238E27FC236}">
              <a16:creationId xmlns:a16="http://schemas.microsoft.com/office/drawing/2014/main" id="{985F48F2-2B9A-475B-9569-7D038D7F3D76}"/>
            </a:ext>
          </a:extLst>
        </xdr:cNvPr>
        <xdr:cNvSpPr/>
      </xdr:nvSpPr>
      <xdr:spPr>
        <a:xfrm>
          <a:off x="169259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117" name="正方形/長方形 116">
          <a:extLst>
            <a:ext uri="{FF2B5EF4-FFF2-40B4-BE49-F238E27FC236}">
              <a16:creationId xmlns:a16="http://schemas.microsoft.com/office/drawing/2014/main" id="{AEF1E0A1-F8E6-4805-92E4-877F1E6E6E83}"/>
            </a:ext>
          </a:extLst>
        </xdr:cNvPr>
        <xdr:cNvSpPr/>
      </xdr:nvSpPr>
      <xdr:spPr>
        <a:xfrm>
          <a:off x="1841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118" name="正方形/長方形 117">
          <a:extLst>
            <a:ext uri="{FF2B5EF4-FFF2-40B4-BE49-F238E27FC236}">
              <a16:creationId xmlns:a16="http://schemas.microsoft.com/office/drawing/2014/main" id="{3CF45250-7646-4948-94E6-1F015DCB3C3A}"/>
            </a:ext>
          </a:extLst>
        </xdr:cNvPr>
        <xdr:cNvSpPr/>
      </xdr:nvSpPr>
      <xdr:spPr>
        <a:xfrm>
          <a:off x="1841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119" name="正方形/長方形 118">
          <a:extLst>
            <a:ext uri="{FF2B5EF4-FFF2-40B4-BE49-F238E27FC236}">
              <a16:creationId xmlns:a16="http://schemas.microsoft.com/office/drawing/2014/main" id="{A3CBAE9B-22CA-4692-9AD5-BA18ADA355A5}"/>
            </a:ext>
          </a:extLst>
        </xdr:cNvPr>
        <xdr:cNvSpPr/>
      </xdr:nvSpPr>
      <xdr:spPr>
        <a:xfrm>
          <a:off x="16459200" y="1590675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20" name="正方形/長方形 119">
          <a:extLst>
            <a:ext uri="{FF2B5EF4-FFF2-40B4-BE49-F238E27FC236}">
              <a16:creationId xmlns:a16="http://schemas.microsoft.com/office/drawing/2014/main" id="{4B047CAF-AECC-4DE8-8A5C-64969CB1AB2F}"/>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21" name="正方形/長方形 120">
          <a:extLst>
            <a:ext uri="{FF2B5EF4-FFF2-40B4-BE49-F238E27FC236}">
              <a16:creationId xmlns:a16="http://schemas.microsoft.com/office/drawing/2014/main" id="{23E0334C-FA15-4F91-B515-692FCB110F78}"/>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22" name="テキスト ボックス 121">
          <a:extLst>
            <a:ext uri="{FF2B5EF4-FFF2-40B4-BE49-F238E27FC236}">
              <a16:creationId xmlns:a16="http://schemas.microsoft.com/office/drawing/2014/main" id="{F2CC4159-8113-44FA-B501-D925E633876B}"/>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92BF75D-B8F7-4C6C-AA46-50502751887C}"/>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1E8FC2B-76DA-4BA8-98FD-DBC75E7EA487}"/>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B040FA3-E1A8-422F-9710-00D674FB8033}"/>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4172B2E-36EF-4488-B38B-4D666D944F35}"/>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2D3F25C-EFEC-4164-8B09-9713EE112C22}"/>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4A0EA86-376D-44B0-840B-4E7CFBA78119}"/>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739199D-417E-4C3C-8A6B-61E9DC41E6EA}"/>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3B4ABE5-F97F-4772-80D0-459DEC23B134}"/>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61F71E1-6D7A-44D0-BF83-9C7DE8BE043E}"/>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CC6C7A7-8FB8-4213-820A-1D28D651D636}"/>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1,082,296
1,074,351
9,323.15
589,380,862
580,058,666
4,974,851
322,853,731
1,172,713,838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5255EED-2C8E-499F-B38E-EC56B65180B8}"/>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7FCE7D7-9854-4664-B467-46D6E866E1A6}"/>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8696DAD-228D-4D63-BE76-0B7F6232C8DF}"/>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1B7AFEC-E846-4C99-BA8B-5C99EAE9E835}"/>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05B857B-D111-45F6-B484-EEDC8F6BEF83}"/>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3190F08-4E98-495A-9EC7-38C83F4C8CCC}"/>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oneCellAnchor>
    <xdr:from>
      <xdr:col>3</xdr:col>
      <xdr:colOff>127000</xdr:colOff>
      <xdr:row>16</xdr:row>
      <xdr:rowOff>50800</xdr:rowOff>
    </xdr:from>
    <xdr:ext cx="4609532" cy="259045"/>
    <xdr:sp macro="" textlink="">
      <xdr:nvSpPr>
        <xdr:cNvPr id="18" name="テキスト ボックス 17">
          <a:extLst>
            <a:ext uri="{FF2B5EF4-FFF2-40B4-BE49-F238E27FC236}">
              <a16:creationId xmlns:a16="http://schemas.microsoft.com/office/drawing/2014/main" id="{3957BEDA-A110-440A-B20A-FDA77030CD86}"/>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a:extLst>
            <a:ext uri="{FF2B5EF4-FFF2-40B4-BE49-F238E27FC236}">
              <a16:creationId xmlns:a16="http://schemas.microsoft.com/office/drawing/2014/main" id="{E5FEF659-1B03-46BE-B66C-378C9C67A0AE}"/>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a:extLst>
            <a:ext uri="{FF2B5EF4-FFF2-40B4-BE49-F238E27FC236}">
              <a16:creationId xmlns:a16="http://schemas.microsoft.com/office/drawing/2014/main" id="{EFC8FBE4-E88E-4018-AAD5-0344DCF93398}"/>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a:extLst>
            <a:ext uri="{FF2B5EF4-FFF2-40B4-BE49-F238E27FC236}">
              <a16:creationId xmlns:a16="http://schemas.microsoft.com/office/drawing/2014/main" id="{E3A14CE3-2F04-46BE-B15A-E57CA60D4097}"/>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2" name="テキスト ボックス 21">
          <a:extLst>
            <a:ext uri="{FF2B5EF4-FFF2-40B4-BE49-F238E27FC236}">
              <a16:creationId xmlns:a16="http://schemas.microsoft.com/office/drawing/2014/main" id="{2B2A5BFC-61F0-4F7F-BE0C-52DFCC1DCE06}"/>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23" name="テキスト ボックス 22">
          <a:extLst>
            <a:ext uri="{FF2B5EF4-FFF2-40B4-BE49-F238E27FC236}">
              <a16:creationId xmlns:a16="http://schemas.microsoft.com/office/drawing/2014/main" id="{F061F59F-620B-445B-A134-5477EFE7C7A6}"/>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4" name="正方形/長方形 23">
          <a:extLst>
            <a:ext uri="{FF2B5EF4-FFF2-40B4-BE49-F238E27FC236}">
              <a16:creationId xmlns:a16="http://schemas.microsoft.com/office/drawing/2014/main" id="{D2C9A63F-263B-4FAC-8A16-19ECC0130455}"/>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5" name="正方形/長方形 24">
          <a:extLst>
            <a:ext uri="{FF2B5EF4-FFF2-40B4-BE49-F238E27FC236}">
              <a16:creationId xmlns:a16="http://schemas.microsoft.com/office/drawing/2014/main" id="{25F1E95F-A01C-489C-859C-CB66E11048F7}"/>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6" name="正方形/長方形 25">
          <a:extLst>
            <a:ext uri="{FF2B5EF4-FFF2-40B4-BE49-F238E27FC236}">
              <a16:creationId xmlns:a16="http://schemas.microsoft.com/office/drawing/2014/main" id="{050BF669-3FBC-4686-84C3-9A12944F4E3F}"/>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27" name="正方形/長方形 26">
          <a:extLst>
            <a:ext uri="{FF2B5EF4-FFF2-40B4-BE49-F238E27FC236}">
              <a16:creationId xmlns:a16="http://schemas.microsoft.com/office/drawing/2014/main" id="{D5FBD9D8-64F8-4A46-96E5-B02940D2B59A}"/>
            </a:ext>
          </a:extLst>
        </xdr:cNvPr>
        <xdr:cNvSpPr/>
      </xdr:nvSpPr>
      <xdr:spPr>
        <a:xfrm>
          <a:off x="2638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28" name="正方形/長方形 27">
          <a:extLst>
            <a:ext uri="{FF2B5EF4-FFF2-40B4-BE49-F238E27FC236}">
              <a16:creationId xmlns:a16="http://schemas.microsoft.com/office/drawing/2014/main" id="{52105055-3CB3-4C8F-8E95-C1ACFEED1B53}"/>
            </a:ext>
          </a:extLst>
        </xdr:cNvPr>
        <xdr:cNvSpPr/>
      </xdr:nvSpPr>
      <xdr:spPr>
        <a:xfrm>
          <a:off x="2638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29" name="正方形/長方形 28">
          <a:extLst>
            <a:ext uri="{FF2B5EF4-FFF2-40B4-BE49-F238E27FC236}">
              <a16:creationId xmlns:a16="http://schemas.microsoft.com/office/drawing/2014/main" id="{E9AE0BF3-E152-4EF2-BCAB-650A77E76FD2}"/>
            </a:ext>
          </a:extLst>
        </xdr:cNvPr>
        <xdr:cNvSpPr/>
      </xdr:nvSpPr>
      <xdr:spPr>
        <a:xfrm>
          <a:off x="685800" y="50482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30" name="正方形/長方形 29">
          <a:extLst>
            <a:ext uri="{FF2B5EF4-FFF2-40B4-BE49-F238E27FC236}">
              <a16:creationId xmlns:a16="http://schemas.microsoft.com/office/drawing/2014/main" id="{B3ABC288-B291-4182-9E9C-F04A469F859E}"/>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31" name="正方形/長方形 30">
          <a:extLst>
            <a:ext uri="{FF2B5EF4-FFF2-40B4-BE49-F238E27FC236}">
              <a16:creationId xmlns:a16="http://schemas.microsoft.com/office/drawing/2014/main" id="{074F42E7-8C0E-4CF0-9158-241F335E09F3}"/>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32" name="正方形/長方形 31">
          <a:extLst>
            <a:ext uri="{FF2B5EF4-FFF2-40B4-BE49-F238E27FC236}">
              <a16:creationId xmlns:a16="http://schemas.microsoft.com/office/drawing/2014/main" id="{9FF20BD5-E48D-498E-9F36-4D313BF1F6D6}"/>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33" name="正方形/長方形 32">
          <a:extLst>
            <a:ext uri="{FF2B5EF4-FFF2-40B4-BE49-F238E27FC236}">
              <a16:creationId xmlns:a16="http://schemas.microsoft.com/office/drawing/2014/main" id="{3E2899D6-3021-4DAE-B0DB-456C219CE3F7}"/>
            </a:ext>
          </a:extLst>
        </xdr:cNvPr>
        <xdr:cNvSpPr/>
      </xdr:nvSpPr>
      <xdr:spPr>
        <a:xfrm>
          <a:off x="7886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34" name="正方形/長方形 33">
          <a:extLst>
            <a:ext uri="{FF2B5EF4-FFF2-40B4-BE49-F238E27FC236}">
              <a16:creationId xmlns:a16="http://schemas.microsoft.com/office/drawing/2014/main" id="{1333F575-BA99-4359-B94A-AF6BA6CC6398}"/>
            </a:ext>
          </a:extLst>
        </xdr:cNvPr>
        <xdr:cNvSpPr/>
      </xdr:nvSpPr>
      <xdr:spPr>
        <a:xfrm>
          <a:off x="7886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35" name="正方形/長方形 34">
          <a:extLst>
            <a:ext uri="{FF2B5EF4-FFF2-40B4-BE49-F238E27FC236}">
              <a16:creationId xmlns:a16="http://schemas.microsoft.com/office/drawing/2014/main" id="{7FA2936D-9483-42C3-AF4B-DE3E22C17489}"/>
            </a:ext>
          </a:extLst>
        </xdr:cNvPr>
        <xdr:cNvSpPr/>
      </xdr:nvSpPr>
      <xdr:spPr>
        <a:xfrm>
          <a:off x="5953125" y="50482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36" name="正方形/長方形 35">
          <a:extLst>
            <a:ext uri="{FF2B5EF4-FFF2-40B4-BE49-F238E27FC236}">
              <a16:creationId xmlns:a16="http://schemas.microsoft.com/office/drawing/2014/main" id="{B9CD91B1-49BD-4020-AC3E-5F487C27ECF3}"/>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37" name="正方形/長方形 36">
          <a:extLst>
            <a:ext uri="{FF2B5EF4-FFF2-40B4-BE49-F238E27FC236}">
              <a16:creationId xmlns:a16="http://schemas.microsoft.com/office/drawing/2014/main" id="{7EAA778C-6DF5-47A2-BF19-461E549C0BDC}"/>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38" name="正方形/長方形 37">
          <a:extLst>
            <a:ext uri="{FF2B5EF4-FFF2-40B4-BE49-F238E27FC236}">
              <a16:creationId xmlns:a16="http://schemas.microsoft.com/office/drawing/2014/main" id="{A76E22E9-62DA-4F03-970E-6B2CB202F566}"/>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39" name="正方形/長方形 38">
          <a:extLst>
            <a:ext uri="{FF2B5EF4-FFF2-40B4-BE49-F238E27FC236}">
              <a16:creationId xmlns:a16="http://schemas.microsoft.com/office/drawing/2014/main" id="{92511AB4-A5BE-4A61-92E5-F3B5D800EB96}"/>
            </a:ext>
          </a:extLst>
        </xdr:cNvPr>
        <xdr:cNvSpPr/>
      </xdr:nvSpPr>
      <xdr:spPr>
        <a:xfrm>
          <a:off x="2638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40" name="正方形/長方形 39">
          <a:extLst>
            <a:ext uri="{FF2B5EF4-FFF2-40B4-BE49-F238E27FC236}">
              <a16:creationId xmlns:a16="http://schemas.microsoft.com/office/drawing/2014/main" id="{013018D9-75FC-42E3-B64E-3475736A1D49}"/>
            </a:ext>
          </a:extLst>
        </xdr:cNvPr>
        <xdr:cNvSpPr/>
      </xdr:nvSpPr>
      <xdr:spPr>
        <a:xfrm>
          <a:off x="2638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41" name="正方形/長方形 40">
          <a:extLst>
            <a:ext uri="{FF2B5EF4-FFF2-40B4-BE49-F238E27FC236}">
              <a16:creationId xmlns:a16="http://schemas.microsoft.com/office/drawing/2014/main" id="{929BCF2E-28B6-46D0-B295-18B4CDC553F3}"/>
            </a:ext>
          </a:extLst>
        </xdr:cNvPr>
        <xdr:cNvSpPr/>
      </xdr:nvSpPr>
      <xdr:spPr>
        <a:xfrm>
          <a:off x="685800" y="864870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42" name="正方形/長方形 41">
          <a:extLst>
            <a:ext uri="{FF2B5EF4-FFF2-40B4-BE49-F238E27FC236}">
              <a16:creationId xmlns:a16="http://schemas.microsoft.com/office/drawing/2014/main" id="{D062BF82-F562-48A0-97A0-8F35A4F36436}"/>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43" name="正方形/長方形 42">
          <a:extLst>
            <a:ext uri="{FF2B5EF4-FFF2-40B4-BE49-F238E27FC236}">
              <a16:creationId xmlns:a16="http://schemas.microsoft.com/office/drawing/2014/main" id="{B8F0E4EC-7FAA-48E0-BC45-8B3041B790E4}"/>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44" name="正方形/長方形 43">
          <a:extLst>
            <a:ext uri="{FF2B5EF4-FFF2-40B4-BE49-F238E27FC236}">
              <a16:creationId xmlns:a16="http://schemas.microsoft.com/office/drawing/2014/main" id="{7BC293B8-8D7F-435D-8AF0-7AECE04414A8}"/>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45" name="正方形/長方形 44">
          <a:extLst>
            <a:ext uri="{FF2B5EF4-FFF2-40B4-BE49-F238E27FC236}">
              <a16:creationId xmlns:a16="http://schemas.microsoft.com/office/drawing/2014/main" id="{2CB515B7-F42B-4777-878B-398BE6B2E872}"/>
            </a:ext>
          </a:extLst>
        </xdr:cNvPr>
        <xdr:cNvSpPr/>
      </xdr:nvSpPr>
      <xdr:spPr>
        <a:xfrm>
          <a:off x="7886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46" name="正方形/長方形 45">
          <a:extLst>
            <a:ext uri="{FF2B5EF4-FFF2-40B4-BE49-F238E27FC236}">
              <a16:creationId xmlns:a16="http://schemas.microsoft.com/office/drawing/2014/main" id="{722CC251-3EA3-4123-A0FF-C2C067746815}"/>
            </a:ext>
          </a:extLst>
        </xdr:cNvPr>
        <xdr:cNvSpPr/>
      </xdr:nvSpPr>
      <xdr:spPr>
        <a:xfrm>
          <a:off x="7886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47" name="正方形/長方形 46">
          <a:extLst>
            <a:ext uri="{FF2B5EF4-FFF2-40B4-BE49-F238E27FC236}">
              <a16:creationId xmlns:a16="http://schemas.microsoft.com/office/drawing/2014/main" id="{0C017C43-2781-4EE7-8EFB-3443212550FF}"/>
            </a:ext>
          </a:extLst>
        </xdr:cNvPr>
        <xdr:cNvSpPr/>
      </xdr:nvSpPr>
      <xdr:spPr>
        <a:xfrm>
          <a:off x="5953125" y="864870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48" name="正方形/長方形 47">
          <a:extLst>
            <a:ext uri="{FF2B5EF4-FFF2-40B4-BE49-F238E27FC236}">
              <a16:creationId xmlns:a16="http://schemas.microsoft.com/office/drawing/2014/main" id="{E11684C0-8A56-4B4B-B2DB-A43A351DEDD5}"/>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49" name="正方形/長方形 48">
          <a:extLst>
            <a:ext uri="{FF2B5EF4-FFF2-40B4-BE49-F238E27FC236}">
              <a16:creationId xmlns:a16="http://schemas.microsoft.com/office/drawing/2014/main" id="{FC3E5CC3-64C0-4E14-B7B8-7277AB334FEE}"/>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50" name="正方形/長方形 49">
          <a:extLst>
            <a:ext uri="{FF2B5EF4-FFF2-40B4-BE49-F238E27FC236}">
              <a16:creationId xmlns:a16="http://schemas.microsoft.com/office/drawing/2014/main" id="{AA835D63-5C60-49FE-A75C-054C53351E0C}"/>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51" name="正方形/長方形 50">
          <a:extLst>
            <a:ext uri="{FF2B5EF4-FFF2-40B4-BE49-F238E27FC236}">
              <a16:creationId xmlns:a16="http://schemas.microsoft.com/office/drawing/2014/main" id="{9725EC3A-8AB5-427A-B972-96F85A809830}"/>
            </a:ext>
          </a:extLst>
        </xdr:cNvPr>
        <xdr:cNvSpPr/>
      </xdr:nvSpPr>
      <xdr:spPr>
        <a:xfrm>
          <a:off x="2638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52" name="正方形/長方形 51">
          <a:extLst>
            <a:ext uri="{FF2B5EF4-FFF2-40B4-BE49-F238E27FC236}">
              <a16:creationId xmlns:a16="http://schemas.microsoft.com/office/drawing/2014/main" id="{793FB8FF-14C5-4DA9-B7B1-4AAEAB74B1CA}"/>
            </a:ext>
          </a:extLst>
        </xdr:cNvPr>
        <xdr:cNvSpPr/>
      </xdr:nvSpPr>
      <xdr:spPr>
        <a:xfrm>
          <a:off x="2638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53" name="正方形/長方形 52">
          <a:extLst>
            <a:ext uri="{FF2B5EF4-FFF2-40B4-BE49-F238E27FC236}">
              <a16:creationId xmlns:a16="http://schemas.microsoft.com/office/drawing/2014/main" id="{B9CD78E0-D976-4951-B7DF-FDCDAAAFF497}"/>
            </a:ext>
          </a:extLst>
        </xdr:cNvPr>
        <xdr:cNvSpPr/>
      </xdr:nvSpPr>
      <xdr:spPr>
        <a:xfrm>
          <a:off x="685800" y="122491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54" name="正方形/長方形 53">
          <a:extLst>
            <a:ext uri="{FF2B5EF4-FFF2-40B4-BE49-F238E27FC236}">
              <a16:creationId xmlns:a16="http://schemas.microsoft.com/office/drawing/2014/main" id="{65B0C216-5EBF-49D3-AB24-5B5676D80BD0}"/>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55" name="正方形/長方形 54">
          <a:extLst>
            <a:ext uri="{FF2B5EF4-FFF2-40B4-BE49-F238E27FC236}">
              <a16:creationId xmlns:a16="http://schemas.microsoft.com/office/drawing/2014/main" id="{D8C67D8C-31AD-4AA6-9182-D77FEBCF1473}"/>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56" name="正方形/長方形 55">
          <a:extLst>
            <a:ext uri="{FF2B5EF4-FFF2-40B4-BE49-F238E27FC236}">
              <a16:creationId xmlns:a16="http://schemas.microsoft.com/office/drawing/2014/main" id="{91CFD0B0-2F25-4129-B00E-ED27371F039E}"/>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57" name="正方形/長方形 56">
          <a:extLst>
            <a:ext uri="{FF2B5EF4-FFF2-40B4-BE49-F238E27FC236}">
              <a16:creationId xmlns:a16="http://schemas.microsoft.com/office/drawing/2014/main" id="{ADE94A9F-23C2-47EC-8E67-65819831AB03}"/>
            </a:ext>
          </a:extLst>
        </xdr:cNvPr>
        <xdr:cNvSpPr/>
      </xdr:nvSpPr>
      <xdr:spPr>
        <a:xfrm>
          <a:off x="7886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58" name="正方形/長方形 57">
          <a:extLst>
            <a:ext uri="{FF2B5EF4-FFF2-40B4-BE49-F238E27FC236}">
              <a16:creationId xmlns:a16="http://schemas.microsoft.com/office/drawing/2014/main" id="{5C92FC7D-55D3-44AF-9118-23DA4E61DECE}"/>
            </a:ext>
          </a:extLst>
        </xdr:cNvPr>
        <xdr:cNvSpPr/>
      </xdr:nvSpPr>
      <xdr:spPr>
        <a:xfrm>
          <a:off x="7886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59" name="正方形/長方形 58">
          <a:extLst>
            <a:ext uri="{FF2B5EF4-FFF2-40B4-BE49-F238E27FC236}">
              <a16:creationId xmlns:a16="http://schemas.microsoft.com/office/drawing/2014/main" id="{A1CF27D2-333D-4F6B-B0BC-2D44821ACE80}"/>
            </a:ext>
          </a:extLst>
        </xdr:cNvPr>
        <xdr:cNvSpPr/>
      </xdr:nvSpPr>
      <xdr:spPr>
        <a:xfrm>
          <a:off x="5953125" y="122491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60" name="正方形/長方形 59">
          <a:extLst>
            <a:ext uri="{FF2B5EF4-FFF2-40B4-BE49-F238E27FC236}">
              <a16:creationId xmlns:a16="http://schemas.microsoft.com/office/drawing/2014/main" id="{6D263586-52EA-4FEC-92C1-DD0C56F51203}"/>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61" name="正方形/長方形 60">
          <a:extLst>
            <a:ext uri="{FF2B5EF4-FFF2-40B4-BE49-F238E27FC236}">
              <a16:creationId xmlns:a16="http://schemas.microsoft.com/office/drawing/2014/main" id="{6625A3C0-FFE3-4F51-8D27-DFA383B80050}"/>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62" name="正方形/長方形 61">
          <a:extLst>
            <a:ext uri="{FF2B5EF4-FFF2-40B4-BE49-F238E27FC236}">
              <a16:creationId xmlns:a16="http://schemas.microsoft.com/office/drawing/2014/main" id="{20BA642B-4238-404E-A1E3-BB7424236218}"/>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63" name="正方形/長方形 62">
          <a:extLst>
            <a:ext uri="{FF2B5EF4-FFF2-40B4-BE49-F238E27FC236}">
              <a16:creationId xmlns:a16="http://schemas.microsoft.com/office/drawing/2014/main" id="{40B39D86-A291-4A30-9F95-5CD6CD211066}"/>
            </a:ext>
          </a:extLst>
        </xdr:cNvPr>
        <xdr:cNvSpPr/>
      </xdr:nvSpPr>
      <xdr:spPr>
        <a:xfrm>
          <a:off x="2638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64" name="正方形/長方形 63">
          <a:extLst>
            <a:ext uri="{FF2B5EF4-FFF2-40B4-BE49-F238E27FC236}">
              <a16:creationId xmlns:a16="http://schemas.microsoft.com/office/drawing/2014/main" id="{54BAC833-CF3C-43AF-9FA6-397FBEC1980D}"/>
            </a:ext>
          </a:extLst>
        </xdr:cNvPr>
        <xdr:cNvSpPr/>
      </xdr:nvSpPr>
      <xdr:spPr>
        <a:xfrm>
          <a:off x="2638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65" name="正方形/長方形 64">
          <a:extLst>
            <a:ext uri="{FF2B5EF4-FFF2-40B4-BE49-F238E27FC236}">
              <a16:creationId xmlns:a16="http://schemas.microsoft.com/office/drawing/2014/main" id="{7C29C8C9-8F0E-48B5-BE83-BE24C747E3EB}"/>
            </a:ext>
          </a:extLst>
        </xdr:cNvPr>
        <xdr:cNvSpPr/>
      </xdr:nvSpPr>
      <xdr:spPr>
        <a:xfrm>
          <a:off x="685800" y="1590675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66" name="正方形/長方形 65">
          <a:extLst>
            <a:ext uri="{FF2B5EF4-FFF2-40B4-BE49-F238E27FC236}">
              <a16:creationId xmlns:a16="http://schemas.microsoft.com/office/drawing/2014/main" id="{315F1E32-4317-4A02-A4B0-6BDB52150E8B}"/>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67" name="正方形/長方形 66">
          <a:extLst>
            <a:ext uri="{FF2B5EF4-FFF2-40B4-BE49-F238E27FC236}">
              <a16:creationId xmlns:a16="http://schemas.microsoft.com/office/drawing/2014/main" id="{CE20E9C1-DC03-4A7F-9C7F-BA178036DF8B}"/>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68" name="正方形/長方形 67">
          <a:extLst>
            <a:ext uri="{FF2B5EF4-FFF2-40B4-BE49-F238E27FC236}">
              <a16:creationId xmlns:a16="http://schemas.microsoft.com/office/drawing/2014/main" id="{9A9E83E8-877C-4EB5-BF7A-4A106E742C54}"/>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69" name="正方形/長方形 68">
          <a:extLst>
            <a:ext uri="{FF2B5EF4-FFF2-40B4-BE49-F238E27FC236}">
              <a16:creationId xmlns:a16="http://schemas.microsoft.com/office/drawing/2014/main" id="{E1704F63-3C33-4E95-BFB9-BDC08120C12B}"/>
            </a:ext>
          </a:extLst>
        </xdr:cNvPr>
        <xdr:cNvSpPr/>
      </xdr:nvSpPr>
      <xdr:spPr>
        <a:xfrm>
          <a:off x="7886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70" name="正方形/長方形 69">
          <a:extLst>
            <a:ext uri="{FF2B5EF4-FFF2-40B4-BE49-F238E27FC236}">
              <a16:creationId xmlns:a16="http://schemas.microsoft.com/office/drawing/2014/main" id="{4DA49BE9-6F90-4A20-B064-E631891954F1}"/>
            </a:ext>
          </a:extLst>
        </xdr:cNvPr>
        <xdr:cNvSpPr/>
      </xdr:nvSpPr>
      <xdr:spPr>
        <a:xfrm>
          <a:off x="7886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71" name="正方形/長方形 70">
          <a:extLst>
            <a:ext uri="{FF2B5EF4-FFF2-40B4-BE49-F238E27FC236}">
              <a16:creationId xmlns:a16="http://schemas.microsoft.com/office/drawing/2014/main" id="{14F51597-8093-4A2B-95FC-E3906747C6B1}"/>
            </a:ext>
          </a:extLst>
        </xdr:cNvPr>
        <xdr:cNvSpPr/>
      </xdr:nvSpPr>
      <xdr:spPr>
        <a:xfrm>
          <a:off x="5953125" y="1590675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72" name="正方形/長方形 71">
          <a:extLst>
            <a:ext uri="{FF2B5EF4-FFF2-40B4-BE49-F238E27FC236}">
              <a16:creationId xmlns:a16="http://schemas.microsoft.com/office/drawing/2014/main" id="{CF4001F5-EC83-4DE0-B397-C67E0415515D}"/>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73" name="正方形/長方形 72">
          <a:extLst>
            <a:ext uri="{FF2B5EF4-FFF2-40B4-BE49-F238E27FC236}">
              <a16:creationId xmlns:a16="http://schemas.microsoft.com/office/drawing/2014/main" id="{8DBA8CDF-35FA-4692-8182-3C3A82D19617}"/>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74" name="正方形/長方形 73">
          <a:extLst>
            <a:ext uri="{FF2B5EF4-FFF2-40B4-BE49-F238E27FC236}">
              <a16:creationId xmlns:a16="http://schemas.microsoft.com/office/drawing/2014/main" id="{8731F3D3-B6BB-4998-BAC2-8CBE6FDC63EC}"/>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75" name="正方形/長方形 74">
          <a:extLst>
            <a:ext uri="{FF2B5EF4-FFF2-40B4-BE49-F238E27FC236}">
              <a16:creationId xmlns:a16="http://schemas.microsoft.com/office/drawing/2014/main" id="{30E6DDBF-541D-4D7B-B300-1AA58BA69D47}"/>
            </a:ext>
          </a:extLst>
        </xdr:cNvPr>
        <xdr:cNvSpPr/>
      </xdr:nvSpPr>
      <xdr:spPr>
        <a:xfrm>
          <a:off x="13154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76" name="正方形/長方形 75">
          <a:extLst>
            <a:ext uri="{FF2B5EF4-FFF2-40B4-BE49-F238E27FC236}">
              <a16:creationId xmlns:a16="http://schemas.microsoft.com/office/drawing/2014/main" id="{AE6153F7-1E66-4D26-84B8-F6152561386F}"/>
            </a:ext>
          </a:extLst>
        </xdr:cNvPr>
        <xdr:cNvSpPr/>
      </xdr:nvSpPr>
      <xdr:spPr>
        <a:xfrm>
          <a:off x="13154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77" name="正方形/長方形 76">
          <a:extLst>
            <a:ext uri="{FF2B5EF4-FFF2-40B4-BE49-F238E27FC236}">
              <a16:creationId xmlns:a16="http://schemas.microsoft.com/office/drawing/2014/main" id="{4654A475-B355-4F0B-B6E8-70825ED74B7D}"/>
            </a:ext>
          </a:extLst>
        </xdr:cNvPr>
        <xdr:cNvSpPr/>
      </xdr:nvSpPr>
      <xdr:spPr>
        <a:xfrm>
          <a:off x="11210925" y="50482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78" name="正方形/長方形 77">
          <a:extLst>
            <a:ext uri="{FF2B5EF4-FFF2-40B4-BE49-F238E27FC236}">
              <a16:creationId xmlns:a16="http://schemas.microsoft.com/office/drawing/2014/main" id="{3F3505AA-D39F-484A-A529-DFC5349C4F77}"/>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79" name="正方形/長方形 78">
          <a:extLst>
            <a:ext uri="{FF2B5EF4-FFF2-40B4-BE49-F238E27FC236}">
              <a16:creationId xmlns:a16="http://schemas.microsoft.com/office/drawing/2014/main" id="{1762C26F-C040-4B99-829D-04A97A4F6F54}"/>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80" name="正方形/長方形 79">
          <a:extLst>
            <a:ext uri="{FF2B5EF4-FFF2-40B4-BE49-F238E27FC236}">
              <a16:creationId xmlns:a16="http://schemas.microsoft.com/office/drawing/2014/main" id="{4BC3A820-28BF-45CE-A2F2-2A5D940B523B}"/>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81" name="正方形/長方形 80">
          <a:extLst>
            <a:ext uri="{FF2B5EF4-FFF2-40B4-BE49-F238E27FC236}">
              <a16:creationId xmlns:a16="http://schemas.microsoft.com/office/drawing/2014/main" id="{F626D73B-ACC1-412F-B597-3172D62A42BD}"/>
            </a:ext>
          </a:extLst>
        </xdr:cNvPr>
        <xdr:cNvSpPr/>
      </xdr:nvSpPr>
      <xdr:spPr>
        <a:xfrm>
          <a:off x="1841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82" name="正方形/長方形 81">
          <a:extLst>
            <a:ext uri="{FF2B5EF4-FFF2-40B4-BE49-F238E27FC236}">
              <a16:creationId xmlns:a16="http://schemas.microsoft.com/office/drawing/2014/main" id="{E674A47D-4F0D-44DC-BD58-E680B41E923B}"/>
            </a:ext>
          </a:extLst>
        </xdr:cNvPr>
        <xdr:cNvSpPr/>
      </xdr:nvSpPr>
      <xdr:spPr>
        <a:xfrm>
          <a:off x="1841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83" name="正方形/長方形 82">
          <a:extLst>
            <a:ext uri="{FF2B5EF4-FFF2-40B4-BE49-F238E27FC236}">
              <a16:creationId xmlns:a16="http://schemas.microsoft.com/office/drawing/2014/main" id="{1366B3B4-D04F-4C20-AEFD-6DFBF2E064AC}"/>
            </a:ext>
          </a:extLst>
        </xdr:cNvPr>
        <xdr:cNvSpPr/>
      </xdr:nvSpPr>
      <xdr:spPr>
        <a:xfrm>
          <a:off x="16459200" y="50482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84" name="正方形/長方形 83">
          <a:extLst>
            <a:ext uri="{FF2B5EF4-FFF2-40B4-BE49-F238E27FC236}">
              <a16:creationId xmlns:a16="http://schemas.microsoft.com/office/drawing/2014/main" id="{679A39AD-8F23-40AF-85AF-7414FAC7B41E}"/>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85" name="正方形/長方形 84">
          <a:extLst>
            <a:ext uri="{FF2B5EF4-FFF2-40B4-BE49-F238E27FC236}">
              <a16:creationId xmlns:a16="http://schemas.microsoft.com/office/drawing/2014/main" id="{F5935805-6999-49D2-9691-4F78062A76B5}"/>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86" name="正方形/長方形 85">
          <a:extLst>
            <a:ext uri="{FF2B5EF4-FFF2-40B4-BE49-F238E27FC236}">
              <a16:creationId xmlns:a16="http://schemas.microsoft.com/office/drawing/2014/main" id="{90BD663D-3619-4943-94AF-3C4EF281E5A5}"/>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87" name="正方形/長方形 86">
          <a:extLst>
            <a:ext uri="{FF2B5EF4-FFF2-40B4-BE49-F238E27FC236}">
              <a16:creationId xmlns:a16="http://schemas.microsoft.com/office/drawing/2014/main" id="{361BF9B9-407C-4E9D-90F1-1EE861AAF35C}"/>
            </a:ext>
          </a:extLst>
        </xdr:cNvPr>
        <xdr:cNvSpPr/>
      </xdr:nvSpPr>
      <xdr:spPr>
        <a:xfrm>
          <a:off x="13154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88" name="正方形/長方形 87">
          <a:extLst>
            <a:ext uri="{FF2B5EF4-FFF2-40B4-BE49-F238E27FC236}">
              <a16:creationId xmlns:a16="http://schemas.microsoft.com/office/drawing/2014/main" id="{24D4AF0E-0380-4A55-8DB2-24F3552994AD}"/>
            </a:ext>
          </a:extLst>
        </xdr:cNvPr>
        <xdr:cNvSpPr/>
      </xdr:nvSpPr>
      <xdr:spPr>
        <a:xfrm>
          <a:off x="13154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89" name="正方形/長方形 88">
          <a:extLst>
            <a:ext uri="{FF2B5EF4-FFF2-40B4-BE49-F238E27FC236}">
              <a16:creationId xmlns:a16="http://schemas.microsoft.com/office/drawing/2014/main" id="{4795356A-8EA7-4D0D-A1E6-EFFA7ABCD3FC}"/>
            </a:ext>
          </a:extLst>
        </xdr:cNvPr>
        <xdr:cNvSpPr/>
      </xdr:nvSpPr>
      <xdr:spPr>
        <a:xfrm>
          <a:off x="11210925" y="864870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90" name="正方形/長方形 89">
          <a:extLst>
            <a:ext uri="{FF2B5EF4-FFF2-40B4-BE49-F238E27FC236}">
              <a16:creationId xmlns:a16="http://schemas.microsoft.com/office/drawing/2014/main" id="{34300204-79CD-4F7C-B72F-0618B823689A}"/>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91" name="正方形/長方形 90">
          <a:extLst>
            <a:ext uri="{FF2B5EF4-FFF2-40B4-BE49-F238E27FC236}">
              <a16:creationId xmlns:a16="http://schemas.microsoft.com/office/drawing/2014/main" id="{0C2917F5-7DD0-42B0-B729-411198E7C0B4}"/>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92" name="正方形/長方形 91">
          <a:extLst>
            <a:ext uri="{FF2B5EF4-FFF2-40B4-BE49-F238E27FC236}">
              <a16:creationId xmlns:a16="http://schemas.microsoft.com/office/drawing/2014/main" id="{37CBC0C2-B292-44C6-829D-E8106B4A1321}"/>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93" name="正方形/長方形 92">
          <a:extLst>
            <a:ext uri="{FF2B5EF4-FFF2-40B4-BE49-F238E27FC236}">
              <a16:creationId xmlns:a16="http://schemas.microsoft.com/office/drawing/2014/main" id="{1BBA2C6C-9DD1-48B0-8013-8CA5ECA9BB34}"/>
            </a:ext>
          </a:extLst>
        </xdr:cNvPr>
        <xdr:cNvSpPr/>
      </xdr:nvSpPr>
      <xdr:spPr>
        <a:xfrm>
          <a:off x="1841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94" name="正方形/長方形 93">
          <a:extLst>
            <a:ext uri="{FF2B5EF4-FFF2-40B4-BE49-F238E27FC236}">
              <a16:creationId xmlns:a16="http://schemas.microsoft.com/office/drawing/2014/main" id="{536106CD-E628-4B81-92F9-A7AA4C450E71}"/>
            </a:ext>
          </a:extLst>
        </xdr:cNvPr>
        <xdr:cNvSpPr/>
      </xdr:nvSpPr>
      <xdr:spPr>
        <a:xfrm>
          <a:off x="1841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95" name="正方形/長方形 94">
          <a:extLst>
            <a:ext uri="{FF2B5EF4-FFF2-40B4-BE49-F238E27FC236}">
              <a16:creationId xmlns:a16="http://schemas.microsoft.com/office/drawing/2014/main" id="{164ADCB2-8F6D-407C-B02B-3CE183A9A769}"/>
            </a:ext>
          </a:extLst>
        </xdr:cNvPr>
        <xdr:cNvSpPr/>
      </xdr:nvSpPr>
      <xdr:spPr>
        <a:xfrm>
          <a:off x="16459200" y="864870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96" name="正方形/長方形 95">
          <a:extLst>
            <a:ext uri="{FF2B5EF4-FFF2-40B4-BE49-F238E27FC236}">
              <a16:creationId xmlns:a16="http://schemas.microsoft.com/office/drawing/2014/main" id="{A7AE8265-1B80-4D52-B6A5-0989DD1E5E30}"/>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97" name="正方形/長方形 96">
          <a:extLst>
            <a:ext uri="{FF2B5EF4-FFF2-40B4-BE49-F238E27FC236}">
              <a16:creationId xmlns:a16="http://schemas.microsoft.com/office/drawing/2014/main" id="{2DBB759E-D0B3-4D39-9C0A-3C6F3EC5D099}"/>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98" name="正方形/長方形 97">
          <a:extLst>
            <a:ext uri="{FF2B5EF4-FFF2-40B4-BE49-F238E27FC236}">
              <a16:creationId xmlns:a16="http://schemas.microsoft.com/office/drawing/2014/main" id="{E0062458-B9BC-499F-A7D9-D8056DA956BC}"/>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99" name="正方形/長方形 98">
          <a:extLst>
            <a:ext uri="{FF2B5EF4-FFF2-40B4-BE49-F238E27FC236}">
              <a16:creationId xmlns:a16="http://schemas.microsoft.com/office/drawing/2014/main" id="{6956F65C-311F-41CD-9126-60BEC5EF81C5}"/>
            </a:ext>
          </a:extLst>
        </xdr:cNvPr>
        <xdr:cNvSpPr/>
      </xdr:nvSpPr>
      <xdr:spPr>
        <a:xfrm>
          <a:off x="13154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100" name="正方形/長方形 99">
          <a:extLst>
            <a:ext uri="{FF2B5EF4-FFF2-40B4-BE49-F238E27FC236}">
              <a16:creationId xmlns:a16="http://schemas.microsoft.com/office/drawing/2014/main" id="{5132BC98-38BB-41C6-814E-E9BE36295F44}"/>
            </a:ext>
          </a:extLst>
        </xdr:cNvPr>
        <xdr:cNvSpPr/>
      </xdr:nvSpPr>
      <xdr:spPr>
        <a:xfrm>
          <a:off x="13154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01" name="正方形/長方形 100">
          <a:extLst>
            <a:ext uri="{FF2B5EF4-FFF2-40B4-BE49-F238E27FC236}">
              <a16:creationId xmlns:a16="http://schemas.microsoft.com/office/drawing/2014/main" id="{2C18BFE3-330C-4292-BF7C-3AF984CF8567}"/>
            </a:ext>
          </a:extLst>
        </xdr:cNvPr>
        <xdr:cNvSpPr/>
      </xdr:nvSpPr>
      <xdr:spPr>
        <a:xfrm>
          <a:off x="11210925" y="122491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102" name="正方形/長方形 101">
          <a:extLst>
            <a:ext uri="{FF2B5EF4-FFF2-40B4-BE49-F238E27FC236}">
              <a16:creationId xmlns:a16="http://schemas.microsoft.com/office/drawing/2014/main" id="{8FD5FED4-D44F-4E5A-9229-EA2FE41CAACC}"/>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103" name="正方形/長方形 102">
          <a:extLst>
            <a:ext uri="{FF2B5EF4-FFF2-40B4-BE49-F238E27FC236}">
              <a16:creationId xmlns:a16="http://schemas.microsoft.com/office/drawing/2014/main" id="{66369C65-B00E-406B-84C2-5066701F2011}"/>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104" name="正方形/長方形 103">
          <a:extLst>
            <a:ext uri="{FF2B5EF4-FFF2-40B4-BE49-F238E27FC236}">
              <a16:creationId xmlns:a16="http://schemas.microsoft.com/office/drawing/2014/main" id="{BA60378F-52BB-4F0B-AA92-B04AB0CF87C3}"/>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105" name="正方形/長方形 104">
          <a:extLst>
            <a:ext uri="{FF2B5EF4-FFF2-40B4-BE49-F238E27FC236}">
              <a16:creationId xmlns:a16="http://schemas.microsoft.com/office/drawing/2014/main" id="{AE230690-466F-44F9-AF14-60785FEDE355}"/>
            </a:ext>
          </a:extLst>
        </xdr:cNvPr>
        <xdr:cNvSpPr/>
      </xdr:nvSpPr>
      <xdr:spPr>
        <a:xfrm>
          <a:off x="1841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106" name="正方形/長方形 105">
          <a:extLst>
            <a:ext uri="{FF2B5EF4-FFF2-40B4-BE49-F238E27FC236}">
              <a16:creationId xmlns:a16="http://schemas.microsoft.com/office/drawing/2014/main" id="{8313BA0D-E608-4B4E-B97C-42D59DC4C491}"/>
            </a:ext>
          </a:extLst>
        </xdr:cNvPr>
        <xdr:cNvSpPr/>
      </xdr:nvSpPr>
      <xdr:spPr>
        <a:xfrm>
          <a:off x="1841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107" name="正方形/長方形 106">
          <a:extLst>
            <a:ext uri="{FF2B5EF4-FFF2-40B4-BE49-F238E27FC236}">
              <a16:creationId xmlns:a16="http://schemas.microsoft.com/office/drawing/2014/main" id="{9A69135E-158E-4D6F-BE24-0A52B08A3691}"/>
            </a:ext>
          </a:extLst>
        </xdr:cNvPr>
        <xdr:cNvSpPr/>
      </xdr:nvSpPr>
      <xdr:spPr>
        <a:xfrm>
          <a:off x="16459200" y="122491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108" name="正方形/長方形 107">
          <a:extLst>
            <a:ext uri="{FF2B5EF4-FFF2-40B4-BE49-F238E27FC236}">
              <a16:creationId xmlns:a16="http://schemas.microsoft.com/office/drawing/2014/main" id="{B9572887-2901-4E24-970C-35F299AE5A24}"/>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109" name="正方形/長方形 108">
          <a:extLst>
            <a:ext uri="{FF2B5EF4-FFF2-40B4-BE49-F238E27FC236}">
              <a16:creationId xmlns:a16="http://schemas.microsoft.com/office/drawing/2014/main" id="{673CCE21-1DDD-49C9-8A2C-D7A2D3E85087}"/>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110" name="テキスト ボックス 109">
          <a:extLst>
            <a:ext uri="{FF2B5EF4-FFF2-40B4-BE49-F238E27FC236}">
              <a16:creationId xmlns:a16="http://schemas.microsoft.com/office/drawing/2014/main" id="{EA44BB8F-3C5F-49C9-8197-11FA6F521F79}"/>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1,082,296
1,074,351
9,323.15
589,380,862
580,058,666
4,974,851
322,853,731
1,172,713,838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基準財政収入額の増加及び基準財政需要額の減少に伴い、上昇傾向にある。令和元年度はグループ内平均値を上回っており、また地方消費税の増加に伴う基準財政収入額の増加等により単年度の財政力指数は前年度を上回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8175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97367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40</xdr:row>
      <xdr:rowOff>127000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67839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41</xdr:row>
      <xdr:rowOff>156633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43</xdr:row>
      <xdr:rowOff>14817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18608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令和元年度は、グループ内平均値を</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ポイント下回っているが、前年度より比率が</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悪化した。これは、降雪量の減に伴う道路除雪費の減少等により、経常経費充当一般財源が減少した一方で、基準財政収入額の増加に伴う地方交付税（臨時財政対策債を含む）の減少等により、経常一般財源等が減少したことによるものである。</a:t>
          </a:r>
        </a:p>
        <a:p>
          <a:r>
            <a:rPr kumimoji="1" lang="ja-JP" altLang="en-US" sz="1100">
              <a:latin typeface="ＭＳ Ｐゴシック" panose="020B0600070205080204" pitchFamily="50" charset="-128"/>
              <a:ea typeface="ＭＳ Ｐゴシック" panose="020B0600070205080204" pitchFamily="50" charset="-128"/>
            </a:rPr>
            <a:t>　引き続き、事務事業の見直し・改善や行政経費の節減・効率化等徹底した歳出の見直し及び歳入の確保により自由度の高い財政への転換に努め、経常収支比率の改善を目指す。</a:t>
          </a: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67</xdr:row>
      <xdr:rowOff>7620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10264140"/>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63</xdr:row>
      <xdr:rowOff>162560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114800" y="109156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107967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90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114300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3225800" y="1079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15240</xdr:rowOff>
    </xdr:from>
    <xdr:to>
      <xdr:col>19</xdr:col>
      <xdr:colOff>184150</xdr:colOff>
      <xdr:row>63</xdr:row>
      <xdr:rowOff>116840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90170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2336800" y="107950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63</xdr:row>
      <xdr:rowOff>90170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072261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128287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54627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128287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[153,716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just">
            <a:spcAft>
              <a:spcPts val="0"/>
            </a:spcAft>
          </a:pPr>
          <a:r>
            <a:rPr lang="ja-JP" altLang="en-US"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平成</a:t>
          </a:r>
          <a:r>
            <a:rPr lang="en-US"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27</a:t>
          </a:r>
          <a:r>
            <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年度は給与改定や退職者の増加に伴い増加、平成</a:t>
          </a:r>
          <a:r>
            <a:rPr lang="en-US"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28</a:t>
          </a:r>
          <a:r>
            <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年度は職員数の減等に伴う給料の減少等に伴い減少した。平成</a:t>
          </a:r>
          <a:r>
            <a:rPr lang="en-US"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29</a:t>
          </a:r>
          <a:r>
            <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30</a:t>
          </a:r>
          <a:r>
            <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年度は人口の減少割合が人件費・物件費等の減少割合を上回ったことに伴い増加したが、令和元年度は職員数の減等に伴う給料の減少等に伴い減少した。</a:t>
          </a:r>
        </a:p>
        <a:p>
          <a:pPr algn="just">
            <a:spcAft>
              <a:spcPts val="0"/>
            </a:spcAft>
          </a:pPr>
          <a:r>
            <a:rPr lang="ja-JP" altLang="ja-JP" sz="105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　人口１人当たりの決算額は、継続的にグループ内平均値を上回っている。この要因としては、人件費がグループ平均を上回っていることや、道路除雪費等が多額なこと等がある。</a:t>
          </a:r>
        </a:p>
        <a:p>
          <a:r>
            <a:rPr lang="ja-JP" altLang="ja-JP" sz="1050">
              <a:effectLst/>
              <a:latin typeface="ＭＳ Ｐゴシック" panose="020B0600070205080204" pitchFamily="50" charset="-128"/>
              <a:ea typeface="ＭＳ Ｐゴシック" panose="020B0600070205080204" pitchFamily="50" charset="-128"/>
              <a:cs typeface="Times New Roman" panose="02020603050405020304" pitchFamily="18" charset="0"/>
            </a:rPr>
            <a:t>　今後も知事部局一般会計職員の定員管理について、これまでの取組みを後退させず、効率化に努めるなど、たゆむことなく行財政改革に取り組み、財政の健全化に努めていく。</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120017</xdr:rowOff>
    </xdr:from>
    <xdr:to>
      <xdr:col>23</xdr:col>
      <xdr:colOff>133350</xdr:colOff>
      <xdr:row>88</xdr:row>
      <xdr:rowOff>30082</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836017"/>
          <a:ext cx="0" cy="12816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2159</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08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30082</xdr:rowOff>
    </xdr:from>
    <xdr:to>
      <xdr:col>24</xdr:col>
      <xdr:colOff>12700</xdr:colOff>
      <xdr:row>88</xdr:row>
      <xdr:rowOff>30082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11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34944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57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120017</xdr:rowOff>
    </xdr:from>
    <xdr:to>
      <xdr:col>24</xdr:col>
      <xdr:colOff>12700</xdr:colOff>
      <xdr:row>80</xdr:row>
      <xdr:rowOff>120017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83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121929</xdr:rowOff>
    </xdr:from>
    <xdr:to>
      <xdr:col>23</xdr:col>
      <xdr:colOff>133350</xdr:colOff>
      <xdr:row>83</xdr:row>
      <xdr:rowOff>163111</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114800" y="14352279"/>
          <a:ext cx="838200" cy="4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70804</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12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54277</xdr:rowOff>
    </xdr:from>
    <xdr:to>
      <xdr:col>23</xdr:col>
      <xdr:colOff>184150</xdr:colOff>
      <xdr:row>83</xdr:row>
      <xdr:rowOff>155877</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2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137573</xdr:rowOff>
    </xdr:from>
    <xdr:to>
      <xdr:col>19</xdr:col>
      <xdr:colOff>133350</xdr:colOff>
      <xdr:row>83</xdr:row>
      <xdr:rowOff>163111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367923"/>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15630</xdr:rowOff>
    </xdr:from>
    <xdr:to>
      <xdr:col>19</xdr:col>
      <xdr:colOff>184150</xdr:colOff>
      <xdr:row>83</xdr:row>
      <xdr:rowOff>117230</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2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127407</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0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23840</xdr:rowOff>
    </xdr:from>
    <xdr:to>
      <xdr:col>15</xdr:col>
      <xdr:colOff>82550</xdr:colOff>
      <xdr:row>83</xdr:row>
      <xdr:rowOff>137573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254190"/>
          <a:ext cx="889000" cy="1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157480</xdr:rowOff>
    </xdr:from>
    <xdr:to>
      <xdr:col>15</xdr:col>
      <xdr:colOff>133350</xdr:colOff>
      <xdr:row>83</xdr:row>
      <xdr:rowOff>87630</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21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97807</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98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23840</xdr:rowOff>
    </xdr:from>
    <xdr:to>
      <xdr:col>11</xdr:col>
      <xdr:colOff>31750</xdr:colOff>
      <xdr:row>83</xdr:row>
      <xdr:rowOff>51710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4254190"/>
          <a:ext cx="889000" cy="2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92087</xdr:rowOff>
    </xdr:from>
    <xdr:to>
      <xdr:col>11</xdr:col>
      <xdr:colOff>82550</xdr:colOff>
      <xdr:row>83</xdr:row>
      <xdr:rowOff>22237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15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32414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91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158531</xdr:rowOff>
    </xdr:from>
    <xdr:to>
      <xdr:col>7</xdr:col>
      <xdr:colOff>31750</xdr:colOff>
      <xdr:row>82</xdr:row>
      <xdr:rowOff>88681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4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98858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1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71129</xdr:rowOff>
    </xdr:from>
    <xdr:to>
      <xdr:col>23</xdr:col>
      <xdr:colOff>184150</xdr:colOff>
      <xdr:row>84</xdr:row>
      <xdr:rowOff>1279</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30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43206</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2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112311</xdr:rowOff>
    </xdr:from>
    <xdr:to>
      <xdr:col>19</xdr:col>
      <xdr:colOff>184150</xdr:colOff>
      <xdr:row>84</xdr:row>
      <xdr:rowOff>42461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34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27238</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42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86773</xdr:rowOff>
    </xdr:from>
    <xdr:to>
      <xdr:col>15</xdr:col>
      <xdr:colOff>133350</xdr:colOff>
      <xdr:row>84</xdr:row>
      <xdr:rowOff>16923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3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1700</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40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144490</xdr:rowOff>
    </xdr:from>
    <xdr:to>
      <xdr:col>11</xdr:col>
      <xdr:colOff>82550</xdr:colOff>
      <xdr:row>83</xdr:row>
      <xdr:rowOff>74640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2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59417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28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910</xdr:rowOff>
    </xdr:from>
    <xdr:to>
      <xdr:col>7</xdr:col>
      <xdr:colOff>31750</xdr:colOff>
      <xdr:row>83</xdr:row>
      <xdr:rowOff>102510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2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87287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31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　H28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は、給与制度の総合的見直し及び給与構造の見直しに伴う相違等の上昇要因があったものの、平成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年度の本県の給料表の改定率が国家公務員の俸給表の改定率を下回ったこと等により、ラスパイレス指数は前年同値となった。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　H29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は、本県において平成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年度に給料表の改定を行っていないこと等により、ラスパイレス指数が低下した。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　H30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年度の本県の給料表の改定率が国家公務員の俸給表の改定率を下回ったこと等により、ラスパイレス指数が低下した。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１は、職員構成の変動等の変動要因があったものの、ラスパイレス指数は昨年同値となった。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持続可能な財政基盤を確立するため、引き続き、適正な給与管理に努めていくこととしている。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68943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515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68943</xdr:rowOff>
    </xdr:from>
    <xdr:to>
      <xdr:col>77</xdr:col>
      <xdr:colOff>44450</xdr:colOff>
      <xdr:row>89</xdr:row>
      <xdr:rowOff>907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51565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907</xdr:rowOff>
    </xdr:from>
    <xdr:to>
      <xdr:col>72</xdr:col>
      <xdr:colOff>203200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52599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90</xdr:row>
      <xdr:rowOff>36286</xdr:rowOff>
    </xdr:from>
    <xdr:to>
      <xdr:col>68</xdr:col>
      <xdr:colOff>152400</xdr:colOff>
      <xdr:row>90</xdr:row>
      <xdr:rowOff>36286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5466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154214</xdr:rowOff>
    </xdr:from>
    <xdr:to>
      <xdr:col>68</xdr:col>
      <xdr:colOff>203200</xdr:colOff>
      <xdr:row>87</xdr:row>
      <xdr:rowOff>84364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94541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60070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85470</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00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121557</xdr:rowOff>
    </xdr:from>
    <xdr:to>
      <xdr:col>73</xdr:col>
      <xdr:colOff>44450</xdr:colOff>
      <xdr:row>89</xdr:row>
      <xdr:rowOff>51707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36484</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156936</xdr:rowOff>
    </xdr:from>
    <xdr:to>
      <xdr:col>68</xdr:col>
      <xdr:colOff>203200</xdr:colOff>
      <xdr:row>90</xdr:row>
      <xdr:rowOff>87086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71863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156936</xdr:rowOff>
    </xdr:from>
    <xdr:to>
      <xdr:col>64</xdr:col>
      <xdr:colOff>152400</xdr:colOff>
      <xdr:row>90</xdr:row>
      <xdr:rowOff>87086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71863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5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持続可能な財政基盤の確立のため、これまでの行財政改革の取組みを後退させることなく、引き続き簡素で効率的な組織機構の実現に向けて不断の見直しを行う。</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このため、県が業務を行っている各分野において、民間活力の活用を検討しながら、行政サービス提供主体の多様化等による組織機構の構造的な見直しを推進していく。</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一方、人口減少対策や災害対応、やまがた創生の実現等、本県を取り巻く新たな行政課題についても的確に対応していく必要がある。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以上のことを踏まえ、定員管理については、スクラップ・アンド・ビルドを基本に、新たな行政課題に対しては見直しにより生み出した人員を必要性を厳選のうえ配置して対応することとし、限られた人材資源を「選択と集中」により有効に活用する。</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なお、教育委員会、警察本部の特に配慮を要する教育、治安などの分野の現場機能に係るものについては、別途、適正な定員管理に取り組むものとする。</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125673</xdr:rowOff>
    </xdr:from>
    <xdr:to>
      <xdr:col>81</xdr:col>
      <xdr:colOff>44450</xdr:colOff>
      <xdr:row>66</xdr:row>
      <xdr:rowOff>136782</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flipV="1">
          <a:off x="17018000" y="10069773"/>
          <a:ext cx="0" cy="138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108859</xdr:rowOff>
    </xdr:from>
    <xdr:ext cx="762000" cy="259045"/>
    <xdr:sp macro="" textlink="">
      <xdr:nvSpPr>
        <xdr:cNvPr id="302" name="定員管理の状況最小値テキスト">
          <a:extLst>
            <a:ext uri="{FF2B5EF4-FFF2-40B4-BE49-F238E27FC236}">
              <a16:creationId xmlns:a16="http://schemas.microsoft.com/office/drawing/2014/main" id="{00000000-0008-0000-0300-00002E010000}"/>
            </a:ext>
          </a:extLst>
        </xdr:cNvPr>
        <xdr:cNvSpPr txBox="1"/>
      </xdr:nvSpPr>
      <xdr:spPr>
        <a:xfrm>
          <a:off x="17106900" y="1142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136782</xdr:rowOff>
    </xdr:from>
    <xdr:to>
      <xdr:col>81</xdr:col>
      <xdr:colOff>133350</xdr:colOff>
      <xdr:row>66</xdr:row>
      <xdr:rowOff>136782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6929100" y="1145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40600</xdr:rowOff>
    </xdr:from>
    <xdr:ext cx="762000" cy="259045"/>
    <xdr:sp macro="" textlink="">
      <xdr:nvSpPr>
        <xdr:cNvPr id="304" name="定員管理の状況最大値テキスト">
          <a:extLst>
            <a:ext uri="{FF2B5EF4-FFF2-40B4-BE49-F238E27FC236}">
              <a16:creationId xmlns:a16="http://schemas.microsoft.com/office/drawing/2014/main" id="{00000000-0008-0000-0300-000030010000}"/>
            </a:ext>
          </a:extLst>
        </xdr:cNvPr>
        <xdr:cNvSpPr txBox="1"/>
      </xdr:nvSpPr>
      <xdr:spPr>
        <a:xfrm>
          <a:off x="17106900" y="981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125673</xdr:rowOff>
    </xdr:from>
    <xdr:to>
      <xdr:col>81</xdr:col>
      <xdr:colOff>133350</xdr:colOff>
      <xdr:row>58</xdr:row>
      <xdr:rowOff>125673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006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116551</xdr:rowOff>
    </xdr:from>
    <xdr:to>
      <xdr:col>81</xdr:col>
      <xdr:colOff>44450</xdr:colOff>
      <xdr:row>61</xdr:row>
      <xdr:rowOff>39751</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179800" y="10403551"/>
          <a:ext cx="838200" cy="9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52782</xdr:rowOff>
    </xdr:from>
    <xdr:ext cx="762000" cy="259045"/>
    <xdr:sp macro="" textlink="">
      <xdr:nvSpPr>
        <xdr:cNvPr id="307" name="定員管理の状況平均値テキスト">
          <a:extLst>
            <a:ext uri="{FF2B5EF4-FFF2-40B4-BE49-F238E27FC236}">
              <a16:creationId xmlns:a16="http://schemas.microsoft.com/office/drawing/2014/main" id="{00000000-0008-0000-0300-000033010000}"/>
            </a:ext>
          </a:extLst>
        </xdr:cNvPr>
        <xdr:cNvSpPr txBox="1"/>
      </xdr:nvSpPr>
      <xdr:spPr>
        <a:xfrm>
          <a:off x="17106900" y="10511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80705</xdr:rowOff>
    </xdr:from>
    <xdr:to>
      <xdr:col>81</xdr:col>
      <xdr:colOff>95250</xdr:colOff>
      <xdr:row>62</xdr:row>
      <xdr:rowOff>10855</xdr:rowOff>
    </xdr:to>
    <xdr:sp macro="" textlink="">
      <xdr:nvSpPr>
        <xdr:cNvPr id="308" name="フローチャート: 判断 307">
          <a:extLst>
            <a:ext uri="{FF2B5EF4-FFF2-40B4-BE49-F238E27FC236}">
              <a16:creationId xmlns:a16="http://schemas.microsoft.com/office/drawing/2014/main" id="{00000000-0008-0000-0300-000034010000}"/>
            </a:ext>
          </a:extLst>
        </xdr:cNvPr>
        <xdr:cNvSpPr/>
      </xdr:nvSpPr>
      <xdr:spPr>
        <a:xfrm>
          <a:off x="16967200" y="105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83614</xdr:rowOff>
    </xdr:from>
    <xdr:to>
      <xdr:col>77</xdr:col>
      <xdr:colOff>44450</xdr:colOff>
      <xdr:row>60</xdr:row>
      <xdr:rowOff>116551</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5290800" y="10370614"/>
          <a:ext cx="889000" cy="3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3369</xdr:rowOff>
    </xdr:from>
    <xdr:to>
      <xdr:col>77</xdr:col>
      <xdr:colOff>95250</xdr:colOff>
      <xdr:row>61</xdr:row>
      <xdr:rowOff>104969</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1290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89746</xdr:rowOff>
    </xdr:from>
    <xdr:ext cx="7366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5798800" y="10548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83614</xdr:rowOff>
    </xdr:from>
    <xdr:to>
      <xdr:col>72</xdr:col>
      <xdr:colOff>203200</xdr:colOff>
      <xdr:row>60</xdr:row>
      <xdr:rowOff>88922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4401800" y="10370614"/>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118897</xdr:rowOff>
    </xdr:from>
    <xdr:to>
      <xdr:col>73</xdr:col>
      <xdr:colOff>44450</xdr:colOff>
      <xdr:row>61</xdr:row>
      <xdr:rowOff>49047</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5240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33824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4909800" y="1049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70945</xdr:rowOff>
    </xdr:from>
    <xdr:to>
      <xdr:col>68</xdr:col>
      <xdr:colOff>152400</xdr:colOff>
      <xdr:row>60</xdr:row>
      <xdr:rowOff>88922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3512800" y="10357945"/>
          <a:ext cx="889000" cy="1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69980</xdr:rowOff>
    </xdr:from>
    <xdr:to>
      <xdr:col>68</xdr:col>
      <xdr:colOff>203200</xdr:colOff>
      <xdr:row>60</xdr:row>
      <xdr:rowOff>130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4351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10307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020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151600</xdr:rowOff>
    </xdr:from>
    <xdr:to>
      <xdr:col>64</xdr:col>
      <xdr:colOff>152400</xdr:colOff>
      <xdr:row>60</xdr:row>
      <xdr:rowOff>81750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3462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91927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3131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160401</xdr:rowOff>
    </xdr:from>
    <xdr:to>
      <xdr:col>81</xdr:col>
      <xdr:colOff>95250</xdr:colOff>
      <xdr:row>61</xdr:row>
      <xdr:rowOff>90551</xdr:rowOff>
    </xdr:to>
    <xdr:sp macro="" textlink="">
      <xdr:nvSpPr>
        <xdr:cNvPr id="325" name="楕円 324">
          <a:extLst>
            <a:ext uri="{FF2B5EF4-FFF2-40B4-BE49-F238E27FC236}">
              <a16:creationId xmlns:a16="http://schemas.microsoft.com/office/drawing/2014/main" id="{00000000-0008-0000-0300-000045010000}"/>
            </a:ext>
          </a:extLst>
        </xdr:cNvPr>
        <xdr:cNvSpPr/>
      </xdr:nvSpPr>
      <xdr:spPr>
        <a:xfrm>
          <a:off x="16967200" y="104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5478</xdr:rowOff>
    </xdr:from>
    <xdr:ext cx="762000" cy="259045"/>
    <xdr:sp macro="" textlink="">
      <xdr:nvSpPr>
        <xdr:cNvPr id="326" name="定員管理の状況該当値テキスト">
          <a:extLst>
            <a:ext uri="{FF2B5EF4-FFF2-40B4-BE49-F238E27FC236}">
              <a16:creationId xmlns:a16="http://schemas.microsoft.com/office/drawing/2014/main" id="{00000000-0008-0000-0300-000046010000}"/>
            </a:ext>
          </a:extLst>
        </xdr:cNvPr>
        <xdr:cNvSpPr txBox="1"/>
      </xdr:nvSpPr>
      <xdr:spPr>
        <a:xfrm>
          <a:off x="17106900" y="1029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65751</xdr:rowOff>
    </xdr:from>
    <xdr:to>
      <xdr:col>77</xdr:col>
      <xdr:colOff>95250</xdr:colOff>
      <xdr:row>60</xdr:row>
      <xdr:rowOff>167351</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129000" y="103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6078</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21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32814</xdr:rowOff>
    </xdr:from>
    <xdr:to>
      <xdr:col>73</xdr:col>
      <xdr:colOff>44450</xdr:colOff>
      <xdr:row>60</xdr:row>
      <xdr:rowOff>134414</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5240000" y="1031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144591</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8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38122</xdr:rowOff>
    </xdr:from>
    <xdr:to>
      <xdr:col>68</xdr:col>
      <xdr:colOff>203200</xdr:colOff>
      <xdr:row>60</xdr:row>
      <xdr:rowOff>139722</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4351000" y="1032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124499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1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20145</xdr:rowOff>
    </xdr:from>
    <xdr:to>
      <xdr:col>64</xdr:col>
      <xdr:colOff>152400</xdr:colOff>
      <xdr:row>60</xdr:row>
      <xdr:rowOff>121745</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3462000" y="1030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106522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9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a:extLst>
            <a:ext uri="{FF2B5EF4-FFF2-40B4-BE49-F238E27FC236}">
              <a16:creationId xmlns:a16="http://schemas.microsoft.com/office/drawing/2014/main" id="{00000000-0008-0000-0300-00004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近年は低金利に伴う元利償還金の減少等により、低下傾向にある。令和元年度については、グループ内平均値を上回ったものの、昨年度と比較して、実質公債費比率は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今後も県債発行の抑制に努めるとともに、公債費平準化等の取組みを通じて、実質公債費比率の上昇を抑える。</a:t>
          </a:r>
        </a:p>
      </xdr:txBody>
    </xdr:sp>
    <xdr:clientData/>
  </xdr:twoCellAnchor>
  <xdr:oneCellAnchor>
    <xdr:from>
      <xdr:col>61</xdr:col>
      <xdr:colOff>6350</xdr:colOff>
      <xdr:row>32</xdr:row>
      <xdr:rowOff>101600</xdr:rowOff>
    </xdr:from>
    <xdr:ext cx="298543" cy="22570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a:extLst>
            <a:ext uri="{FF2B5EF4-FFF2-40B4-BE49-F238E27FC236}">
              <a16:creationId xmlns:a16="http://schemas.microsoft.com/office/drawing/2014/main" id="{00000000-0008-0000-0300-00005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1" name="公債費負担の状況グラフ枠">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44</xdr:row>
      <xdr:rowOff>104775</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flipV="1">
          <a:off x="17018000" y="6080125"/>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76852</xdr:rowOff>
    </xdr:from>
    <xdr:ext cx="762000" cy="259045"/>
    <xdr:sp macro="" textlink="">
      <xdr:nvSpPr>
        <xdr:cNvPr id="363" name="公債費負担の状況最小値テキスト">
          <a:extLst>
            <a:ext uri="{FF2B5EF4-FFF2-40B4-BE49-F238E27FC236}">
              <a16:creationId xmlns:a16="http://schemas.microsoft.com/office/drawing/2014/main" id="{00000000-0008-0000-0300-00006B010000}"/>
            </a:ext>
          </a:extLst>
        </xdr:cNvPr>
        <xdr:cNvSpPr txBox="1"/>
      </xdr:nvSpPr>
      <xdr:spPr>
        <a:xfrm>
          <a:off x="17106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104775</xdr:rowOff>
    </xdr:from>
    <xdr:to>
      <xdr:col>81</xdr:col>
      <xdr:colOff>133350</xdr:colOff>
      <xdr:row>44</xdr:row>
      <xdr:rowOff>104775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6929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65" name="公債費負担の状況最大値テキスト">
          <a:extLst>
            <a:ext uri="{FF2B5EF4-FFF2-40B4-BE49-F238E27FC236}">
              <a16:creationId xmlns:a16="http://schemas.microsoft.com/office/drawing/2014/main" id="{00000000-0008-0000-0300-00006D010000}"/>
            </a:ext>
          </a:extLst>
        </xdr:cNvPr>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106892</xdr:rowOff>
    </xdr:from>
    <xdr:to>
      <xdr:col>81</xdr:col>
      <xdr:colOff>44450</xdr:colOff>
      <xdr:row>40</xdr:row>
      <xdr:rowOff>147108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6179800" y="69648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83202</xdr:rowOff>
    </xdr:from>
    <xdr:ext cx="762000" cy="259045"/>
    <xdr:sp macro="" textlink="">
      <xdr:nvSpPr>
        <xdr:cNvPr id="368" name="公債費負担の状況平均値テキスト">
          <a:extLst>
            <a:ext uri="{FF2B5EF4-FFF2-40B4-BE49-F238E27FC236}">
              <a16:creationId xmlns:a16="http://schemas.microsoft.com/office/drawing/2014/main" id="{00000000-0008-0000-0300-000070010000}"/>
            </a:ext>
          </a:extLst>
        </xdr:cNvPr>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66675</xdr:rowOff>
    </xdr:from>
    <xdr:to>
      <xdr:col>81</xdr:col>
      <xdr:colOff>95250</xdr:colOff>
      <xdr:row>39</xdr:row>
      <xdr:rowOff>168275</xdr:rowOff>
    </xdr:to>
    <xdr:sp macro="" textlink="">
      <xdr:nvSpPr>
        <xdr:cNvPr id="369" name="フローチャート: 判断 368">
          <a:extLst>
            <a:ext uri="{FF2B5EF4-FFF2-40B4-BE49-F238E27FC236}">
              <a16:creationId xmlns:a16="http://schemas.microsoft.com/office/drawing/2014/main" id="{00000000-0008-0000-0300-000071010000}"/>
            </a:ext>
          </a:extLst>
        </xdr:cNvPr>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147108</xdr:rowOff>
    </xdr:from>
    <xdr:to>
      <xdr:col>77</xdr:col>
      <xdr:colOff>44450</xdr:colOff>
      <xdr:row>41</xdr:row>
      <xdr:rowOff>56092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5290800" y="700510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56092</xdr:rowOff>
    </xdr:from>
    <xdr:to>
      <xdr:col>72</xdr:col>
      <xdr:colOff>203200</xdr:colOff>
      <xdr:row>41</xdr:row>
      <xdr:rowOff>136525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4401800" y="708554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136525</xdr:rowOff>
    </xdr:from>
    <xdr:to>
      <xdr:col>68</xdr:col>
      <xdr:colOff>152400</xdr:colOff>
      <xdr:row>42</xdr:row>
      <xdr:rowOff>25400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3512800" y="71659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125942</xdr:rowOff>
    </xdr:from>
    <xdr:to>
      <xdr:col>68</xdr:col>
      <xdr:colOff>203200</xdr:colOff>
      <xdr:row>42</xdr:row>
      <xdr:rowOff>56092</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4351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40869</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020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155575</xdr:rowOff>
    </xdr:from>
    <xdr:to>
      <xdr:col>64</xdr:col>
      <xdr:colOff>152400</xdr:colOff>
      <xdr:row>43</xdr:row>
      <xdr:rowOff>85725</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3462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70502</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3131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56092</xdr:rowOff>
    </xdr:from>
    <xdr:to>
      <xdr:col>81</xdr:col>
      <xdr:colOff>95250</xdr:colOff>
      <xdr:row>40</xdr:row>
      <xdr:rowOff>157692</xdr:rowOff>
    </xdr:to>
    <xdr:sp macro="" textlink="">
      <xdr:nvSpPr>
        <xdr:cNvPr id="386" name="楕円 385">
          <a:extLst>
            <a:ext uri="{FF2B5EF4-FFF2-40B4-BE49-F238E27FC236}">
              <a16:creationId xmlns:a16="http://schemas.microsoft.com/office/drawing/2014/main" id="{00000000-0008-0000-0300-000082010000}"/>
            </a:ext>
          </a:extLst>
        </xdr:cNvPr>
        <xdr:cNvSpPr/>
      </xdr:nvSpPr>
      <xdr:spPr>
        <a:xfrm>
          <a:off x="16967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28169</xdr:rowOff>
    </xdr:from>
    <xdr:ext cx="762000" cy="259045"/>
    <xdr:sp macro="" textlink="">
      <xdr:nvSpPr>
        <xdr:cNvPr id="387" name="公債費負担の状況該当値テキスト">
          <a:extLst>
            <a:ext uri="{FF2B5EF4-FFF2-40B4-BE49-F238E27FC236}">
              <a16:creationId xmlns:a16="http://schemas.microsoft.com/office/drawing/2014/main" id="{00000000-0008-0000-0300-000083010000}"/>
            </a:ext>
          </a:extLst>
        </xdr:cNvPr>
        <xdr:cNvSpPr txBox="1"/>
      </xdr:nvSpPr>
      <xdr:spPr>
        <a:xfrm>
          <a:off x="17106900" y="68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96308</xdr:rowOff>
    </xdr:from>
    <xdr:to>
      <xdr:col>77</xdr:col>
      <xdr:colOff>95250</xdr:colOff>
      <xdr:row>41</xdr:row>
      <xdr:rowOff>26458</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129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11235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5292</xdr:rowOff>
    </xdr:from>
    <xdr:to>
      <xdr:col>73</xdr:col>
      <xdr:colOff>44450</xdr:colOff>
      <xdr:row>41</xdr:row>
      <xdr:rowOff>106892</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5240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91669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85725</xdr:rowOff>
    </xdr:from>
    <xdr:to>
      <xdr:col>68</xdr:col>
      <xdr:colOff>203200</xdr:colOff>
      <xdr:row>42</xdr:row>
      <xdr:rowOff>15875</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4351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26052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6" name="正方形/長方形 395">
          <a:extLst>
            <a:ext uri="{FF2B5EF4-FFF2-40B4-BE49-F238E27FC236}">
              <a16:creationId xmlns:a16="http://schemas.microsoft.com/office/drawing/2014/main" id="{00000000-0008-0000-0300-00008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減少したものの、令和元年度は増加に転じた。主なる要因としては、地方債現在高等に係る基準財政需要額算入見込額の減少等による充当可能財源等の減少幅が、将来負担額の減少幅を上回ったことによる。</a:t>
          </a:r>
        </a:p>
        <a:p>
          <a:r>
            <a:rPr kumimoji="1" lang="ja-JP" altLang="en-US" sz="1100">
              <a:latin typeface="ＭＳ Ｐゴシック" panose="020B0600070205080204" pitchFamily="50" charset="-128"/>
              <a:ea typeface="ＭＳ Ｐゴシック" panose="020B0600070205080204" pitchFamily="50" charset="-128"/>
            </a:rPr>
            <a:t>　分母については、減少傾向が続いており、令和元年度においても減少した。主なる要因としては、標準税収入額は増加したものの、それを上回って普通交付税額及び臨時財政対策債発行可能額が減少したことによる。</a:t>
          </a:r>
        </a:p>
        <a:p>
          <a:r>
            <a:rPr kumimoji="1" lang="ja-JP" altLang="en-US" sz="1100">
              <a:latin typeface="ＭＳ Ｐゴシック" panose="020B0600070205080204" pitchFamily="50" charset="-128"/>
              <a:ea typeface="ＭＳ Ｐゴシック" panose="020B0600070205080204" pitchFamily="50" charset="-128"/>
            </a:rPr>
            <a:t>　引き続き、県債発行の抑制に努めること等により、今後も改善を図っていく。</a:t>
          </a:r>
        </a:p>
      </xdr:txBody>
    </xdr:sp>
    <xdr:clientData/>
  </xdr:twoCellAnchor>
  <xdr:oneCellAnchor>
    <xdr:from>
      <xdr:col>61</xdr:col>
      <xdr:colOff>6350</xdr:colOff>
      <xdr:row>10</xdr:row>
      <xdr:rowOff>63500</xdr:rowOff>
    </xdr:from>
    <xdr:ext cx="298543" cy="22570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08" name="直線コネクタ 407">
          <a:extLst>
            <a:ext uri="{FF2B5EF4-FFF2-40B4-BE49-F238E27FC236}">
              <a16:creationId xmlns:a16="http://schemas.microsoft.com/office/drawing/2014/main" id="{00000000-0008-0000-0300-00009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将来負担の状況グラフ枠">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84938</xdr:rowOff>
    </xdr:from>
    <xdr:to>
      <xdr:col>81</xdr:col>
      <xdr:colOff>44450</xdr:colOff>
      <xdr:row>21</xdr:row>
      <xdr:rowOff>106375</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flipV="1">
          <a:off x="17018000" y="2656688"/>
          <a:ext cx="0" cy="10501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78452</xdr:rowOff>
    </xdr:from>
    <xdr:ext cx="762000" cy="259045"/>
    <xdr:sp macro="" textlink="">
      <xdr:nvSpPr>
        <xdr:cNvPr id="421" name="将来負担の状況最小値テキスト">
          <a:extLst>
            <a:ext uri="{FF2B5EF4-FFF2-40B4-BE49-F238E27FC236}">
              <a16:creationId xmlns:a16="http://schemas.microsoft.com/office/drawing/2014/main" id="{00000000-0008-0000-0300-0000A5010000}"/>
            </a:ext>
          </a:extLst>
        </xdr:cNvPr>
        <xdr:cNvSpPr txBox="1"/>
      </xdr:nvSpPr>
      <xdr:spPr>
        <a:xfrm>
          <a:off x="17106900" y="367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106375</xdr:rowOff>
    </xdr:from>
    <xdr:to>
      <xdr:col>81</xdr:col>
      <xdr:colOff>133350</xdr:colOff>
      <xdr:row>21</xdr:row>
      <xdr:rowOff>106375</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6929100" y="3706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171315</xdr:rowOff>
    </xdr:from>
    <xdr:ext cx="762000" cy="259045"/>
    <xdr:sp macro="" textlink="">
      <xdr:nvSpPr>
        <xdr:cNvPr id="423" name="将来負担の状況最大値テキスト">
          <a:extLst>
            <a:ext uri="{FF2B5EF4-FFF2-40B4-BE49-F238E27FC236}">
              <a16:creationId xmlns:a16="http://schemas.microsoft.com/office/drawing/2014/main" id="{00000000-0008-0000-0300-0000A7010000}"/>
            </a:ext>
          </a:extLst>
        </xdr:cNvPr>
        <xdr:cNvSpPr txBox="1"/>
      </xdr:nvSpPr>
      <xdr:spPr>
        <a:xfrm>
          <a:off x="17106900" y="24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84938</xdr:rowOff>
    </xdr:from>
    <xdr:to>
      <xdr:col>81</xdr:col>
      <xdr:colOff>133350</xdr:colOff>
      <xdr:row>15</xdr:row>
      <xdr:rowOff>84938</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6929100" y="265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164897</xdr:rowOff>
    </xdr:from>
    <xdr:to>
      <xdr:col>81</xdr:col>
      <xdr:colOff>44450</xdr:colOff>
      <xdr:row>21</xdr:row>
      <xdr:rowOff>37846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6179800" y="3593897"/>
          <a:ext cx="8382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165625</xdr:rowOff>
    </xdr:from>
    <xdr:ext cx="762000" cy="259045"/>
    <xdr:sp macro="" textlink="">
      <xdr:nvSpPr>
        <xdr:cNvPr id="426" name="将来負担の状況平均値テキスト">
          <a:extLst>
            <a:ext uri="{FF2B5EF4-FFF2-40B4-BE49-F238E27FC236}">
              <a16:creationId xmlns:a16="http://schemas.microsoft.com/office/drawing/2014/main" id="{00000000-0008-0000-0300-0000AA010000}"/>
            </a:ext>
          </a:extLst>
        </xdr:cNvPr>
        <xdr:cNvSpPr txBox="1"/>
      </xdr:nvSpPr>
      <xdr:spPr>
        <a:xfrm>
          <a:off x="17106900" y="308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149098</xdr:rowOff>
    </xdr:from>
    <xdr:to>
      <xdr:col>81</xdr:col>
      <xdr:colOff>95250</xdr:colOff>
      <xdr:row>19</xdr:row>
      <xdr:rowOff>79248</xdr:rowOff>
    </xdr:to>
    <xdr:sp macro="" textlink="">
      <xdr:nvSpPr>
        <xdr:cNvPr id="427" name="フローチャート: 判断 426">
          <a:extLst>
            <a:ext uri="{FF2B5EF4-FFF2-40B4-BE49-F238E27FC236}">
              <a16:creationId xmlns:a16="http://schemas.microsoft.com/office/drawing/2014/main" id="{00000000-0008-0000-0300-0000AB010000}"/>
            </a:ext>
          </a:extLst>
        </xdr:cNvPr>
        <xdr:cNvSpPr/>
      </xdr:nvSpPr>
      <xdr:spPr>
        <a:xfrm>
          <a:off x="169672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163931</xdr:rowOff>
    </xdr:from>
    <xdr:to>
      <xdr:col>77</xdr:col>
      <xdr:colOff>44450</xdr:colOff>
      <xdr:row>20</xdr:row>
      <xdr:rowOff>164897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5290800" y="3592931"/>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143789</xdr:rowOff>
    </xdr:from>
    <xdr:to>
      <xdr:col>77</xdr:col>
      <xdr:colOff>95250</xdr:colOff>
      <xdr:row>19</xdr:row>
      <xdr:rowOff>73940</xdr:rowOff>
    </xdr:to>
    <xdr:sp macro="" textlink="">
      <xdr:nvSpPr>
        <xdr:cNvPr id="429" name="フローチャート: 判断 428">
          <a:extLst>
            <a:ext uri="{FF2B5EF4-FFF2-40B4-BE49-F238E27FC236}">
              <a16:creationId xmlns:a16="http://schemas.microsoft.com/office/drawing/2014/main" id="{00000000-0008-0000-0300-0000AD010000}"/>
            </a:ext>
          </a:extLst>
        </xdr:cNvPr>
        <xdr:cNvSpPr/>
      </xdr:nvSpPr>
      <xdr:spPr>
        <a:xfrm>
          <a:off x="161290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84116</xdr:rowOff>
    </xdr:from>
    <xdr:ext cx="7366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5798800" y="2998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147041</xdr:rowOff>
    </xdr:from>
    <xdr:to>
      <xdr:col>72</xdr:col>
      <xdr:colOff>203200</xdr:colOff>
      <xdr:row>20</xdr:row>
      <xdr:rowOff>163931</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4401800" y="3576041"/>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149098</xdr:rowOff>
    </xdr:from>
    <xdr:to>
      <xdr:col>73</xdr:col>
      <xdr:colOff>44450</xdr:colOff>
      <xdr:row>19</xdr:row>
      <xdr:rowOff>79248</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5240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89425</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4909800" y="30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120980</xdr:rowOff>
    </xdr:from>
    <xdr:to>
      <xdr:col>68</xdr:col>
      <xdr:colOff>152400</xdr:colOff>
      <xdr:row>20</xdr:row>
      <xdr:rowOff>147041</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3512800" y="3549980"/>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156820</xdr:rowOff>
    </xdr:from>
    <xdr:to>
      <xdr:col>68</xdr:col>
      <xdr:colOff>203200</xdr:colOff>
      <xdr:row>19</xdr:row>
      <xdr:rowOff>86970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4351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97147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4020800" y="30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130277</xdr:rowOff>
    </xdr:from>
    <xdr:to>
      <xdr:col>64</xdr:col>
      <xdr:colOff>152400</xdr:colOff>
      <xdr:row>19</xdr:row>
      <xdr:rowOff>60427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3462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70604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3131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158496</xdr:rowOff>
    </xdr:from>
    <xdr:to>
      <xdr:col>81</xdr:col>
      <xdr:colOff>95250</xdr:colOff>
      <xdr:row>21</xdr:row>
      <xdr:rowOff>88646</xdr:rowOff>
    </xdr:to>
    <xdr:sp macro="" textlink="">
      <xdr:nvSpPr>
        <xdr:cNvPr id="444" name="楕円 443">
          <a:extLst>
            <a:ext uri="{FF2B5EF4-FFF2-40B4-BE49-F238E27FC236}">
              <a16:creationId xmlns:a16="http://schemas.microsoft.com/office/drawing/2014/main" id="{00000000-0008-0000-0300-0000BC010000}"/>
            </a:ext>
          </a:extLst>
        </xdr:cNvPr>
        <xdr:cNvSpPr/>
      </xdr:nvSpPr>
      <xdr:spPr>
        <a:xfrm>
          <a:off x="16967200" y="358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54373</xdr:rowOff>
    </xdr:from>
    <xdr:ext cx="762000" cy="259045"/>
    <xdr:sp macro="" textlink="">
      <xdr:nvSpPr>
        <xdr:cNvPr id="445" name="将来負担の状況該当値テキスト">
          <a:extLst>
            <a:ext uri="{FF2B5EF4-FFF2-40B4-BE49-F238E27FC236}">
              <a16:creationId xmlns:a16="http://schemas.microsoft.com/office/drawing/2014/main" id="{00000000-0008-0000-0300-0000BD010000}"/>
            </a:ext>
          </a:extLst>
        </xdr:cNvPr>
        <xdr:cNvSpPr txBox="1"/>
      </xdr:nvSpPr>
      <xdr:spPr>
        <a:xfrm>
          <a:off x="17106900" y="348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114097</xdr:rowOff>
    </xdr:from>
    <xdr:to>
      <xdr:col>77</xdr:col>
      <xdr:colOff>95250</xdr:colOff>
      <xdr:row>21</xdr:row>
      <xdr:rowOff>44247</xdr:rowOff>
    </xdr:to>
    <xdr:sp macro="" textlink="">
      <xdr:nvSpPr>
        <xdr:cNvPr id="446" name="楕円 445">
          <a:extLst>
            <a:ext uri="{FF2B5EF4-FFF2-40B4-BE49-F238E27FC236}">
              <a16:creationId xmlns:a16="http://schemas.microsoft.com/office/drawing/2014/main" id="{00000000-0008-0000-0300-0000BE010000}"/>
            </a:ext>
          </a:extLst>
        </xdr:cNvPr>
        <xdr:cNvSpPr/>
      </xdr:nvSpPr>
      <xdr:spPr>
        <a:xfrm>
          <a:off x="16129000" y="35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29024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362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113131</xdr:rowOff>
    </xdr:from>
    <xdr:to>
      <xdr:col>73</xdr:col>
      <xdr:colOff>44450</xdr:colOff>
      <xdr:row>21</xdr:row>
      <xdr:rowOff>43281</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5240000" y="35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28058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362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96241</xdr:rowOff>
    </xdr:from>
    <xdr:to>
      <xdr:col>68</xdr:col>
      <xdr:colOff>203200</xdr:colOff>
      <xdr:row>21</xdr:row>
      <xdr:rowOff>26391</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4351000" y="35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11168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361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70180</xdr:rowOff>
    </xdr:from>
    <xdr:to>
      <xdr:col>64</xdr:col>
      <xdr:colOff>152400</xdr:colOff>
      <xdr:row>21</xdr:row>
      <xdr:rowOff>330</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3462000" y="34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156557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358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1,082,296
1,074,351
9,323.15
589,380,862
580,058,666
4,974,851
322,853,731
1,172,713,838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8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年度は職員数の減等に伴う給料の減少等により人件費総額は減少したが、地方譲与税の減少等により経常一般財源等が減少したため、前年度から悪化した。</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年度は職員数の減等に伴う給料の減少等による人件費総額の減少に加え、法人事業税の増加等による経常一般財源等の増加により、前年度から改善している。</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lang="en-US"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年度は経常一般財源等が減少したものの、職員数の減等に伴う給料の減少等による人件費総額の減少により、前年度から改善している。</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令和元年度は職員数の減等に伴う給料の減少等により人件費総額は減少したが、地方譲与税の減少等により経常一般財源等が減少したため、前年度から悪化している。</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また、本県は、グループ内他団体に比べ、比率が依然として高い数値となっている。これは、ラスパイレス指数が高いことが要因である。</a:t>
          </a:r>
          <a:endParaRPr lang="ja-JP" altLang="ja-JP" sz="8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800" b="0" i="0" baseline="0">
              <a:solidFill>
                <a:schemeClr val="dk1"/>
              </a:solidFill>
              <a:effectLst/>
              <a:latin typeface="ＭＳ ゴシック" panose="020B0609070205080204" pitchFamily="49" charset="-128"/>
              <a:ea typeface="ＭＳ ゴシック" panose="020B0609070205080204" pitchFamily="49" charset="-128"/>
              <a:cs typeface="+mn-cs"/>
            </a:rPr>
            <a:t>　知事部局一般会計職員の定員管理について、これまでの取組みを後退させず、効率化に努めるなど、たゆむことなく行財政改革に取り組むことにより、比率の改善を目指す。</a:t>
          </a:r>
          <a:endParaRPr lang="ja-JP" altLang="ja-JP" sz="8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41</xdr:row>
      <xdr:rowOff>107950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899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165100</xdr:rowOff>
    </xdr:from>
    <xdr:to>
      <xdr:col>24</xdr:col>
      <xdr:colOff>25400</xdr:colOff>
      <xdr:row>38</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6508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130827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114300</xdr:rowOff>
    </xdr:from>
    <xdr:to>
      <xdr:col>24</xdr:col>
      <xdr:colOff>76200</xdr:colOff>
      <xdr:row>38</xdr:row>
      <xdr:rowOff>44450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165100</xdr:rowOff>
    </xdr:from>
    <xdr:to>
      <xdr:col>19</xdr:col>
      <xdr:colOff>187325</xdr:colOff>
      <xdr:row>38</xdr:row>
      <xdr:rowOff>31750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6508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76200</xdr:rowOff>
    </xdr:from>
    <xdr:to>
      <xdr:col>20</xdr:col>
      <xdr:colOff>38100</xdr:colOff>
      <xdr:row>38</xdr:row>
      <xdr:rowOff>6350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16527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31750</xdr:rowOff>
    </xdr:from>
    <xdr:to>
      <xdr:col>15</xdr:col>
      <xdr:colOff>98425</xdr:colOff>
      <xdr:row>39</xdr:row>
      <xdr:rowOff>50800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65468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38100</xdr:rowOff>
    </xdr:from>
    <xdr:to>
      <xdr:col>15</xdr:col>
      <xdr:colOff>149225</xdr:colOff>
      <xdr:row>37</xdr:row>
      <xdr:rowOff>139700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149877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146050</xdr:rowOff>
    </xdr:from>
    <xdr:to>
      <xdr:col>11</xdr:col>
      <xdr:colOff>9525</xdr:colOff>
      <xdr:row>39</xdr:row>
      <xdr:rowOff>50800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6661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38100</xdr:rowOff>
    </xdr:from>
    <xdr:to>
      <xdr:col>11</xdr:col>
      <xdr:colOff>60325</xdr:colOff>
      <xdr:row>37</xdr:row>
      <xdr:rowOff>139700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149877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152400</xdr:rowOff>
    </xdr:from>
    <xdr:to>
      <xdr:col>24</xdr:col>
      <xdr:colOff>76200</xdr:colOff>
      <xdr:row>38</xdr:row>
      <xdr:rowOff>82550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124477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114300</xdr:rowOff>
    </xdr:from>
    <xdr:to>
      <xdr:col>20</xdr:col>
      <xdr:colOff>38100</xdr:colOff>
      <xdr:row>38</xdr:row>
      <xdr:rowOff>44450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29227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152400</xdr:rowOff>
    </xdr:from>
    <xdr:to>
      <xdr:col>15</xdr:col>
      <xdr:colOff>149225</xdr:colOff>
      <xdr:row>38</xdr:row>
      <xdr:rowOff>82550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67327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0</xdr:rowOff>
    </xdr:from>
    <xdr:to>
      <xdr:col>11</xdr:col>
      <xdr:colOff>60325</xdr:colOff>
      <xdr:row>39</xdr:row>
      <xdr:rowOff>101600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86377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95250</xdr:rowOff>
    </xdr:from>
    <xdr:to>
      <xdr:col>6</xdr:col>
      <xdr:colOff>171450</xdr:colOff>
      <xdr:row>39</xdr:row>
      <xdr:rowOff>25400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10177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地方交付税等の経常一般財源等の増減により、若干の上下動はあるものの、平成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年度以降はグループ内平均値を下回る傾向で推移している。</a:t>
          </a: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年度は、法人事業税の増加等により経常一般財源等が増加したが、情報ネットワーク事業費の増加等により、前年度と同水準となった。</a:t>
          </a: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年度は、地方交付税等の減少により経常一般財源等が減少し、システム改修等により物件費が増加したため、前年度比で</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令和元年度は、地方交付税等の減少により経常一般財源等が減少し、県有施設の改修等により物件費が増加したため、前年度比で</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今後とも、継続して歳出の見直しに努め、一層の改善を図っていく。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2072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15</xdr:row>
      <xdr:rowOff>1270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2987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149860</xdr:rowOff>
    </xdr:from>
    <xdr:to>
      <xdr:col>78</xdr:col>
      <xdr:colOff>69850</xdr:colOff>
      <xdr:row>13</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207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149860</xdr:rowOff>
    </xdr:from>
    <xdr:to>
      <xdr:col>73</xdr:col>
      <xdr:colOff>180975</xdr:colOff>
      <xdr:row>12</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20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149860</xdr:rowOff>
    </xdr:from>
    <xdr:to>
      <xdr:col>69</xdr:col>
      <xdr:colOff>92075</xdr:colOff>
      <xdr:row>13</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2072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138447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99060</xdr:rowOff>
    </xdr:from>
    <xdr:to>
      <xdr:col>74</xdr:col>
      <xdr:colOff>31750</xdr:colOff>
      <xdr:row>13</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1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39387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192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99060</xdr:rowOff>
    </xdr:from>
    <xdr:to>
      <xdr:col>69</xdr:col>
      <xdr:colOff>142875</xdr:colOff>
      <xdr:row>13</xdr:row>
      <xdr:rowOff>29210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1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39387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192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年度以降、グループ内平均値を下回り、比較的良好な水準で推移している。</a:t>
          </a:r>
        </a:p>
        <a:p>
          <a:r>
            <a:rPr kumimoji="1" lang="ja-JP" altLang="en-US" sz="1300">
              <a:latin typeface="ＭＳ Ｐゴシック" panose="020B0600070205080204" pitchFamily="50" charset="-128"/>
              <a:ea typeface="ＭＳ Ｐゴシック" panose="020B0600070205080204" pitchFamily="50" charset="-128"/>
            </a:rPr>
            <a:t>　要因としては、生活保護費に係る保護率がグループ内他団体と比較して低いこと等により、経常経費充当一般財源等が少額であることが挙げられる。</a:t>
          </a:r>
        </a:p>
        <a:p>
          <a:r>
            <a:rPr kumimoji="1" lang="ja-JP" altLang="en-US" sz="1300">
              <a:latin typeface="ＭＳ Ｐゴシック" panose="020B0600070205080204" pitchFamily="50" charset="-128"/>
              <a:ea typeface="ＭＳ Ｐゴシック" panose="020B0600070205080204" pitchFamily="50" charset="-128"/>
            </a:rPr>
            <a:t>　今後も社会保障関係経費の増加に伴う扶助費の増加が見込まれるが、引き続き効率的かつ適切な予算執行に努めていく。</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a:extLst>
            <a:ext uri="{FF2B5EF4-FFF2-40B4-BE49-F238E27FC236}">
              <a16:creationId xmlns:a16="http://schemas.microsoft.com/office/drawing/2014/main" id="{00000000-0008-0000-0400-0000AD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59</xdr:row>
      <xdr:rowOff>138430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flipV="1">
          <a:off x="4826000" y="92024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762000" cy="259045"/>
    <xdr:sp macro="" textlink="">
      <xdr:nvSpPr>
        <xdr:cNvPr id="175" name="扶助費最小値テキスト">
          <a:extLst>
            <a:ext uri="{FF2B5EF4-FFF2-40B4-BE49-F238E27FC236}">
              <a16:creationId xmlns:a16="http://schemas.microsoft.com/office/drawing/2014/main" id="{00000000-0008-0000-0400-0000AF000000}"/>
            </a:ext>
          </a:extLst>
        </xdr:cNvPr>
        <xdr:cNvSpPr txBox="1"/>
      </xdr:nvSpPr>
      <xdr:spPr>
        <a:xfrm>
          <a:off x="4914900" y="1022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138430</xdr:rowOff>
    </xdr:from>
    <xdr:to>
      <xdr:col>24</xdr:col>
      <xdr:colOff>114300</xdr:colOff>
      <xdr:row>59</xdr:row>
      <xdr:rowOff>138430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1025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77" name="扶助費最大値テキスト">
          <a:extLst>
            <a:ext uri="{FF2B5EF4-FFF2-40B4-BE49-F238E27FC236}">
              <a16:creationId xmlns:a16="http://schemas.microsoft.com/office/drawing/2014/main" id="{00000000-0008-0000-0400-0000B1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35560</xdr:rowOff>
    </xdr:from>
    <xdr:to>
      <xdr:col>24</xdr:col>
      <xdr:colOff>25400</xdr:colOff>
      <xdr:row>54</xdr:row>
      <xdr:rowOff>35560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3987800" y="9293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25417</xdr:rowOff>
    </xdr:from>
    <xdr:ext cx="762000" cy="259045"/>
    <xdr:sp macro="" textlink="">
      <xdr:nvSpPr>
        <xdr:cNvPr id="180" name="扶助費平均値テキスト">
          <a:extLst>
            <a:ext uri="{FF2B5EF4-FFF2-40B4-BE49-F238E27FC236}">
              <a16:creationId xmlns:a16="http://schemas.microsoft.com/office/drawing/2014/main" id="{00000000-0008-0000-0400-0000B4000000}"/>
            </a:ext>
          </a:extLst>
        </xdr:cNvPr>
        <xdr:cNvSpPr txBox="1"/>
      </xdr:nvSpPr>
      <xdr:spPr>
        <a:xfrm>
          <a:off x="4914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4775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161290</xdr:rowOff>
    </xdr:from>
    <xdr:to>
      <xdr:col>19</xdr:col>
      <xdr:colOff>187325</xdr:colOff>
      <xdr:row>54</xdr:row>
      <xdr:rowOff>35560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098800" y="9248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161290</xdr:rowOff>
    </xdr:from>
    <xdr:to>
      <xdr:col>15</xdr:col>
      <xdr:colOff>98425</xdr:colOff>
      <xdr:row>53</xdr:row>
      <xdr:rowOff>161290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2209800" y="924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161290</xdr:rowOff>
    </xdr:from>
    <xdr:to>
      <xdr:col>11</xdr:col>
      <xdr:colOff>9525</xdr:colOff>
      <xdr:row>53</xdr:row>
      <xdr:rowOff>161290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1320800" y="9248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156210</xdr:rowOff>
    </xdr:from>
    <xdr:to>
      <xdr:col>24</xdr:col>
      <xdr:colOff>76200</xdr:colOff>
      <xdr:row>54</xdr:row>
      <xdr:rowOff>86360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64787</xdr:rowOff>
    </xdr:from>
    <xdr:ext cx="762000" cy="259045"/>
    <xdr:sp macro="" textlink="">
      <xdr:nvSpPr>
        <xdr:cNvPr id="199" name="扶助費該当値テキスト">
          <a:extLst>
            <a:ext uri="{FF2B5EF4-FFF2-40B4-BE49-F238E27FC236}">
              <a16:creationId xmlns:a16="http://schemas.microsoft.com/office/drawing/2014/main" id="{00000000-0008-0000-0400-0000C7000000}"/>
            </a:ext>
          </a:extLst>
        </xdr:cNvPr>
        <xdr:cNvSpPr txBox="1"/>
      </xdr:nvSpPr>
      <xdr:spPr>
        <a:xfrm>
          <a:off x="4914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156210</xdr:rowOff>
    </xdr:from>
    <xdr:to>
      <xdr:col>20</xdr:col>
      <xdr:colOff>38100</xdr:colOff>
      <xdr:row>54</xdr:row>
      <xdr:rowOff>86360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937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96537</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110490</xdr:rowOff>
    </xdr:from>
    <xdr:to>
      <xdr:col>15</xdr:col>
      <xdr:colOff>149225</xdr:colOff>
      <xdr:row>54</xdr:row>
      <xdr:rowOff>40640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048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50817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717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110490</xdr:rowOff>
    </xdr:from>
    <xdr:to>
      <xdr:col>11</xdr:col>
      <xdr:colOff>60325</xdr:colOff>
      <xdr:row>54</xdr:row>
      <xdr:rowOff>40640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50817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110490</xdr:rowOff>
    </xdr:from>
    <xdr:to>
      <xdr:col>6</xdr:col>
      <xdr:colOff>171450</xdr:colOff>
      <xdr:row>54</xdr:row>
      <xdr:rowOff>40640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1270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50817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例年、除雪に係る維持補修費がグループ内他団体と比較して多額であること等から、グループ内平均値を上回る傾向で推移している。</a:t>
          </a:r>
        </a:p>
        <a:p>
          <a:r>
            <a:rPr kumimoji="1" lang="ja-JP" altLang="en-US" sz="1300">
              <a:latin typeface="ＭＳ Ｐゴシック" panose="020B0600070205080204" pitchFamily="50" charset="-128"/>
              <a:ea typeface="ＭＳ Ｐゴシック" panose="020B0600070205080204" pitchFamily="50" charset="-128"/>
            </a:rPr>
            <a:t>　一方、令和元年度は、道路除雪費の減等に伴い、維持補修費等が減少したことにより、比率は低下した。</a:t>
          </a:r>
        </a:p>
        <a:p>
          <a:r>
            <a:rPr kumimoji="1" lang="ja-JP" altLang="en-US" sz="1300">
              <a:latin typeface="ＭＳ Ｐゴシック" panose="020B0600070205080204" pitchFamily="50" charset="-128"/>
              <a:ea typeface="ＭＳ Ｐゴシック" panose="020B0600070205080204" pitchFamily="50" charset="-128"/>
            </a:rPr>
            <a:t>　今後とも、所要経費は確保するとともに、計画的、効率的かつ効果的な予算の執行に努め、より一層の比率の改善を目指す。</a:t>
          </a:r>
        </a:p>
      </xdr:txBody>
    </xdr:sp>
    <xdr:clientData/>
  </xdr:twoCellAnchor>
  <xdr:oneCellAnchor>
    <xdr:from>
      <xdr:col>62</xdr:col>
      <xdr:colOff>6350</xdr:colOff>
      <xdr:row>49</xdr:row>
      <xdr:rowOff>107950</xdr:rowOff>
    </xdr:from>
    <xdr:ext cx="298543" cy="225703"/>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a:extLst>
            <a:ext uri="{FF2B5EF4-FFF2-40B4-BE49-F238E27FC236}">
              <a16:creationId xmlns:a16="http://schemas.microsoft.com/office/drawing/2014/main" id="{00000000-0008-0000-0400-0000E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flipV="1">
          <a:off x="16510000" y="9575800"/>
          <a:ext cx="0" cy="10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99077</xdr:rowOff>
    </xdr:from>
    <xdr:ext cx="762000" cy="259045"/>
    <xdr:sp macro="" textlink="">
      <xdr:nvSpPr>
        <xdr:cNvPr id="233" name="その他最小値テキスト">
          <a:extLst>
            <a:ext uri="{FF2B5EF4-FFF2-40B4-BE49-F238E27FC236}">
              <a16:creationId xmlns:a16="http://schemas.microsoft.com/office/drawing/2014/main" id="{00000000-0008-0000-0400-0000E9000000}"/>
            </a:ext>
          </a:extLst>
        </xdr:cNvPr>
        <xdr:cNvSpPr txBox="1"/>
      </xdr:nvSpPr>
      <xdr:spPr>
        <a:xfrm>
          <a:off x="16598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a:extLst>
            <a:ext uri="{FF2B5EF4-FFF2-40B4-BE49-F238E27FC236}">
              <a16:creationId xmlns:a16="http://schemas.microsoft.com/office/drawing/2014/main" id="{00000000-0008-0000-0400-0000EB000000}"/>
            </a:ext>
          </a:extLst>
        </xdr:cNvPr>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88900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5671800" y="97282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38" name="その他平均値テキスト">
          <a:extLst>
            <a:ext uri="{FF2B5EF4-FFF2-40B4-BE49-F238E27FC236}">
              <a16:creationId xmlns:a16="http://schemas.microsoft.com/office/drawing/2014/main" id="{00000000-0008-0000-0400-0000EE000000}"/>
            </a:ext>
          </a:extLst>
        </xdr:cNvPr>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127000</xdr:rowOff>
    </xdr:from>
    <xdr:to>
      <xdr:col>78</xdr:col>
      <xdr:colOff>69850</xdr:colOff>
      <xdr:row>57</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4782800" y="95567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165100</xdr:rowOff>
    </xdr:from>
    <xdr:to>
      <xdr:col>73</xdr:col>
      <xdr:colOff>180975</xdr:colOff>
      <xdr:row>55</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3893800" y="94234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57150</xdr:rowOff>
    </xdr:from>
    <xdr:to>
      <xdr:col>74</xdr:col>
      <xdr:colOff>31750</xdr:colOff>
      <xdr:row>54</xdr:row>
      <xdr:rowOff>158750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4732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168927</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4401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54</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004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38100</xdr:rowOff>
    </xdr:from>
    <xdr:to>
      <xdr:col>69</xdr:col>
      <xdr:colOff>142875</xdr:colOff>
      <xdr:row>54</xdr:row>
      <xdr:rowOff>139700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3843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19050</xdr:rowOff>
    </xdr:from>
    <xdr:to>
      <xdr:col>65</xdr:col>
      <xdr:colOff>53975</xdr:colOff>
      <xdr:row>54</xdr:row>
      <xdr:rowOff>120650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2954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130827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2623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57" name="その他該当値テキスト">
          <a:extLst>
            <a:ext uri="{FF2B5EF4-FFF2-40B4-BE49-F238E27FC236}">
              <a16:creationId xmlns:a16="http://schemas.microsoft.com/office/drawing/2014/main" id="{00000000-0008-0000-0400-000001010000}"/>
            </a:ext>
          </a:extLst>
        </xdr:cNvPr>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38100</xdr:rowOff>
    </xdr:from>
    <xdr:to>
      <xdr:col>78</xdr:col>
      <xdr:colOff>120650</xdr:colOff>
      <xdr:row>57</xdr:row>
      <xdr:rowOff>139700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5621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124477</xdr:rowOff>
    </xdr:from>
    <xdr:ext cx="7366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290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76200</xdr:rowOff>
    </xdr:from>
    <xdr:to>
      <xdr:col>74</xdr:col>
      <xdr:colOff>31750</xdr:colOff>
      <xdr:row>56</xdr:row>
      <xdr:rowOff>6350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4732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162577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114300</xdr:rowOff>
    </xdr:from>
    <xdr:to>
      <xdr:col>69</xdr:col>
      <xdr:colOff>142875</xdr:colOff>
      <xdr:row>55</xdr:row>
      <xdr:rowOff>44450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29227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年度以降、グループ内平均値と同水準もしくはそれ以下で推移しているものの、平成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年度の国保制度改革に伴う比率の低下を除き、年々上昇傾向にある。令和元年度については、県立病院への経営支援に伴う負担金等の増により、比率は上昇した。</a:t>
          </a:r>
        </a:p>
        <a:p>
          <a:r>
            <a:rPr kumimoji="1" lang="ja-JP" altLang="en-US" sz="1200">
              <a:latin typeface="ＭＳ Ｐゴシック" panose="020B0600070205080204" pitchFamily="50" charset="-128"/>
              <a:ea typeface="ＭＳ Ｐゴシック" panose="020B0600070205080204" pitchFamily="50" charset="-128"/>
            </a:rPr>
            <a:t>　今後も、社会保障関係経費の自然増などによる比率の上昇が見込まれるが、補助費等に係る事務事業の見直し・改善や歳出の適正化等を推進し、比率の改善を図っていく。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42</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7603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66420</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94343</xdr:rowOff>
    </xdr:from>
    <xdr:to>
      <xdr:col>82</xdr:col>
      <xdr:colOff>196850</xdr:colOff>
      <xdr:row>42</xdr:row>
      <xdr:rowOff>94343</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61685</xdr:rowOff>
    </xdr:from>
    <xdr:to>
      <xdr:col>82</xdr:col>
      <xdr:colOff>107950</xdr:colOff>
      <xdr:row>39</xdr:row>
      <xdr:rowOff>20865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5767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40112</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72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68035</xdr:rowOff>
    </xdr:from>
    <xdr:to>
      <xdr:col>82</xdr:col>
      <xdr:colOff>158750</xdr:colOff>
      <xdr:row>39</xdr:row>
      <xdr:rowOff>169635</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61685</xdr:rowOff>
    </xdr:from>
    <xdr:to>
      <xdr:col>78</xdr:col>
      <xdr:colOff>69850</xdr:colOff>
      <xdr:row>40</xdr:row>
      <xdr:rowOff>110672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576785"/>
          <a:ext cx="8890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10885</xdr:rowOff>
    </xdr:from>
    <xdr:to>
      <xdr:col>78</xdr:col>
      <xdr:colOff>120650</xdr:colOff>
      <xdr:row>38</xdr:row>
      <xdr:rowOff>112485</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122663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29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12700</xdr:rowOff>
    </xdr:from>
    <xdr:to>
      <xdr:col>73</xdr:col>
      <xdr:colOff>180975</xdr:colOff>
      <xdr:row>40</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870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42</xdr:row>
      <xdr:rowOff>10885</xdr:rowOff>
    </xdr:from>
    <xdr:to>
      <xdr:col>74</xdr:col>
      <xdr:colOff>31750</xdr:colOff>
      <xdr:row>42</xdr:row>
      <xdr:rowOff>112485</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721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42</xdr:row>
      <xdr:rowOff>97262</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729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86178</xdr:rowOff>
    </xdr:from>
    <xdr:to>
      <xdr:col>69</xdr:col>
      <xdr:colOff>92075</xdr:colOff>
      <xdr:row>40</xdr:row>
      <xdr:rowOff>12700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772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40</xdr:row>
      <xdr:rowOff>125185</xdr:rowOff>
    </xdr:from>
    <xdr:to>
      <xdr:col>69</xdr:col>
      <xdr:colOff>142875</xdr:colOff>
      <xdr:row>41</xdr:row>
      <xdr:rowOff>55335</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98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40112</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100693</xdr:rowOff>
    </xdr:from>
    <xdr:to>
      <xdr:col>65</xdr:col>
      <xdr:colOff>53975</xdr:colOff>
      <xdr:row>40</xdr:row>
      <xdr:rowOff>30843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15620</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141515</xdr:rowOff>
    </xdr:from>
    <xdr:to>
      <xdr:col>82</xdr:col>
      <xdr:colOff>158750</xdr:colOff>
      <xdr:row>39</xdr:row>
      <xdr:rowOff>71665</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158042</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50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10885</xdr:rowOff>
    </xdr:from>
    <xdr:to>
      <xdr:col>78</xdr:col>
      <xdr:colOff>120650</xdr:colOff>
      <xdr:row>38</xdr:row>
      <xdr:rowOff>112485</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97262</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61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59872</xdr:rowOff>
    </xdr:from>
    <xdr:to>
      <xdr:col>74</xdr:col>
      <xdr:colOff>31750</xdr:colOff>
      <xdr:row>40</xdr:row>
      <xdr:rowOff>161472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199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68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133350</xdr:rowOff>
    </xdr:from>
    <xdr:to>
      <xdr:col>69</xdr:col>
      <xdr:colOff>142875</xdr:colOff>
      <xdr:row>40</xdr:row>
      <xdr:rowOff>63500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73677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35378</xdr:rowOff>
    </xdr:from>
    <xdr:to>
      <xdr:col>65</xdr:col>
      <xdr:colOff>53975</xdr:colOff>
      <xdr:row>39</xdr:row>
      <xdr:rowOff>136978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147155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令和元年度はグループ内平均値を上回り、また公債費の充当一般財源等と経常一般財源等が同程度の割合で減少したため、平成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年度と同じ値となった。</a:t>
          </a:r>
        </a:p>
        <a:p>
          <a:r>
            <a:rPr kumimoji="1" lang="ja-JP" altLang="en-US" sz="1300">
              <a:latin typeface="ＭＳ Ｐゴシック" panose="020B0600070205080204" pitchFamily="50" charset="-128"/>
              <a:ea typeface="ＭＳ Ｐゴシック" panose="020B0600070205080204" pitchFamily="50" charset="-128"/>
            </a:rPr>
            <a:t>　持続可能な県政運営実現のため、「臨時財政対策債及び補正予算債等並びに災害復旧事業債を除いた県債残高」の縮減に努め、公債費負担の軽減を図り、自由度の高い県政運営の実現を目指していく。</a:t>
          </a:r>
        </a:p>
      </xdr:txBody>
    </xdr:sp>
    <xdr:clientData/>
  </xdr:twoCellAnchor>
  <xdr:oneCellAnchor>
    <xdr:from>
      <xdr:col>3</xdr:col>
      <xdr:colOff>123825</xdr:colOff>
      <xdr:row>69</xdr:row>
      <xdr:rowOff>107950</xdr:rowOff>
    </xdr:from>
    <xdr:ext cx="298543" cy="225703"/>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81</xdr:row>
      <xdr:rowOff>167821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53043"/>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139898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167821</xdr:rowOff>
    </xdr:from>
    <xdr:to>
      <xdr:col>24</xdr:col>
      <xdr:colOff>114300</xdr:colOff>
      <xdr:row>81</xdr:row>
      <xdr:rowOff>167821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1814</xdr:rowOff>
    </xdr:from>
    <xdr:to>
      <xdr:col>24</xdr:col>
      <xdr:colOff>25400</xdr:colOff>
      <xdr:row>80</xdr:row>
      <xdr:rowOff>1814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717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125384</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32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108857</xdr:rowOff>
    </xdr:from>
    <xdr:to>
      <xdr:col>24</xdr:col>
      <xdr:colOff>76200</xdr:colOff>
      <xdr:row>79</xdr:row>
      <xdr:rowOff>39007</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162379</xdr:rowOff>
    </xdr:from>
    <xdr:to>
      <xdr:col>19</xdr:col>
      <xdr:colOff>187325</xdr:colOff>
      <xdr:row>80</xdr:row>
      <xdr:rowOff>1814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7069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163286</xdr:rowOff>
    </xdr:from>
    <xdr:to>
      <xdr:col>20</xdr:col>
      <xdr:colOff>38100</xdr:colOff>
      <xdr:row>79</xdr:row>
      <xdr:rowOff>93436</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103613</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30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162379</xdr:rowOff>
    </xdr:from>
    <xdr:to>
      <xdr:col>15</xdr:col>
      <xdr:colOff>98425</xdr:colOff>
      <xdr:row>80</xdr:row>
      <xdr:rowOff>34471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7069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46264</xdr:rowOff>
    </xdr:from>
    <xdr:to>
      <xdr:col>15</xdr:col>
      <xdr:colOff>149225</xdr:colOff>
      <xdr:row>79</xdr:row>
      <xdr:rowOff>147864</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158041</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34471</xdr:rowOff>
    </xdr:from>
    <xdr:to>
      <xdr:col>11</xdr:col>
      <xdr:colOff>9525</xdr:colOff>
      <xdr:row>80</xdr:row>
      <xdr:rowOff>34471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750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133350</xdr:rowOff>
    </xdr:from>
    <xdr:to>
      <xdr:col>11</xdr:col>
      <xdr:colOff>60325</xdr:colOff>
      <xdr:row>80</xdr:row>
      <xdr:rowOff>63500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73677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95448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46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122464</xdr:rowOff>
    </xdr:from>
    <xdr:to>
      <xdr:col>24</xdr:col>
      <xdr:colOff>76200</xdr:colOff>
      <xdr:row>80</xdr:row>
      <xdr:rowOff>52614</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94541</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122464</xdr:rowOff>
    </xdr:from>
    <xdr:to>
      <xdr:col>20</xdr:col>
      <xdr:colOff>38100</xdr:colOff>
      <xdr:row>80</xdr:row>
      <xdr:rowOff>52614</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6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37391</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75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111579</xdr:rowOff>
    </xdr:from>
    <xdr:to>
      <xdr:col>15</xdr:col>
      <xdr:colOff>149225</xdr:colOff>
      <xdr:row>80</xdr:row>
      <xdr:rowOff>41729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26506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155121</xdr:rowOff>
    </xdr:from>
    <xdr:to>
      <xdr:col>11</xdr:col>
      <xdr:colOff>60325</xdr:colOff>
      <xdr:row>80</xdr:row>
      <xdr:rowOff>85271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70048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155121</xdr:rowOff>
    </xdr:from>
    <xdr:to>
      <xdr:col>6</xdr:col>
      <xdr:colOff>171450</xdr:colOff>
      <xdr:row>80</xdr:row>
      <xdr:rowOff>85271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70048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平成</a:t>
          </a:r>
          <a:r>
            <a:rPr kumimoji="1" lang="en-US" altLang="ja-JP" sz="950">
              <a:latin typeface="ＭＳ Ｐゴシック" panose="020B0600070205080204" pitchFamily="50" charset="-128"/>
              <a:ea typeface="ＭＳ Ｐゴシック" panose="020B0600070205080204" pitchFamily="50" charset="-128"/>
            </a:rPr>
            <a:t>27</a:t>
          </a:r>
          <a:r>
            <a:rPr kumimoji="1" lang="ja-JP" altLang="en-US" sz="950">
              <a:latin typeface="ＭＳ Ｐゴシック" panose="020B0600070205080204" pitchFamily="50" charset="-128"/>
              <a:ea typeface="ＭＳ Ｐゴシック" panose="020B0600070205080204" pitchFamily="50" charset="-128"/>
            </a:rPr>
            <a:t>年度以降、グループ内平均値と同水準で推移している。</a:t>
          </a:r>
        </a:p>
        <a:p>
          <a:r>
            <a:rPr kumimoji="1" lang="ja-JP" altLang="en-US" sz="950">
              <a:latin typeface="ＭＳ Ｐゴシック" panose="020B0600070205080204" pitchFamily="50" charset="-128"/>
              <a:ea typeface="ＭＳ Ｐゴシック" panose="020B0600070205080204" pitchFamily="50" charset="-128"/>
            </a:rPr>
            <a:t>　令和元年度は職員数の減等に伴い人件費が減少したほか、道路除雪費の減等に伴う維持補修費の減少などにより、経常経費充当一般財源は前年度比で減少した。</a:t>
          </a:r>
          <a:br>
            <a:rPr kumimoji="1" lang="ja-JP" altLang="en-US" sz="950">
              <a:latin typeface="ＭＳ Ｐゴシック" panose="020B0600070205080204" pitchFamily="50" charset="-128"/>
              <a:ea typeface="ＭＳ Ｐゴシック" panose="020B0600070205080204" pitchFamily="50" charset="-128"/>
            </a:rPr>
          </a:br>
          <a:r>
            <a:rPr kumimoji="1" lang="ja-JP" altLang="en-US" sz="950">
              <a:latin typeface="ＭＳ Ｐゴシック" panose="020B0600070205080204" pitchFamily="50" charset="-128"/>
              <a:ea typeface="ＭＳ Ｐゴシック" panose="020B0600070205080204" pitchFamily="50" charset="-128"/>
            </a:rPr>
            <a:t>　一方で、法人税収額の減に伴い減収補填債特例分が増加したものの、基準財政収入額の増加に伴う地方交付税（臨時財政対策債を含む）の減少幅が大きく、経常一般財源等は前年度よりも減少した。</a:t>
          </a:r>
        </a:p>
        <a:p>
          <a:r>
            <a:rPr kumimoji="1" lang="ja-JP" altLang="en-US" sz="950">
              <a:latin typeface="ＭＳ Ｐゴシック" panose="020B0600070205080204" pitchFamily="50" charset="-128"/>
              <a:ea typeface="ＭＳ Ｐゴシック" panose="020B0600070205080204" pitchFamily="50" charset="-128"/>
            </a:rPr>
            <a:t>　経常充当一般財源の減少よりも、経常一般財源等の減少の方が大きいため、経常収支比率は、前年度の比率から</a:t>
          </a:r>
          <a:r>
            <a:rPr kumimoji="1" lang="en-US" altLang="ja-JP" sz="950">
              <a:latin typeface="ＭＳ Ｐゴシック" panose="020B0600070205080204" pitchFamily="50" charset="-128"/>
              <a:ea typeface="ＭＳ Ｐゴシック" panose="020B0600070205080204" pitchFamily="50" charset="-128"/>
            </a:rPr>
            <a:t>0.2</a:t>
          </a:r>
          <a:r>
            <a:rPr kumimoji="1" lang="ja-JP" altLang="en-US" sz="950">
              <a:latin typeface="ＭＳ Ｐゴシック" panose="020B0600070205080204" pitchFamily="50" charset="-128"/>
              <a:ea typeface="ＭＳ Ｐゴシック" panose="020B0600070205080204" pitchFamily="50" charset="-128"/>
            </a:rPr>
            <a:t>ポイント上回った。</a:t>
          </a:r>
        </a:p>
        <a:p>
          <a:r>
            <a:rPr kumimoji="1" lang="ja-JP" altLang="en-US" sz="950">
              <a:latin typeface="ＭＳ Ｐゴシック" panose="020B0600070205080204" pitchFamily="50" charset="-128"/>
              <a:ea typeface="ＭＳ Ｐゴシック" panose="020B0600070205080204" pitchFamily="50" charset="-128"/>
            </a:rPr>
            <a:t>　今後、一層の事務事業の見直し・改善や行政経費の節減・効率化など、徹底した歳出の見直し及び歳入の確保に努め、自由度の高い県政運営の実現を目指していく。</a:t>
          </a:r>
        </a:p>
      </xdr:txBody>
    </xdr:sp>
    <xdr:clientData/>
  </xdr:twoCellAnchor>
  <xdr:oneCellAnchor>
    <xdr:from>
      <xdr:col>62</xdr:col>
      <xdr:colOff>6350</xdr:colOff>
      <xdr:row>69</xdr:row>
      <xdr:rowOff>107950</xdr:rowOff>
    </xdr:from>
    <xdr:ext cx="298543" cy="225703"/>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82</xdr:row>
      <xdr:rowOff>8128</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flipV="1">
          <a:off x="16510000" y="1249426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12" name="公債費以外最小値テキスト">
          <a:extLst>
            <a:ext uri="{FF2B5EF4-FFF2-40B4-BE49-F238E27FC236}">
              <a16:creationId xmlns:a16="http://schemas.microsoft.com/office/drawing/2014/main" id="{00000000-0008-0000-0400-00009C010000}"/>
            </a:ext>
          </a:extLst>
        </xdr:cNvPr>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14" name="公債費以外最大値テキスト">
          <a:extLst>
            <a:ext uri="{FF2B5EF4-FFF2-40B4-BE49-F238E27FC236}">
              <a16:creationId xmlns:a16="http://schemas.microsoft.com/office/drawing/2014/main" id="{00000000-0008-0000-0400-00009E010000}"/>
            </a:ext>
          </a:extLst>
        </xdr:cNvPr>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83566</xdr:rowOff>
    </xdr:from>
    <xdr:to>
      <xdr:col>82</xdr:col>
      <xdr:colOff>107950</xdr:colOff>
      <xdr:row>75</xdr:row>
      <xdr:rowOff>101854</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5671800" y="129423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17" name="公債費以外平均値テキスト">
          <a:extLst>
            <a:ext uri="{FF2B5EF4-FFF2-40B4-BE49-F238E27FC236}">
              <a16:creationId xmlns:a16="http://schemas.microsoft.com/office/drawing/2014/main" id="{00000000-0008-0000-0400-0000A1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75</xdr:row>
      <xdr:rowOff>83566</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4782800" y="129057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124206</xdr:rowOff>
    </xdr:from>
    <xdr:to>
      <xdr:col>78</xdr:col>
      <xdr:colOff>120650</xdr:colOff>
      <xdr:row>76</xdr:row>
      <xdr:rowOff>54356</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5621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39133</xdr:rowOff>
    </xdr:from>
    <xdr:ext cx="7366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5290800" y="1306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75</xdr:row>
      <xdr:rowOff>46990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3893800" y="12905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69342</xdr:rowOff>
    </xdr:from>
    <xdr:to>
      <xdr:col>74</xdr:col>
      <xdr:colOff>31750</xdr:colOff>
      <xdr:row>75</xdr:row>
      <xdr:rowOff>170942</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155719</xdr:rowOff>
    </xdr:from>
    <xdr:ext cx="762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4401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154432</xdr:rowOff>
    </xdr:from>
    <xdr:to>
      <xdr:col>69</xdr:col>
      <xdr:colOff>92075</xdr:colOff>
      <xdr:row>75</xdr:row>
      <xdr:rowOff>46990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004800" y="128417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167640</xdr:rowOff>
    </xdr:from>
    <xdr:to>
      <xdr:col>69</xdr:col>
      <xdr:colOff>142875</xdr:colOff>
      <xdr:row>75</xdr:row>
      <xdr:rowOff>97790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3843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107967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2954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25671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51054</xdr:rowOff>
    </xdr:from>
    <xdr:to>
      <xdr:col>82</xdr:col>
      <xdr:colOff>158750</xdr:colOff>
      <xdr:row>75</xdr:row>
      <xdr:rowOff>152654</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64592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67581</xdr:rowOff>
    </xdr:from>
    <xdr:ext cx="762000" cy="259045"/>
    <xdr:sp macro="" textlink="">
      <xdr:nvSpPr>
        <xdr:cNvPr id="436" name="公債費以外該当値テキスト">
          <a:extLst>
            <a:ext uri="{FF2B5EF4-FFF2-40B4-BE49-F238E27FC236}">
              <a16:creationId xmlns:a16="http://schemas.microsoft.com/office/drawing/2014/main" id="{00000000-0008-0000-0400-0000B4010000}"/>
            </a:ext>
          </a:extLst>
        </xdr:cNvPr>
        <xdr:cNvSpPr txBox="1"/>
      </xdr:nvSpPr>
      <xdr:spPr>
        <a:xfrm>
          <a:off x="16598900" y="1275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32766</xdr:rowOff>
    </xdr:from>
    <xdr:to>
      <xdr:col>78</xdr:col>
      <xdr:colOff>120650</xdr:colOff>
      <xdr:row>75</xdr:row>
      <xdr:rowOff>134366</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5621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144543</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66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167640</xdr:rowOff>
    </xdr:from>
    <xdr:to>
      <xdr:col>69</xdr:col>
      <xdr:colOff>142875</xdr:colOff>
      <xdr:row>75</xdr:row>
      <xdr:rowOff>97790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103632</xdr:rowOff>
    </xdr:from>
    <xdr:to>
      <xdr:col>65</xdr:col>
      <xdr:colOff>53975</xdr:colOff>
      <xdr:row>75</xdr:row>
      <xdr:rowOff>33782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2954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18559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87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44186</xdr:rowOff>
    </xdr:from>
    <xdr:to>
      <xdr:col>29</xdr:col>
      <xdr:colOff>127000</xdr:colOff>
      <xdr:row>18</xdr:row>
      <xdr:rowOff>4638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77761"/>
          <a:ext cx="0" cy="1160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148165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1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4638</xdr:rowOff>
    </xdr:from>
    <xdr:to>
      <xdr:col>30</xdr:col>
      <xdr:colOff>25400</xdr:colOff>
      <xdr:row>18</xdr:row>
      <xdr:rowOff>4638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38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130563</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2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44186</xdr:rowOff>
    </xdr:from>
    <xdr:to>
      <xdr:col>30</xdr:col>
      <xdr:colOff>25400</xdr:colOff>
      <xdr:row>11</xdr:row>
      <xdr:rowOff>44186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77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113269</xdr:rowOff>
    </xdr:from>
    <xdr:to>
      <xdr:col>29</xdr:col>
      <xdr:colOff>127000</xdr:colOff>
      <xdr:row>14</xdr:row>
      <xdr:rowOff>118344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561194"/>
          <a:ext cx="647700" cy="5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61841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09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89764</xdr:rowOff>
    </xdr:from>
    <xdr:to>
      <xdr:col>29</xdr:col>
      <xdr:colOff>177800</xdr:colOff>
      <xdr:row>15</xdr:row>
      <xdr:rowOff>19914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537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118344</xdr:rowOff>
    </xdr:from>
    <xdr:to>
      <xdr:col>26</xdr:col>
      <xdr:colOff>50800</xdr:colOff>
      <xdr:row>14</xdr:row>
      <xdr:rowOff>122961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566269"/>
          <a:ext cx="698500" cy="4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115275</xdr:rowOff>
    </xdr:from>
    <xdr:to>
      <xdr:col>26</xdr:col>
      <xdr:colOff>101600</xdr:colOff>
      <xdr:row>15</xdr:row>
      <xdr:rowOff>45425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30202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122961</xdr:rowOff>
    </xdr:from>
    <xdr:to>
      <xdr:col>22</xdr:col>
      <xdr:colOff>114300</xdr:colOff>
      <xdr:row>14</xdr:row>
      <xdr:rowOff>152177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570886"/>
          <a:ext cx="698500" cy="29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140101</xdr:rowOff>
    </xdr:from>
    <xdr:to>
      <xdr:col>22</xdr:col>
      <xdr:colOff>165100</xdr:colOff>
      <xdr:row>15</xdr:row>
      <xdr:rowOff>70251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55028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7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146050</xdr:rowOff>
    </xdr:from>
    <xdr:to>
      <xdr:col>18</xdr:col>
      <xdr:colOff>177800</xdr:colOff>
      <xdr:row>14</xdr:row>
      <xdr:rowOff>152177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593975"/>
          <a:ext cx="698500" cy="6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90267</xdr:rowOff>
    </xdr:from>
    <xdr:to>
      <xdr:col>19</xdr:col>
      <xdr:colOff>38100</xdr:colOff>
      <xdr:row>16</xdr:row>
      <xdr:rowOff>20417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5194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7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113126</xdr:rowOff>
    </xdr:from>
    <xdr:to>
      <xdr:col>15</xdr:col>
      <xdr:colOff>101600</xdr:colOff>
      <xdr:row>16</xdr:row>
      <xdr:rowOff>43276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28053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62469</xdr:rowOff>
    </xdr:from>
    <xdr:to>
      <xdr:col>29</xdr:col>
      <xdr:colOff>177800</xdr:colOff>
      <xdr:row>14</xdr:row>
      <xdr:rowOff>164069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10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78996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5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67544</xdr:rowOff>
    </xdr:from>
    <xdr:to>
      <xdr:col>26</xdr:col>
      <xdr:colOff>101600</xdr:colOff>
      <xdr:row>14</xdr:row>
      <xdr:rowOff>169144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15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7871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284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72161</xdr:rowOff>
    </xdr:from>
    <xdr:to>
      <xdr:col>22</xdr:col>
      <xdr:colOff>165100</xdr:colOff>
      <xdr:row>15</xdr:row>
      <xdr:rowOff>2311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20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12488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28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101377</xdr:rowOff>
    </xdr:from>
    <xdr:to>
      <xdr:col>19</xdr:col>
      <xdr:colOff>38100</xdr:colOff>
      <xdr:row>15</xdr:row>
      <xdr:rowOff>31527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549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41704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31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95250</xdr:rowOff>
    </xdr:from>
    <xdr:to>
      <xdr:col>15</xdr:col>
      <xdr:colOff>101600</xdr:colOff>
      <xdr:row>15</xdr:row>
      <xdr:rowOff>25400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4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35577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3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70460</xdr:rowOff>
    </xdr:from>
    <xdr:to>
      <xdr:col>29</xdr:col>
      <xdr:colOff>127000</xdr:colOff>
      <xdr:row>37</xdr:row>
      <xdr:rowOff>278791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5995010"/>
          <a:ext cx="0" cy="14084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250868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75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278791</xdr:rowOff>
    </xdr:from>
    <xdr:to>
      <xdr:col>30</xdr:col>
      <xdr:colOff>25400</xdr:colOff>
      <xdr:row>37</xdr:row>
      <xdr:rowOff>278791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03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328287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38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70460</xdr:rowOff>
    </xdr:from>
    <xdr:to>
      <xdr:col>30</xdr:col>
      <xdr:colOff>25400</xdr:colOff>
      <xdr:row>33</xdr:row>
      <xdr:rowOff>70460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5995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225908</xdr:rowOff>
    </xdr:from>
    <xdr:to>
      <xdr:col>29</xdr:col>
      <xdr:colOff>127000</xdr:colOff>
      <xdr:row>34</xdr:row>
      <xdr:rowOff>230251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493358"/>
          <a:ext cx="6477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38752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4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66675</xdr:rowOff>
    </xdr:from>
    <xdr:to>
      <xdr:col>29</xdr:col>
      <xdr:colOff>177800</xdr:colOff>
      <xdr:row>35</xdr:row>
      <xdr:rowOff>168275</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77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191313</xdr:rowOff>
    </xdr:from>
    <xdr:to>
      <xdr:col>26</xdr:col>
      <xdr:colOff>50800</xdr:colOff>
      <xdr:row>34</xdr:row>
      <xdr:rowOff>225908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458763"/>
          <a:ext cx="698500" cy="3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296875</xdr:rowOff>
    </xdr:from>
    <xdr:to>
      <xdr:col>26</xdr:col>
      <xdr:colOff>101600</xdr:colOff>
      <xdr:row>35</xdr:row>
      <xdr:rowOff>55575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564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40352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50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126086</xdr:rowOff>
    </xdr:from>
    <xdr:to>
      <xdr:col>22</xdr:col>
      <xdr:colOff>114300</xdr:colOff>
      <xdr:row>34</xdr:row>
      <xdr:rowOff>191313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393536"/>
          <a:ext cx="698500" cy="65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211455</xdr:rowOff>
    </xdr:from>
    <xdr:to>
      <xdr:col>22</xdr:col>
      <xdr:colOff>165100</xdr:colOff>
      <xdr:row>34</xdr:row>
      <xdr:rowOff>313055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478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297832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6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61925</xdr:rowOff>
    </xdr:from>
    <xdr:to>
      <xdr:col>18</xdr:col>
      <xdr:colOff>177800</xdr:colOff>
      <xdr:row>34</xdr:row>
      <xdr:rowOff>126086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329375"/>
          <a:ext cx="698500" cy="64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154762</xdr:rowOff>
    </xdr:from>
    <xdr:to>
      <xdr:col>19</xdr:col>
      <xdr:colOff>38100</xdr:colOff>
      <xdr:row>34</xdr:row>
      <xdr:rowOff>256363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422212"/>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241139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0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16916</xdr:rowOff>
    </xdr:from>
    <xdr:to>
      <xdr:col>15</xdr:col>
      <xdr:colOff>101600</xdr:colOff>
      <xdr:row>34</xdr:row>
      <xdr:rowOff>118516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284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103293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37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179451</xdr:rowOff>
    </xdr:from>
    <xdr:to>
      <xdr:col>29</xdr:col>
      <xdr:colOff>177800</xdr:colOff>
      <xdr:row>34</xdr:row>
      <xdr:rowOff>281051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46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24528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9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175108</xdr:rowOff>
    </xdr:from>
    <xdr:to>
      <xdr:col>26</xdr:col>
      <xdr:colOff>101600</xdr:colOff>
      <xdr:row>34</xdr:row>
      <xdr:rowOff>276707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4255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286885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11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140513</xdr:rowOff>
    </xdr:from>
    <xdr:to>
      <xdr:col>22</xdr:col>
      <xdr:colOff>165100</xdr:colOff>
      <xdr:row>34</xdr:row>
      <xdr:rowOff>242112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07963"/>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252290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17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75286</xdr:rowOff>
    </xdr:from>
    <xdr:to>
      <xdr:col>19</xdr:col>
      <xdr:colOff>38100</xdr:colOff>
      <xdr:row>34</xdr:row>
      <xdr:rowOff>176886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342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187063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11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11125</xdr:rowOff>
    </xdr:from>
    <xdr:to>
      <xdr:col>15</xdr:col>
      <xdr:colOff>101600</xdr:colOff>
      <xdr:row>34</xdr:row>
      <xdr:rowOff>112725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278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122902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04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1,082,296
1,074,351
9,323.15
589,380,862
580,058,666
4,974,851
322,853,731
1,172,713,838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43734</xdr:rowOff>
    </xdr:from>
    <xdr:to>
      <xdr:col>24</xdr:col>
      <xdr:colOff>62865</xdr:colOff>
      <xdr:row>37</xdr:row>
      <xdr:rowOff>36647</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87234"/>
          <a:ext cx="1270" cy="119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40474</xdr:rowOff>
    </xdr:from>
    <xdr:ext cx="599010"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8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36647</xdr:rowOff>
    </xdr:from>
    <xdr:to>
      <xdr:col>24</xdr:col>
      <xdr:colOff>152400</xdr:colOff>
      <xdr:row>37</xdr:row>
      <xdr:rowOff>36647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8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161861</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6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43734</xdr:rowOff>
    </xdr:from>
    <xdr:to>
      <xdr:col>24</xdr:col>
      <xdr:colOff>152400</xdr:colOff>
      <xdr:row>30</xdr:row>
      <xdr:rowOff>43734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8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82413</xdr:rowOff>
    </xdr:from>
    <xdr:to>
      <xdr:col>24</xdr:col>
      <xdr:colOff>63500</xdr:colOff>
      <xdr:row>33</xdr:row>
      <xdr:rowOff>88676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740263"/>
          <a:ext cx="8382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117985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7758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139558</xdr:rowOff>
    </xdr:from>
    <xdr:to>
      <xdr:col>24</xdr:col>
      <xdr:colOff>114300</xdr:colOff>
      <xdr:row>34</xdr:row>
      <xdr:rowOff>69708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79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53244</xdr:rowOff>
    </xdr:from>
    <xdr:to>
      <xdr:col>19</xdr:col>
      <xdr:colOff>177800</xdr:colOff>
      <xdr:row>33</xdr:row>
      <xdr:rowOff>82413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711094"/>
          <a:ext cx="889000" cy="2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162601</xdr:rowOff>
    </xdr:from>
    <xdr:to>
      <xdr:col>20</xdr:col>
      <xdr:colOff>38100</xdr:colOff>
      <xdr:row>34</xdr:row>
      <xdr:rowOff>92751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83878</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91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53244</xdr:rowOff>
    </xdr:from>
    <xdr:to>
      <xdr:col>15</xdr:col>
      <xdr:colOff>50800</xdr:colOff>
      <xdr:row>33</xdr:row>
      <xdr:rowOff>106096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711094"/>
          <a:ext cx="889000" cy="5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25943</xdr:rowOff>
    </xdr:from>
    <xdr:to>
      <xdr:col>15</xdr:col>
      <xdr:colOff>101600</xdr:colOff>
      <xdr:row>34</xdr:row>
      <xdr:rowOff>127543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118670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94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106096</xdr:rowOff>
    </xdr:from>
    <xdr:to>
      <xdr:col>10</xdr:col>
      <xdr:colOff>114300</xdr:colOff>
      <xdr:row>33</xdr:row>
      <xdr:rowOff>124018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763946"/>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151993</xdr:rowOff>
    </xdr:from>
    <xdr:to>
      <xdr:col>10</xdr:col>
      <xdr:colOff>165100</xdr:colOff>
      <xdr:row>35</xdr:row>
      <xdr:rowOff>82143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73270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170556</xdr:rowOff>
    </xdr:from>
    <xdr:to>
      <xdr:col>6</xdr:col>
      <xdr:colOff>38100</xdr:colOff>
      <xdr:row>35</xdr:row>
      <xdr:rowOff>100706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91833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37876</xdr:rowOff>
    </xdr:from>
    <xdr:to>
      <xdr:col>24</xdr:col>
      <xdr:colOff>114300</xdr:colOff>
      <xdr:row>33</xdr:row>
      <xdr:rowOff>139476</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69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60753</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547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31613</xdr:rowOff>
    </xdr:from>
    <xdr:to>
      <xdr:col>20</xdr:col>
      <xdr:colOff>38100</xdr:colOff>
      <xdr:row>33</xdr:row>
      <xdr:rowOff>133213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68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149740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464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2444</xdr:rowOff>
    </xdr:from>
    <xdr:to>
      <xdr:col>15</xdr:col>
      <xdr:colOff>101600</xdr:colOff>
      <xdr:row>33</xdr:row>
      <xdr:rowOff>104044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66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120571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43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55296</xdr:rowOff>
    </xdr:from>
    <xdr:to>
      <xdr:col>10</xdr:col>
      <xdr:colOff>165100</xdr:colOff>
      <xdr:row>33</xdr:row>
      <xdr:rowOff>156896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71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1973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48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73218</xdr:rowOff>
    </xdr:from>
    <xdr:to>
      <xdr:col>6</xdr:col>
      <xdr:colOff>38100</xdr:colOff>
      <xdr:row>34</xdr:row>
      <xdr:rowOff>3368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7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19895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506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5" name="物件費グラフ枠">
          <a:extLst>
            <a:ext uri="{FF2B5EF4-FFF2-40B4-BE49-F238E27FC236}">
              <a16:creationId xmlns:a16="http://schemas.microsoft.com/office/drawing/2014/main" id="{00000000-0008-0000-0600-000069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82950</xdr:rowOff>
    </xdr:from>
    <xdr:to>
      <xdr:col>24</xdr:col>
      <xdr:colOff>62865</xdr:colOff>
      <xdr:row>57</xdr:row>
      <xdr:rowOff>71577</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flipV="1">
          <a:off x="4633595" y="8655450"/>
          <a:ext cx="1270"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75404</xdr:rowOff>
    </xdr:from>
    <xdr:ext cx="534377" cy="259045"/>
    <xdr:sp macro="" textlink="">
      <xdr:nvSpPr>
        <xdr:cNvPr id="107" name="物件費最小値テキスト">
          <a:extLst>
            <a:ext uri="{FF2B5EF4-FFF2-40B4-BE49-F238E27FC236}">
              <a16:creationId xmlns:a16="http://schemas.microsoft.com/office/drawing/2014/main" id="{00000000-0008-0000-0600-00006B000000}"/>
            </a:ext>
          </a:extLst>
        </xdr:cNvPr>
        <xdr:cNvSpPr txBox="1"/>
      </xdr:nvSpPr>
      <xdr:spPr>
        <a:xfrm>
          <a:off x="4686300" y="984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71577</xdr:rowOff>
    </xdr:from>
    <xdr:to>
      <xdr:col>24</xdr:col>
      <xdr:colOff>152400</xdr:colOff>
      <xdr:row>57</xdr:row>
      <xdr:rowOff>71577</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4546600" y="984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29627</xdr:rowOff>
    </xdr:from>
    <xdr:ext cx="534377" cy="259045"/>
    <xdr:sp macro="" textlink="">
      <xdr:nvSpPr>
        <xdr:cNvPr id="109" name="物件費最大値テキスト">
          <a:extLst>
            <a:ext uri="{FF2B5EF4-FFF2-40B4-BE49-F238E27FC236}">
              <a16:creationId xmlns:a16="http://schemas.microsoft.com/office/drawing/2014/main" id="{00000000-0008-0000-0600-00006D000000}"/>
            </a:ext>
          </a:extLst>
        </xdr:cNvPr>
        <xdr:cNvSpPr txBox="1"/>
      </xdr:nvSpPr>
      <xdr:spPr>
        <a:xfrm>
          <a:off x="4686300" y="843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82950</xdr:rowOff>
    </xdr:from>
    <xdr:to>
      <xdr:col>24</xdr:col>
      <xdr:colOff>152400</xdr:colOff>
      <xdr:row>50</xdr:row>
      <xdr:rowOff>82950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865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105010</xdr:rowOff>
    </xdr:from>
    <xdr:to>
      <xdr:col>24</xdr:col>
      <xdr:colOff>63500</xdr:colOff>
      <xdr:row>55</xdr:row>
      <xdr:rowOff>165703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3797300" y="9534760"/>
          <a:ext cx="838200" cy="6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143438</xdr:rowOff>
    </xdr:from>
    <xdr:ext cx="534377" cy="259045"/>
    <xdr:sp macro="" textlink="">
      <xdr:nvSpPr>
        <xdr:cNvPr id="112" name="物件費平均値テキスト">
          <a:extLst>
            <a:ext uri="{FF2B5EF4-FFF2-40B4-BE49-F238E27FC236}">
              <a16:creationId xmlns:a16="http://schemas.microsoft.com/office/drawing/2014/main" id="{00000000-0008-0000-0600-000070000000}"/>
            </a:ext>
          </a:extLst>
        </xdr:cNvPr>
        <xdr:cNvSpPr txBox="1"/>
      </xdr:nvSpPr>
      <xdr:spPr>
        <a:xfrm>
          <a:off x="4686300" y="923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120561</xdr:rowOff>
    </xdr:from>
    <xdr:to>
      <xdr:col>24</xdr:col>
      <xdr:colOff>114300</xdr:colOff>
      <xdr:row>55</xdr:row>
      <xdr:rowOff>50711</xdr:rowOff>
    </xdr:to>
    <xdr:sp macro="" textlink="">
      <xdr:nvSpPr>
        <xdr:cNvPr id="113" name="フローチャート: 判断 112">
          <a:extLst>
            <a:ext uri="{FF2B5EF4-FFF2-40B4-BE49-F238E27FC236}">
              <a16:creationId xmlns:a16="http://schemas.microsoft.com/office/drawing/2014/main" id="{00000000-0008-0000-0600-000071000000}"/>
            </a:ext>
          </a:extLst>
        </xdr:cNvPr>
        <xdr:cNvSpPr/>
      </xdr:nvSpPr>
      <xdr:spPr>
        <a:xfrm>
          <a:off x="4584700" y="937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165703</xdr:rowOff>
    </xdr:from>
    <xdr:to>
      <xdr:col>19</xdr:col>
      <xdr:colOff>177800</xdr:colOff>
      <xdr:row>56</xdr:row>
      <xdr:rowOff>32144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2908300" y="9595453"/>
          <a:ext cx="889000" cy="3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168567</xdr:rowOff>
    </xdr:from>
    <xdr:to>
      <xdr:col>20</xdr:col>
      <xdr:colOff>38100</xdr:colOff>
      <xdr:row>55</xdr:row>
      <xdr:rowOff>98717</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3746500" y="9426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115244</xdr:rowOff>
    </xdr:from>
    <xdr:ext cx="534377"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3517411" y="920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32144</xdr:rowOff>
    </xdr:from>
    <xdr:to>
      <xdr:col>15</xdr:col>
      <xdr:colOff>50800</xdr:colOff>
      <xdr:row>56</xdr:row>
      <xdr:rowOff>39459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019300" y="963334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159138</xdr:rowOff>
    </xdr:from>
    <xdr:to>
      <xdr:col>15</xdr:col>
      <xdr:colOff>101600</xdr:colOff>
      <xdr:row>55</xdr:row>
      <xdr:rowOff>89288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2857500" y="941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105815</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2641111" y="91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125984</xdr:rowOff>
    </xdr:from>
    <xdr:to>
      <xdr:col>10</xdr:col>
      <xdr:colOff>114300</xdr:colOff>
      <xdr:row>56</xdr:row>
      <xdr:rowOff>39459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1130300" y="9555734"/>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73926</xdr:rowOff>
    </xdr:from>
    <xdr:to>
      <xdr:col>10</xdr:col>
      <xdr:colOff>165100</xdr:colOff>
      <xdr:row>55</xdr:row>
      <xdr:rowOff>4076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19685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20603</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1752111" y="910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4947</xdr:rowOff>
    </xdr:from>
    <xdr:to>
      <xdr:col>6</xdr:col>
      <xdr:colOff>38100</xdr:colOff>
      <xdr:row>55</xdr:row>
      <xdr:rowOff>106547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079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123074</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863111" y="920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54210</xdr:rowOff>
    </xdr:from>
    <xdr:to>
      <xdr:col>24</xdr:col>
      <xdr:colOff>114300</xdr:colOff>
      <xdr:row>55</xdr:row>
      <xdr:rowOff>155810</xdr:rowOff>
    </xdr:to>
    <xdr:sp macro="" textlink="">
      <xdr:nvSpPr>
        <xdr:cNvPr id="130" name="楕円 129">
          <a:extLst>
            <a:ext uri="{FF2B5EF4-FFF2-40B4-BE49-F238E27FC236}">
              <a16:creationId xmlns:a16="http://schemas.microsoft.com/office/drawing/2014/main" id="{00000000-0008-0000-0600-000082000000}"/>
            </a:ext>
          </a:extLst>
        </xdr:cNvPr>
        <xdr:cNvSpPr/>
      </xdr:nvSpPr>
      <xdr:spPr>
        <a:xfrm>
          <a:off x="4584700" y="94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32637</xdr:rowOff>
    </xdr:from>
    <xdr:ext cx="534377" cy="259045"/>
    <xdr:sp macro="" textlink="">
      <xdr:nvSpPr>
        <xdr:cNvPr id="131" name="物件費該当値テキスト">
          <a:extLst>
            <a:ext uri="{FF2B5EF4-FFF2-40B4-BE49-F238E27FC236}">
              <a16:creationId xmlns:a16="http://schemas.microsoft.com/office/drawing/2014/main" id="{00000000-0008-0000-0600-000083000000}"/>
            </a:ext>
          </a:extLst>
        </xdr:cNvPr>
        <xdr:cNvSpPr txBox="1"/>
      </xdr:nvSpPr>
      <xdr:spPr>
        <a:xfrm>
          <a:off x="4686300" y="946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114903</xdr:rowOff>
    </xdr:from>
    <xdr:to>
      <xdr:col>20</xdr:col>
      <xdr:colOff>38100</xdr:colOff>
      <xdr:row>56</xdr:row>
      <xdr:rowOff>45053</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3746500" y="95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36180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517411" y="963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152794</xdr:rowOff>
    </xdr:from>
    <xdr:to>
      <xdr:col>15</xdr:col>
      <xdr:colOff>101600</xdr:colOff>
      <xdr:row>56</xdr:row>
      <xdr:rowOff>82944</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2857500" y="95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74071</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641111" y="967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160109</xdr:rowOff>
    </xdr:from>
    <xdr:to>
      <xdr:col>10</xdr:col>
      <xdr:colOff>165100</xdr:colOff>
      <xdr:row>56</xdr:row>
      <xdr:rowOff>90259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1968500" y="958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81386</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752111" y="968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75184</xdr:rowOff>
    </xdr:from>
    <xdr:to>
      <xdr:col>6</xdr:col>
      <xdr:colOff>38100</xdr:colOff>
      <xdr:row>56</xdr:row>
      <xdr:rowOff>5334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079500" y="95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167911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863111" y="959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0" name="正方形/長方形 139">
          <a:extLst>
            <a:ext uri="{FF2B5EF4-FFF2-40B4-BE49-F238E27FC236}">
              <a16:creationId xmlns:a16="http://schemas.microsoft.com/office/drawing/2014/main" id="{00000000-0008-0000-0600-00008C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7" name="直線コネクタ 146">
          <a:extLst>
            <a:ext uri="{FF2B5EF4-FFF2-40B4-BE49-F238E27FC236}">
              <a16:creationId xmlns:a16="http://schemas.microsoft.com/office/drawing/2014/main" id="{00000000-0008-0000-0600-00009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49" name="直線コネクタ 148">
          <a:extLst>
            <a:ext uri="{FF2B5EF4-FFF2-40B4-BE49-F238E27FC236}">
              <a16:creationId xmlns:a16="http://schemas.microsoft.com/office/drawing/2014/main" id="{00000000-0008-0000-0600-000095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139864</xdr:rowOff>
    </xdr:from>
    <xdr:to>
      <xdr:col>24</xdr:col>
      <xdr:colOff>62865</xdr:colOff>
      <xdr:row>79</xdr:row>
      <xdr:rowOff>38626</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141364"/>
          <a:ext cx="1270"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42453</xdr:rowOff>
    </xdr:from>
    <xdr:ext cx="469744"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8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38626</xdr:rowOff>
    </xdr:from>
    <xdr:to>
      <xdr:col>24</xdr:col>
      <xdr:colOff>152400</xdr:colOff>
      <xdr:row>79</xdr:row>
      <xdr:rowOff>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86541</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139864</xdr:rowOff>
    </xdr:from>
    <xdr:to>
      <xdr:col>24</xdr:col>
      <xdr:colOff>152400</xdr:colOff>
      <xdr:row>70</xdr:row>
      <xdr:rowOff>139864</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1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58057</xdr:rowOff>
    </xdr:from>
    <xdr:to>
      <xdr:col>24</xdr:col>
      <xdr:colOff>63500</xdr:colOff>
      <xdr:row>74</xdr:row>
      <xdr:rowOff>83693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2402457"/>
          <a:ext cx="838200" cy="36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134928</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9936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156501</xdr:rowOff>
    </xdr:from>
    <xdr:to>
      <xdr:col>24</xdr:col>
      <xdr:colOff>114300</xdr:colOff>
      <xdr:row>76</xdr:row>
      <xdr:rowOff>86651</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01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24094</xdr:rowOff>
    </xdr:from>
    <xdr:to>
      <xdr:col>19</xdr:col>
      <xdr:colOff>177800</xdr:colOff>
      <xdr:row>72</xdr:row>
      <xdr:rowOff>58057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2908300" y="12368494"/>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84655</xdr:rowOff>
    </xdr:from>
    <xdr:to>
      <xdr:col>20</xdr:col>
      <xdr:colOff>38100</xdr:colOff>
      <xdr:row>76</xdr:row>
      <xdr:rowOff>14805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29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5932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30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24094</xdr:rowOff>
    </xdr:from>
    <xdr:to>
      <xdr:col>15</xdr:col>
      <xdr:colOff>50800</xdr:colOff>
      <xdr:row>74</xdr:row>
      <xdr:rowOff>28502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2368494"/>
          <a:ext cx="889000" cy="34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139029</xdr:rowOff>
    </xdr:from>
    <xdr:to>
      <xdr:col>15</xdr:col>
      <xdr:colOff>101600</xdr:colOff>
      <xdr:row>76</xdr:row>
      <xdr:rowOff>69179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29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60306</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09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28502</xdr:rowOff>
    </xdr:from>
    <xdr:to>
      <xdr:col>10</xdr:col>
      <xdr:colOff>114300</xdr:colOff>
      <xdr:row>75</xdr:row>
      <xdr:rowOff>18379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2715802"/>
          <a:ext cx="889000" cy="16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68326</xdr:rowOff>
    </xdr:from>
    <xdr:to>
      <xdr:col>10</xdr:col>
      <xdr:colOff>165100</xdr:colOff>
      <xdr:row>76</xdr:row>
      <xdr:rowOff>169926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161053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19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105392</xdr:rowOff>
    </xdr:from>
    <xdr:to>
      <xdr:col>6</xdr:col>
      <xdr:colOff>38100</xdr:colOff>
      <xdr:row>77</xdr:row>
      <xdr:rowOff>35542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26669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22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32893</xdr:rowOff>
    </xdr:from>
    <xdr:to>
      <xdr:col>24</xdr:col>
      <xdr:colOff>114300</xdr:colOff>
      <xdr:row>74</xdr:row>
      <xdr:rowOff>134493</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27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55770</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571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7257</xdr:rowOff>
    </xdr:from>
    <xdr:to>
      <xdr:col>20</xdr:col>
      <xdr:colOff>38100</xdr:colOff>
      <xdr:row>72</xdr:row>
      <xdr:rowOff>108857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235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70</xdr:row>
      <xdr:rowOff>125384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212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144744</xdr:rowOff>
    </xdr:from>
    <xdr:to>
      <xdr:col>15</xdr:col>
      <xdr:colOff>101600</xdr:colOff>
      <xdr:row>72</xdr:row>
      <xdr:rowOff>74894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231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91421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209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149152</xdr:rowOff>
    </xdr:from>
    <xdr:to>
      <xdr:col>10</xdr:col>
      <xdr:colOff>165100</xdr:colOff>
      <xdr:row>74</xdr:row>
      <xdr:rowOff>79302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26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95829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24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139029</xdr:rowOff>
    </xdr:from>
    <xdr:to>
      <xdr:col>6</xdr:col>
      <xdr:colOff>38100</xdr:colOff>
      <xdr:row>75</xdr:row>
      <xdr:rowOff>69179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282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85706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260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126529</xdr:rowOff>
    </xdr:from>
    <xdr:to>
      <xdr:col>24</xdr:col>
      <xdr:colOff>62865</xdr:colOff>
      <xdr:row>98</xdr:row>
      <xdr:rowOff>168873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557029"/>
          <a:ext cx="1270" cy="1413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1250</xdr:rowOff>
    </xdr:from>
    <xdr:ext cx="469744"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97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168873</xdr:rowOff>
    </xdr:from>
    <xdr:to>
      <xdr:col>24</xdr:col>
      <xdr:colOff>152400</xdr:colOff>
      <xdr:row>98</xdr:row>
      <xdr:rowOff>168873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97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73206</xdr:rowOff>
    </xdr:from>
    <xdr:ext cx="534377"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3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126529</xdr:rowOff>
    </xdr:from>
    <xdr:to>
      <xdr:col>24</xdr:col>
      <xdr:colOff>152400</xdr:colOff>
      <xdr:row>90</xdr:row>
      <xdr:rowOff>126529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557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105736</xdr:rowOff>
    </xdr:from>
    <xdr:to>
      <xdr:col>24</xdr:col>
      <xdr:colOff>63500</xdr:colOff>
      <xdr:row>98</xdr:row>
      <xdr:rowOff>149823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90783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78793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023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55916</xdr:rowOff>
    </xdr:from>
    <xdr:to>
      <xdr:col>24</xdr:col>
      <xdr:colOff>114300</xdr:colOff>
      <xdr:row>94</xdr:row>
      <xdr:rowOff>157516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1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149823</xdr:rowOff>
    </xdr:from>
    <xdr:to>
      <xdr:col>19</xdr:col>
      <xdr:colOff>177800</xdr:colOff>
      <xdr:row>98</xdr:row>
      <xdr:rowOff>159186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951923"/>
          <a:ext cx="8890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116005</xdr:rowOff>
    </xdr:from>
    <xdr:to>
      <xdr:col>20</xdr:col>
      <xdr:colOff>38100</xdr:colOff>
      <xdr:row>95</xdr:row>
      <xdr:rowOff>46155</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62682</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17411" y="1600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159186</xdr:rowOff>
    </xdr:from>
    <xdr:to>
      <xdr:col>15</xdr:col>
      <xdr:colOff>50800</xdr:colOff>
      <xdr:row>99</xdr:row>
      <xdr:rowOff>8201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961286"/>
          <a:ext cx="889000" cy="2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128960</xdr:rowOff>
    </xdr:from>
    <xdr:to>
      <xdr:col>15</xdr:col>
      <xdr:colOff>101600</xdr:colOff>
      <xdr:row>95</xdr:row>
      <xdr:rowOff>59110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75637</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0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1126</xdr:rowOff>
    </xdr:from>
    <xdr:to>
      <xdr:col>10</xdr:col>
      <xdr:colOff>114300</xdr:colOff>
      <xdr:row>99</xdr:row>
      <xdr:rowOff>8201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1130300" y="16974676"/>
          <a:ext cx="889000" cy="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170435</xdr:rowOff>
    </xdr:from>
    <xdr:to>
      <xdr:col>10</xdr:col>
      <xdr:colOff>165100</xdr:colOff>
      <xdr:row>95</xdr:row>
      <xdr:rowOff>100585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117112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162596</xdr:rowOff>
    </xdr:from>
    <xdr:to>
      <xdr:col>6</xdr:col>
      <xdr:colOff>38100</xdr:colOff>
      <xdr:row>95</xdr:row>
      <xdr:rowOff>92746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109273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0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54936</xdr:rowOff>
    </xdr:from>
    <xdr:to>
      <xdr:col>24</xdr:col>
      <xdr:colOff>114300</xdr:colOff>
      <xdr:row>98</xdr:row>
      <xdr:rowOff>156536</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8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141313</xdr:rowOff>
    </xdr:from>
    <xdr:ext cx="469744"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77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99023</xdr:rowOff>
    </xdr:from>
    <xdr:to>
      <xdr:col>20</xdr:col>
      <xdr:colOff>38100</xdr:colOff>
      <xdr:row>99</xdr:row>
      <xdr:rowOff>29173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9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99</xdr:row>
      <xdr:rowOff>20300</xdr:rowOff>
    </xdr:from>
    <xdr:ext cx="469744"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49728" y="1699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108386</xdr:rowOff>
    </xdr:from>
    <xdr:to>
      <xdr:col>15</xdr:col>
      <xdr:colOff>101600</xdr:colOff>
      <xdr:row>99</xdr:row>
      <xdr:rowOff>38536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91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99</xdr:row>
      <xdr:rowOff>29663</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73428" y="1700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128851</xdr:rowOff>
    </xdr:from>
    <xdr:to>
      <xdr:col>10</xdr:col>
      <xdr:colOff>165100</xdr:colOff>
      <xdr:row>99</xdr:row>
      <xdr:rowOff>59001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9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99</xdr:row>
      <xdr:rowOff>50128</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84428" y="1702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121776</xdr:rowOff>
    </xdr:from>
    <xdr:to>
      <xdr:col>6</xdr:col>
      <xdr:colOff>38100</xdr:colOff>
      <xdr:row>99</xdr:row>
      <xdr:rowOff>51926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9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43053</xdr:rowOff>
    </xdr:from>
    <xdr:ext cx="469744"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95428" y="1701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補助費等グラフ枠">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4963</xdr:rowOff>
    </xdr:from>
    <xdr:to>
      <xdr:col>54</xdr:col>
      <xdr:colOff>189865</xdr:colOff>
      <xdr:row>38</xdr:row>
      <xdr:rowOff>66319</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flipV="1">
          <a:off x="10475595" y="5319913"/>
          <a:ext cx="1270" cy="1261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70146</xdr:rowOff>
    </xdr:from>
    <xdr:ext cx="599010" cy="259045"/>
    <xdr:sp macro="" textlink="">
      <xdr:nvSpPr>
        <xdr:cNvPr id="277" name="補助費等最小値テキスト">
          <a:extLst>
            <a:ext uri="{FF2B5EF4-FFF2-40B4-BE49-F238E27FC236}">
              <a16:creationId xmlns:a16="http://schemas.microsoft.com/office/drawing/2014/main" id="{00000000-0008-0000-0600-000015010000}"/>
            </a:ext>
          </a:extLst>
        </xdr:cNvPr>
        <xdr:cNvSpPr txBox="1"/>
      </xdr:nvSpPr>
      <xdr:spPr>
        <a:xfrm>
          <a:off x="10528300" y="658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66319</xdr:rowOff>
    </xdr:from>
    <xdr:to>
      <xdr:col>55</xdr:col>
      <xdr:colOff>88900</xdr:colOff>
      <xdr:row>38</xdr:row>
      <xdr:rowOff>66319</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10388600" y="658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123090</xdr:rowOff>
    </xdr:from>
    <xdr:ext cx="599010" cy="259045"/>
    <xdr:sp macro="" textlink="">
      <xdr:nvSpPr>
        <xdr:cNvPr id="279" name="補助費等最大値テキスト">
          <a:extLst>
            <a:ext uri="{FF2B5EF4-FFF2-40B4-BE49-F238E27FC236}">
              <a16:creationId xmlns:a16="http://schemas.microsoft.com/office/drawing/2014/main" id="{00000000-0008-0000-0600-000017010000}"/>
            </a:ext>
          </a:extLst>
        </xdr:cNvPr>
        <xdr:cNvSpPr txBox="1"/>
      </xdr:nvSpPr>
      <xdr:spPr>
        <a:xfrm>
          <a:off x="10528300" y="509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4963</xdr:rowOff>
    </xdr:from>
    <xdr:to>
      <xdr:col>55</xdr:col>
      <xdr:colOff>88900</xdr:colOff>
      <xdr:row>31</xdr:row>
      <xdr:rowOff>4963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531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149941</xdr:rowOff>
    </xdr:from>
    <xdr:to>
      <xdr:col>55</xdr:col>
      <xdr:colOff>0</xdr:colOff>
      <xdr:row>36</xdr:row>
      <xdr:rowOff>89728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9639300" y="6150691"/>
          <a:ext cx="838200" cy="11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82277</xdr:rowOff>
    </xdr:from>
    <xdr:ext cx="599010" cy="259045"/>
    <xdr:sp macro="" textlink="">
      <xdr:nvSpPr>
        <xdr:cNvPr id="282" name="補助費等平均値テキスト">
          <a:extLst>
            <a:ext uri="{FF2B5EF4-FFF2-40B4-BE49-F238E27FC236}">
              <a16:creationId xmlns:a16="http://schemas.microsoft.com/office/drawing/2014/main" id="{00000000-0008-0000-0600-00001A010000}"/>
            </a:ext>
          </a:extLst>
        </xdr:cNvPr>
        <xdr:cNvSpPr txBox="1"/>
      </xdr:nvSpPr>
      <xdr:spPr>
        <a:xfrm>
          <a:off x="10528300" y="6083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103850</xdr:rowOff>
    </xdr:from>
    <xdr:to>
      <xdr:col>55</xdr:col>
      <xdr:colOff>50800</xdr:colOff>
      <xdr:row>36</xdr:row>
      <xdr:rowOff>34000</xdr:rowOff>
    </xdr:to>
    <xdr:sp macro="" textlink="">
      <xdr:nvSpPr>
        <xdr:cNvPr id="283" name="フローチャート: 判断 282">
          <a:extLst>
            <a:ext uri="{FF2B5EF4-FFF2-40B4-BE49-F238E27FC236}">
              <a16:creationId xmlns:a16="http://schemas.microsoft.com/office/drawing/2014/main" id="{00000000-0008-0000-0600-00001B010000}"/>
            </a:ext>
          </a:extLst>
        </xdr:cNvPr>
        <xdr:cNvSpPr/>
      </xdr:nvSpPr>
      <xdr:spPr>
        <a:xfrm>
          <a:off x="10426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38796</xdr:rowOff>
    </xdr:from>
    <xdr:to>
      <xdr:col>50</xdr:col>
      <xdr:colOff>114300</xdr:colOff>
      <xdr:row>36</xdr:row>
      <xdr:rowOff>89728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8750300" y="6039546"/>
          <a:ext cx="889000" cy="22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27224</xdr:rowOff>
    </xdr:from>
    <xdr:to>
      <xdr:col>50</xdr:col>
      <xdr:colOff>165100</xdr:colOff>
      <xdr:row>36</xdr:row>
      <xdr:rowOff>128824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9588500" y="619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145351</xdr:rowOff>
    </xdr:from>
    <xdr:ext cx="599010"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9327095" y="597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38796</xdr:rowOff>
    </xdr:from>
    <xdr:to>
      <xdr:col>45</xdr:col>
      <xdr:colOff>177800</xdr:colOff>
      <xdr:row>35</xdr:row>
      <xdr:rowOff>106781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7861300" y="6039546"/>
          <a:ext cx="889000" cy="6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122779</xdr:rowOff>
    </xdr:from>
    <xdr:to>
      <xdr:col>46</xdr:col>
      <xdr:colOff>38100</xdr:colOff>
      <xdr:row>35</xdr:row>
      <xdr:rowOff>52929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8699500" y="595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69456</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8450795" y="572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94986</xdr:rowOff>
    </xdr:from>
    <xdr:to>
      <xdr:col>41</xdr:col>
      <xdr:colOff>50800</xdr:colOff>
      <xdr:row>35</xdr:row>
      <xdr:rowOff>106781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972300" y="6095736"/>
          <a:ext cx="8890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103073</xdr:rowOff>
    </xdr:from>
    <xdr:to>
      <xdr:col>41</xdr:col>
      <xdr:colOff>101600</xdr:colOff>
      <xdr:row>35</xdr:row>
      <xdr:rowOff>33223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7810500" y="593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49750</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7561795" y="5707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34585</xdr:rowOff>
    </xdr:from>
    <xdr:to>
      <xdr:col>36</xdr:col>
      <xdr:colOff>165100</xdr:colOff>
      <xdr:row>35</xdr:row>
      <xdr:rowOff>136185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6921500" y="603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152712</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6672795" y="581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99141</xdr:rowOff>
    </xdr:from>
    <xdr:to>
      <xdr:col>55</xdr:col>
      <xdr:colOff>50800</xdr:colOff>
      <xdr:row>36</xdr:row>
      <xdr:rowOff>29291</xdr:rowOff>
    </xdr:to>
    <xdr:sp macro="" textlink="">
      <xdr:nvSpPr>
        <xdr:cNvPr id="300" name="楕円 299">
          <a:extLst>
            <a:ext uri="{FF2B5EF4-FFF2-40B4-BE49-F238E27FC236}">
              <a16:creationId xmlns:a16="http://schemas.microsoft.com/office/drawing/2014/main" id="{00000000-0008-0000-0600-00002C010000}"/>
            </a:ext>
          </a:extLst>
        </xdr:cNvPr>
        <xdr:cNvSpPr/>
      </xdr:nvSpPr>
      <xdr:spPr>
        <a:xfrm>
          <a:off x="10426700" y="60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122018</xdr:rowOff>
    </xdr:from>
    <xdr:ext cx="599010" cy="259045"/>
    <xdr:sp macro="" textlink="">
      <xdr:nvSpPr>
        <xdr:cNvPr id="301" name="補助費等該当値テキスト">
          <a:extLst>
            <a:ext uri="{FF2B5EF4-FFF2-40B4-BE49-F238E27FC236}">
              <a16:creationId xmlns:a16="http://schemas.microsoft.com/office/drawing/2014/main" id="{00000000-0008-0000-0600-00002D010000}"/>
            </a:ext>
          </a:extLst>
        </xdr:cNvPr>
        <xdr:cNvSpPr txBox="1"/>
      </xdr:nvSpPr>
      <xdr:spPr>
        <a:xfrm>
          <a:off x="10528300" y="595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38928</xdr:rowOff>
    </xdr:from>
    <xdr:to>
      <xdr:col>50</xdr:col>
      <xdr:colOff>165100</xdr:colOff>
      <xdr:row>36</xdr:row>
      <xdr:rowOff>140528</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9588500" y="621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36</xdr:row>
      <xdr:rowOff>131655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27095" y="630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159446</xdr:rowOff>
    </xdr:from>
    <xdr:to>
      <xdr:col>46</xdr:col>
      <xdr:colOff>38100</xdr:colOff>
      <xdr:row>35</xdr:row>
      <xdr:rowOff>89596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8699500" y="59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80723</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08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55981</xdr:rowOff>
    </xdr:from>
    <xdr:to>
      <xdr:col>41</xdr:col>
      <xdr:colOff>101600</xdr:colOff>
      <xdr:row>35</xdr:row>
      <xdr:rowOff>157581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7810500" y="60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148708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14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44186</xdr:rowOff>
    </xdr:from>
    <xdr:to>
      <xdr:col>36</xdr:col>
      <xdr:colOff>165100</xdr:colOff>
      <xdr:row>35</xdr:row>
      <xdr:rowOff>145786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6921500" y="60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136913</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13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6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600-000037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a:extLst>
            <a:ext uri="{FF2B5EF4-FFF2-40B4-BE49-F238E27FC236}">
              <a16:creationId xmlns:a16="http://schemas.microsoft.com/office/drawing/2014/main" id="{00000000-0008-0000-0600-00003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103777</xdr:rowOff>
    </xdr:from>
    <xdr:to>
      <xdr:col>54</xdr:col>
      <xdr:colOff>189865</xdr:colOff>
      <xdr:row>57</xdr:row>
      <xdr:rowOff>50562</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504827"/>
          <a:ext cx="1270" cy="131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54389</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82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50562</xdr:rowOff>
    </xdr:from>
    <xdr:to>
      <xdr:col>55</xdr:col>
      <xdr:colOff>88900</xdr:colOff>
      <xdr:row>57</xdr:row>
      <xdr:rowOff>50562</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82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50454</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28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103777</xdr:rowOff>
    </xdr:from>
    <xdr:to>
      <xdr:col>55</xdr:col>
      <xdr:colOff>88900</xdr:colOff>
      <xdr:row>49</xdr:row>
      <xdr:rowOff>103777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5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115468</xdr:rowOff>
    </xdr:from>
    <xdr:to>
      <xdr:col>55</xdr:col>
      <xdr:colOff>0</xdr:colOff>
      <xdr:row>57</xdr:row>
      <xdr:rowOff>51118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545218"/>
          <a:ext cx="838200" cy="27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86027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172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63150</xdr:rowOff>
    </xdr:from>
    <xdr:to>
      <xdr:col>55</xdr:col>
      <xdr:colOff>50800</xdr:colOff>
      <xdr:row>54</xdr:row>
      <xdr:rowOff>164750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3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51118</xdr:rowOff>
    </xdr:from>
    <xdr:to>
      <xdr:col>50</xdr:col>
      <xdr:colOff>114300</xdr:colOff>
      <xdr:row>57</xdr:row>
      <xdr:rowOff>85603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823768"/>
          <a:ext cx="889000" cy="3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160991</xdr:rowOff>
    </xdr:from>
    <xdr:to>
      <xdr:col>50</xdr:col>
      <xdr:colOff>165100</xdr:colOff>
      <xdr:row>55</xdr:row>
      <xdr:rowOff>91141</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41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53</xdr:row>
      <xdr:rowOff>107668</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27095" y="9194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10182</xdr:rowOff>
    </xdr:from>
    <xdr:to>
      <xdr:col>45</xdr:col>
      <xdr:colOff>177800</xdr:colOff>
      <xdr:row>57</xdr:row>
      <xdr:rowOff>85603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782832"/>
          <a:ext cx="889000" cy="7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117900</xdr:rowOff>
    </xdr:from>
    <xdr:to>
      <xdr:col>46</xdr:col>
      <xdr:colOff>38100</xdr:colOff>
      <xdr:row>55</xdr:row>
      <xdr:rowOff>48050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37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64577</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15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10182</xdr:rowOff>
    </xdr:from>
    <xdr:to>
      <xdr:col>41</xdr:col>
      <xdr:colOff>50800</xdr:colOff>
      <xdr:row>58</xdr:row>
      <xdr:rowOff>25955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782832"/>
          <a:ext cx="889000" cy="18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52471</xdr:rowOff>
    </xdr:from>
    <xdr:to>
      <xdr:col>41</xdr:col>
      <xdr:colOff>101600</xdr:colOff>
      <xdr:row>55</xdr:row>
      <xdr:rowOff>154071</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48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170598</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25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127092</xdr:rowOff>
    </xdr:from>
    <xdr:to>
      <xdr:col>36</xdr:col>
      <xdr:colOff>165100</xdr:colOff>
      <xdr:row>56</xdr:row>
      <xdr:rowOff>57242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55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73769</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33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64668</xdr:rowOff>
    </xdr:from>
    <xdr:to>
      <xdr:col>55</xdr:col>
      <xdr:colOff>50800</xdr:colOff>
      <xdr:row>55</xdr:row>
      <xdr:rowOff>166268</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4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43095</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47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318</xdr:rowOff>
    </xdr:from>
    <xdr:to>
      <xdr:col>50</xdr:col>
      <xdr:colOff>165100</xdr:colOff>
      <xdr:row>57</xdr:row>
      <xdr:rowOff>101918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93045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59411" y="98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34803</xdr:rowOff>
    </xdr:from>
    <xdr:to>
      <xdr:col>46</xdr:col>
      <xdr:colOff>38100</xdr:colOff>
      <xdr:row>57</xdr:row>
      <xdr:rowOff>136403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0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127530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0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130832</xdr:rowOff>
    </xdr:from>
    <xdr:to>
      <xdr:col>41</xdr:col>
      <xdr:colOff>101600</xdr:colOff>
      <xdr:row>57</xdr:row>
      <xdr:rowOff>60982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3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52109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82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146605</xdr:rowOff>
    </xdr:from>
    <xdr:to>
      <xdr:col>36</xdr:col>
      <xdr:colOff>165100</xdr:colOff>
      <xdr:row>58</xdr:row>
      <xdr:rowOff>76755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91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67882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1001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a:extLst>
            <a:ext uri="{FF2B5EF4-FFF2-40B4-BE49-F238E27FC236}">
              <a16:creationId xmlns:a16="http://schemas.microsoft.com/office/drawing/2014/main" id="{00000000-0008-0000-0600-00007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103032</xdr:rowOff>
    </xdr:from>
    <xdr:to>
      <xdr:col>54</xdr:col>
      <xdr:colOff>189865</xdr:colOff>
      <xdr:row>77</xdr:row>
      <xdr:rowOff>120841</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104532"/>
          <a:ext cx="1270" cy="121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124668</xdr:rowOff>
    </xdr:from>
    <xdr:ext cx="469744"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32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120841</xdr:rowOff>
    </xdr:from>
    <xdr:to>
      <xdr:col>55</xdr:col>
      <xdr:colOff>88900</xdr:colOff>
      <xdr:row>77</xdr:row>
      <xdr:rowOff>120841</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22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49709</xdr:rowOff>
    </xdr:from>
    <xdr:ext cx="534377"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187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103032</xdr:rowOff>
    </xdr:from>
    <xdr:to>
      <xdr:col>55</xdr:col>
      <xdr:colOff>88900</xdr:colOff>
      <xdr:row>70</xdr:row>
      <xdr:rowOff>103032</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10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160274</xdr:rowOff>
    </xdr:from>
    <xdr:to>
      <xdr:col>55</xdr:col>
      <xdr:colOff>0</xdr:colOff>
      <xdr:row>74</xdr:row>
      <xdr:rowOff>111559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2676124"/>
          <a:ext cx="838200" cy="12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113802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2629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135375</xdr:rowOff>
    </xdr:from>
    <xdr:to>
      <xdr:col>55</xdr:col>
      <xdr:colOff>50800</xdr:colOff>
      <xdr:row>74</xdr:row>
      <xdr:rowOff>65525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2651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111559</xdr:rowOff>
    </xdr:from>
    <xdr:to>
      <xdr:col>50</xdr:col>
      <xdr:colOff>114300</xdr:colOff>
      <xdr:row>74</xdr:row>
      <xdr:rowOff>113526</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2798859"/>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17576</xdr:rowOff>
    </xdr:from>
    <xdr:to>
      <xdr:col>50</xdr:col>
      <xdr:colOff>165100</xdr:colOff>
      <xdr:row>74</xdr:row>
      <xdr:rowOff>119176</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135703</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59411" y="1248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113526</xdr:rowOff>
    </xdr:from>
    <xdr:to>
      <xdr:col>45</xdr:col>
      <xdr:colOff>177800</xdr:colOff>
      <xdr:row>75</xdr:row>
      <xdr:rowOff>137551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2800826"/>
          <a:ext cx="889000" cy="19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17531</xdr:rowOff>
    </xdr:from>
    <xdr:to>
      <xdr:col>46</xdr:col>
      <xdr:colOff>38100</xdr:colOff>
      <xdr:row>74</xdr:row>
      <xdr:rowOff>119131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135658</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24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76995</xdr:rowOff>
    </xdr:from>
    <xdr:to>
      <xdr:col>41</xdr:col>
      <xdr:colOff>50800</xdr:colOff>
      <xdr:row>75</xdr:row>
      <xdr:rowOff>137551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2935745"/>
          <a:ext cx="889000" cy="6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79596</xdr:rowOff>
    </xdr:from>
    <xdr:to>
      <xdr:col>41</xdr:col>
      <xdr:colOff>101600</xdr:colOff>
      <xdr:row>74</xdr:row>
      <xdr:rowOff>9746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26273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23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69629</xdr:rowOff>
    </xdr:from>
    <xdr:to>
      <xdr:col>36</xdr:col>
      <xdr:colOff>165100</xdr:colOff>
      <xdr:row>73</xdr:row>
      <xdr:rowOff>171229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16306</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236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109474</xdr:rowOff>
    </xdr:from>
    <xdr:to>
      <xdr:col>55</xdr:col>
      <xdr:colOff>50800</xdr:colOff>
      <xdr:row>74</xdr:row>
      <xdr:rowOff>39624</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262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132351</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247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60759</xdr:rowOff>
    </xdr:from>
    <xdr:to>
      <xdr:col>50</xdr:col>
      <xdr:colOff>165100</xdr:colOff>
      <xdr:row>74</xdr:row>
      <xdr:rowOff>162359</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274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153486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59411" y="128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62726</xdr:rowOff>
    </xdr:from>
    <xdr:to>
      <xdr:col>46</xdr:col>
      <xdr:colOff>38100</xdr:colOff>
      <xdr:row>74</xdr:row>
      <xdr:rowOff>164326</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27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155453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284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86751</xdr:rowOff>
    </xdr:from>
    <xdr:to>
      <xdr:col>41</xdr:col>
      <xdr:colOff>101600</xdr:colOff>
      <xdr:row>76</xdr:row>
      <xdr:rowOff>16901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29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8028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3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26195</xdr:rowOff>
    </xdr:from>
    <xdr:to>
      <xdr:col>36</xdr:col>
      <xdr:colOff>165100</xdr:colOff>
      <xdr:row>75</xdr:row>
      <xdr:rowOff>127795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288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118922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97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8" name="直線コネクタ 427">
          <a:extLst>
            <a:ext uri="{FF2B5EF4-FFF2-40B4-BE49-F238E27FC236}">
              <a16:creationId xmlns:a16="http://schemas.microsoft.com/office/drawing/2014/main" id="{00000000-0008-0000-0600-0000A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0" name="普通建設事業費 （ うち更新整備　）グラフ枠">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85499</xdr:rowOff>
    </xdr:from>
    <xdr:to>
      <xdr:col>54</xdr:col>
      <xdr:colOff>189865</xdr:colOff>
      <xdr:row>98</xdr:row>
      <xdr:rowOff>161280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flipV="1">
          <a:off x="10475595" y="15515999"/>
          <a:ext cx="1270" cy="1447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165107</xdr:rowOff>
    </xdr:from>
    <xdr:ext cx="534377" cy="259045"/>
    <xdr:sp macro="" textlink="">
      <xdr:nvSpPr>
        <xdr:cNvPr id="442" name="普通建設事業費 （ うち更新整備　）最小値テキスト">
          <a:extLst>
            <a:ext uri="{FF2B5EF4-FFF2-40B4-BE49-F238E27FC236}">
              <a16:creationId xmlns:a16="http://schemas.microsoft.com/office/drawing/2014/main" id="{00000000-0008-0000-0600-0000BA010000}"/>
            </a:ext>
          </a:extLst>
        </xdr:cNvPr>
        <xdr:cNvSpPr txBox="1"/>
      </xdr:nvSpPr>
      <xdr:spPr>
        <a:xfrm>
          <a:off x="10528300" y="1696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161280</xdr:rowOff>
    </xdr:from>
    <xdr:to>
      <xdr:col>55</xdr:col>
      <xdr:colOff>88900</xdr:colOff>
      <xdr:row>98</xdr:row>
      <xdr:rowOff>161280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10388600" y="169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32176</xdr:rowOff>
    </xdr:from>
    <xdr:ext cx="534377" cy="259045"/>
    <xdr:sp macro="" textlink="">
      <xdr:nvSpPr>
        <xdr:cNvPr id="444" name="普通建設事業費 （ うち更新整備　）最大値テキスト">
          <a:extLst>
            <a:ext uri="{FF2B5EF4-FFF2-40B4-BE49-F238E27FC236}">
              <a16:creationId xmlns:a16="http://schemas.microsoft.com/office/drawing/2014/main" id="{00000000-0008-0000-0600-0000BC010000}"/>
            </a:ext>
          </a:extLst>
        </xdr:cNvPr>
        <xdr:cNvSpPr txBox="1"/>
      </xdr:nvSpPr>
      <xdr:spPr>
        <a:xfrm>
          <a:off x="10528300" y="1529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85499</xdr:rowOff>
    </xdr:from>
    <xdr:to>
      <xdr:col>55</xdr:col>
      <xdr:colOff>88900</xdr:colOff>
      <xdr:row>90</xdr:row>
      <xdr:rowOff>85499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10388600" y="1551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94780</xdr:rowOff>
    </xdr:from>
    <xdr:to>
      <xdr:col>55</xdr:col>
      <xdr:colOff>0</xdr:colOff>
      <xdr:row>97</xdr:row>
      <xdr:rowOff>124475</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9639300" y="16553980"/>
          <a:ext cx="838200" cy="20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109971</xdr:rowOff>
    </xdr:from>
    <xdr:ext cx="534377" cy="259045"/>
    <xdr:sp macro="" textlink="">
      <xdr:nvSpPr>
        <xdr:cNvPr id="447" name="普通建設事業費 （ うち更新整備　）平均値テキスト">
          <a:extLst>
            <a:ext uri="{FF2B5EF4-FFF2-40B4-BE49-F238E27FC236}">
              <a16:creationId xmlns:a16="http://schemas.microsoft.com/office/drawing/2014/main" id="{00000000-0008-0000-0600-0000BF010000}"/>
            </a:ext>
          </a:extLst>
        </xdr:cNvPr>
        <xdr:cNvSpPr txBox="1"/>
      </xdr:nvSpPr>
      <xdr:spPr>
        <a:xfrm>
          <a:off x="10528300" y="16226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87094</xdr:rowOff>
    </xdr:from>
    <xdr:to>
      <xdr:col>55</xdr:col>
      <xdr:colOff>50800</xdr:colOff>
      <xdr:row>96</xdr:row>
      <xdr:rowOff>17244</xdr:rowOff>
    </xdr:to>
    <xdr:sp macro="" textlink="">
      <xdr:nvSpPr>
        <xdr:cNvPr id="448" name="フローチャート: 判断 447">
          <a:extLst>
            <a:ext uri="{FF2B5EF4-FFF2-40B4-BE49-F238E27FC236}">
              <a16:creationId xmlns:a16="http://schemas.microsoft.com/office/drawing/2014/main" id="{00000000-0008-0000-0600-0000C0010000}"/>
            </a:ext>
          </a:extLst>
        </xdr:cNvPr>
        <xdr:cNvSpPr/>
      </xdr:nvSpPr>
      <xdr:spPr>
        <a:xfrm>
          <a:off x="10426700" y="1637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124475</xdr:rowOff>
    </xdr:from>
    <xdr:to>
      <xdr:col>50</xdr:col>
      <xdr:colOff>114300</xdr:colOff>
      <xdr:row>98</xdr:row>
      <xdr:rowOff>42613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8750300" y="16755125"/>
          <a:ext cx="889000" cy="8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130460</xdr:rowOff>
    </xdr:from>
    <xdr:to>
      <xdr:col>50</xdr:col>
      <xdr:colOff>165100</xdr:colOff>
      <xdr:row>96</xdr:row>
      <xdr:rowOff>60610</xdr:rowOff>
    </xdr:to>
    <xdr:sp macro="" textlink="">
      <xdr:nvSpPr>
        <xdr:cNvPr id="450" name="フローチャート: 判断 449">
          <a:extLst>
            <a:ext uri="{FF2B5EF4-FFF2-40B4-BE49-F238E27FC236}">
              <a16:creationId xmlns:a16="http://schemas.microsoft.com/office/drawing/2014/main" id="{00000000-0008-0000-0600-0000C2010000}"/>
            </a:ext>
          </a:extLst>
        </xdr:cNvPr>
        <xdr:cNvSpPr/>
      </xdr:nvSpPr>
      <xdr:spPr>
        <a:xfrm>
          <a:off x="9588500" y="1641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77137</xdr:rowOff>
    </xdr:from>
    <xdr:ext cx="534377"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9359411" y="1619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73634</xdr:rowOff>
    </xdr:from>
    <xdr:to>
      <xdr:col>45</xdr:col>
      <xdr:colOff>177800</xdr:colOff>
      <xdr:row>98</xdr:row>
      <xdr:rowOff>42613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7861300" y="16704284"/>
          <a:ext cx="889000" cy="1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123351</xdr:rowOff>
    </xdr:from>
    <xdr:to>
      <xdr:col>46</xdr:col>
      <xdr:colOff>38100</xdr:colOff>
      <xdr:row>96</xdr:row>
      <xdr:rowOff>53501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8699500" y="1641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70028</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8483111" y="1618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73634</xdr:rowOff>
    </xdr:from>
    <xdr:to>
      <xdr:col>41</xdr:col>
      <xdr:colOff>50800</xdr:colOff>
      <xdr:row>98</xdr:row>
      <xdr:rowOff>4962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6972300" y="16704284"/>
          <a:ext cx="889000" cy="10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7221</xdr:rowOff>
    </xdr:from>
    <xdr:to>
      <xdr:col>41</xdr:col>
      <xdr:colOff>101600</xdr:colOff>
      <xdr:row>97</xdr:row>
      <xdr:rowOff>108821</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7810500" y="1663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125348</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7594111" y="1641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105062</xdr:rowOff>
    </xdr:from>
    <xdr:to>
      <xdr:col>36</xdr:col>
      <xdr:colOff>165100</xdr:colOff>
      <xdr:row>98</xdr:row>
      <xdr:rowOff>35212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6921500" y="1673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51739</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705111" y="165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43980</xdr:rowOff>
    </xdr:from>
    <xdr:to>
      <xdr:col>55</xdr:col>
      <xdr:colOff>50800</xdr:colOff>
      <xdr:row>96</xdr:row>
      <xdr:rowOff>145580</xdr:rowOff>
    </xdr:to>
    <xdr:sp macro="" textlink="">
      <xdr:nvSpPr>
        <xdr:cNvPr id="465" name="楕円 464">
          <a:extLst>
            <a:ext uri="{FF2B5EF4-FFF2-40B4-BE49-F238E27FC236}">
              <a16:creationId xmlns:a16="http://schemas.microsoft.com/office/drawing/2014/main" id="{00000000-0008-0000-0600-0000D1010000}"/>
            </a:ext>
          </a:extLst>
        </xdr:cNvPr>
        <xdr:cNvSpPr/>
      </xdr:nvSpPr>
      <xdr:spPr>
        <a:xfrm>
          <a:off x="10426700" y="165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22407</xdr:rowOff>
    </xdr:from>
    <xdr:ext cx="534377" cy="259045"/>
    <xdr:sp macro="" textlink="">
      <xdr:nvSpPr>
        <xdr:cNvPr id="466" name="普通建設事業費 （ うち更新整備　）該当値テキスト">
          <a:extLst>
            <a:ext uri="{FF2B5EF4-FFF2-40B4-BE49-F238E27FC236}">
              <a16:creationId xmlns:a16="http://schemas.microsoft.com/office/drawing/2014/main" id="{00000000-0008-0000-0600-0000D2010000}"/>
            </a:ext>
          </a:extLst>
        </xdr:cNvPr>
        <xdr:cNvSpPr txBox="1"/>
      </xdr:nvSpPr>
      <xdr:spPr>
        <a:xfrm>
          <a:off x="10528300" y="1648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73675</xdr:rowOff>
    </xdr:from>
    <xdr:to>
      <xdr:col>50</xdr:col>
      <xdr:colOff>165100</xdr:colOff>
      <xdr:row>98</xdr:row>
      <xdr:rowOff>3825</xdr:rowOff>
    </xdr:to>
    <xdr:sp macro="" textlink="">
      <xdr:nvSpPr>
        <xdr:cNvPr id="467" name="楕円 466">
          <a:extLst>
            <a:ext uri="{FF2B5EF4-FFF2-40B4-BE49-F238E27FC236}">
              <a16:creationId xmlns:a16="http://schemas.microsoft.com/office/drawing/2014/main" id="{00000000-0008-0000-0600-0000D3010000}"/>
            </a:ext>
          </a:extLst>
        </xdr:cNvPr>
        <xdr:cNvSpPr/>
      </xdr:nvSpPr>
      <xdr:spPr>
        <a:xfrm>
          <a:off x="9588500" y="1670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166402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59411" y="1679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163263</xdr:rowOff>
    </xdr:from>
    <xdr:to>
      <xdr:col>46</xdr:col>
      <xdr:colOff>38100</xdr:colOff>
      <xdr:row>98</xdr:row>
      <xdr:rowOff>93413</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8699500" y="1679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84540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88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22834</xdr:rowOff>
    </xdr:from>
    <xdr:to>
      <xdr:col>41</xdr:col>
      <xdr:colOff>101600</xdr:colOff>
      <xdr:row>97</xdr:row>
      <xdr:rowOff>124434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7810500" y="166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115561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125612</xdr:rowOff>
    </xdr:from>
    <xdr:to>
      <xdr:col>36</xdr:col>
      <xdr:colOff>165100</xdr:colOff>
      <xdr:row>98</xdr:row>
      <xdr:rowOff>55762</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6921500" y="167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46889</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84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51415</xdr:rowOff>
    </xdr:from>
    <xdr:to>
      <xdr:col>85</xdr:col>
      <xdr:colOff>126364</xdr:colOff>
      <xdr:row>38</xdr:row>
      <xdr:rowOff>136591</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flipV="1">
          <a:off x="16317595" y="5366365"/>
          <a:ext cx="1269" cy="128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140418</xdr:rowOff>
    </xdr:from>
    <xdr:ext cx="378565" cy="259045"/>
    <xdr:sp macro="" textlink="">
      <xdr:nvSpPr>
        <xdr:cNvPr id="495" name="災害復旧事業費最小値テキスト">
          <a:extLst>
            <a:ext uri="{FF2B5EF4-FFF2-40B4-BE49-F238E27FC236}">
              <a16:creationId xmlns:a16="http://schemas.microsoft.com/office/drawing/2014/main" id="{00000000-0008-0000-0600-0000EF010000}"/>
            </a:ext>
          </a:extLst>
        </xdr:cNvPr>
        <xdr:cNvSpPr txBox="1"/>
      </xdr:nvSpPr>
      <xdr:spPr>
        <a:xfrm>
          <a:off x="16370300" y="6655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136591</xdr:rowOff>
    </xdr:from>
    <xdr:to>
      <xdr:col>86</xdr:col>
      <xdr:colOff>25400</xdr:colOff>
      <xdr:row>38</xdr:row>
      <xdr:rowOff>136591</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6230600" y="665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169542</xdr:rowOff>
    </xdr:from>
    <xdr:ext cx="534377" cy="259045"/>
    <xdr:sp macro="" textlink="">
      <xdr:nvSpPr>
        <xdr:cNvPr id="497" name="災害復旧事業費最大値テキスト">
          <a:extLst>
            <a:ext uri="{FF2B5EF4-FFF2-40B4-BE49-F238E27FC236}">
              <a16:creationId xmlns:a16="http://schemas.microsoft.com/office/drawing/2014/main" id="{00000000-0008-0000-0600-0000F1010000}"/>
            </a:ext>
          </a:extLst>
        </xdr:cNvPr>
        <xdr:cNvSpPr txBox="1"/>
      </xdr:nvSpPr>
      <xdr:spPr>
        <a:xfrm>
          <a:off x="16370300" y="514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51415</xdr:rowOff>
    </xdr:from>
    <xdr:to>
      <xdr:col>86</xdr:col>
      <xdr:colOff>25400</xdr:colOff>
      <xdr:row>31</xdr:row>
      <xdr:rowOff>51415</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6230600" y="5366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143838</xdr:rowOff>
    </xdr:from>
    <xdr:to>
      <xdr:col>85</xdr:col>
      <xdr:colOff>127000</xdr:colOff>
      <xdr:row>38</xdr:row>
      <xdr:rowOff>84082</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5481300" y="6487488"/>
          <a:ext cx="838200" cy="1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57576</xdr:rowOff>
    </xdr:from>
    <xdr:ext cx="469744" cy="259045"/>
    <xdr:sp macro="" textlink="">
      <xdr:nvSpPr>
        <xdr:cNvPr id="500" name="災害復旧事業費平均値テキスト">
          <a:extLst>
            <a:ext uri="{FF2B5EF4-FFF2-40B4-BE49-F238E27FC236}">
              <a16:creationId xmlns:a16="http://schemas.microsoft.com/office/drawing/2014/main" id="{00000000-0008-0000-0600-0000F4010000}"/>
            </a:ext>
          </a:extLst>
        </xdr:cNvPr>
        <xdr:cNvSpPr txBox="1"/>
      </xdr:nvSpPr>
      <xdr:spPr>
        <a:xfrm>
          <a:off x="16370300" y="622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34699</xdr:rowOff>
    </xdr:from>
    <xdr:to>
      <xdr:col>85</xdr:col>
      <xdr:colOff>177800</xdr:colOff>
      <xdr:row>37</xdr:row>
      <xdr:rowOff>136299</xdr:rowOff>
    </xdr:to>
    <xdr:sp macro="" textlink="">
      <xdr:nvSpPr>
        <xdr:cNvPr id="501" name="フローチャート: 判断 500">
          <a:extLst>
            <a:ext uri="{FF2B5EF4-FFF2-40B4-BE49-F238E27FC236}">
              <a16:creationId xmlns:a16="http://schemas.microsoft.com/office/drawing/2014/main" id="{00000000-0008-0000-0600-0000F5010000}"/>
            </a:ext>
          </a:extLst>
        </xdr:cNvPr>
        <xdr:cNvSpPr/>
      </xdr:nvSpPr>
      <xdr:spPr>
        <a:xfrm>
          <a:off x="16268700" y="6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84082</xdr:rowOff>
    </xdr:from>
    <xdr:to>
      <xdr:col>81</xdr:col>
      <xdr:colOff>50800</xdr:colOff>
      <xdr:row>38</xdr:row>
      <xdr:rowOff>90322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4592300" y="6599182"/>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34310</xdr:rowOff>
    </xdr:from>
    <xdr:to>
      <xdr:col>81</xdr:col>
      <xdr:colOff>101600</xdr:colOff>
      <xdr:row>37</xdr:row>
      <xdr:rowOff>135910</xdr:rowOff>
    </xdr:to>
    <xdr:sp macro="" textlink="">
      <xdr:nvSpPr>
        <xdr:cNvPr id="503" name="フローチャート: 判断 502">
          <a:extLst>
            <a:ext uri="{FF2B5EF4-FFF2-40B4-BE49-F238E27FC236}">
              <a16:creationId xmlns:a16="http://schemas.microsoft.com/office/drawing/2014/main" id="{00000000-0008-0000-0600-0000F7010000}"/>
            </a:ext>
          </a:extLst>
        </xdr:cNvPr>
        <xdr:cNvSpPr/>
      </xdr:nvSpPr>
      <xdr:spPr>
        <a:xfrm>
          <a:off x="15430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152437</xdr:rowOff>
    </xdr:from>
    <xdr:ext cx="469744"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5233728"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82162</xdr:rowOff>
    </xdr:from>
    <xdr:to>
      <xdr:col>76</xdr:col>
      <xdr:colOff>114300</xdr:colOff>
      <xdr:row>38</xdr:row>
      <xdr:rowOff>90322</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3703300" y="6597262"/>
          <a:ext cx="889000" cy="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53513</xdr:rowOff>
    </xdr:from>
    <xdr:to>
      <xdr:col>76</xdr:col>
      <xdr:colOff>165100</xdr:colOff>
      <xdr:row>37</xdr:row>
      <xdr:rowOff>155113</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4541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190</xdr:rowOff>
    </xdr:from>
    <xdr:ext cx="469744"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43574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54981</xdr:rowOff>
    </xdr:from>
    <xdr:to>
      <xdr:col>71</xdr:col>
      <xdr:colOff>177800</xdr:colOff>
      <xdr:row>38</xdr:row>
      <xdr:rowOff>82162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814300" y="6570081"/>
          <a:ext cx="889000" cy="2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37968</xdr:rowOff>
    </xdr:from>
    <xdr:to>
      <xdr:col>72</xdr:col>
      <xdr:colOff>38100</xdr:colOff>
      <xdr:row>37</xdr:row>
      <xdr:rowOff>139568</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3652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156095</xdr:rowOff>
    </xdr:from>
    <xdr:ext cx="469744"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3468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77264</xdr:rowOff>
    </xdr:from>
    <xdr:to>
      <xdr:col>67</xdr:col>
      <xdr:colOff>101600</xdr:colOff>
      <xdr:row>38</xdr:row>
      <xdr:rowOff>7414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2763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23941</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579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93038</xdr:rowOff>
    </xdr:from>
    <xdr:to>
      <xdr:col>85</xdr:col>
      <xdr:colOff>177800</xdr:colOff>
      <xdr:row>38</xdr:row>
      <xdr:rowOff>23188</xdr:rowOff>
    </xdr:to>
    <xdr:sp macro="" textlink="">
      <xdr:nvSpPr>
        <xdr:cNvPr id="518" name="楕円 517">
          <a:extLst>
            <a:ext uri="{FF2B5EF4-FFF2-40B4-BE49-F238E27FC236}">
              <a16:creationId xmlns:a16="http://schemas.microsoft.com/office/drawing/2014/main" id="{00000000-0008-0000-0600-000006020000}"/>
            </a:ext>
          </a:extLst>
        </xdr:cNvPr>
        <xdr:cNvSpPr/>
      </xdr:nvSpPr>
      <xdr:spPr>
        <a:xfrm>
          <a:off x="16268700" y="643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71465</xdr:rowOff>
    </xdr:from>
    <xdr:ext cx="469744" cy="259045"/>
    <xdr:sp macro="" textlink="">
      <xdr:nvSpPr>
        <xdr:cNvPr id="519" name="災害復旧事業費該当値テキスト">
          <a:extLst>
            <a:ext uri="{FF2B5EF4-FFF2-40B4-BE49-F238E27FC236}">
              <a16:creationId xmlns:a16="http://schemas.microsoft.com/office/drawing/2014/main" id="{00000000-0008-0000-0600-000007020000}"/>
            </a:ext>
          </a:extLst>
        </xdr:cNvPr>
        <xdr:cNvSpPr txBox="1"/>
      </xdr:nvSpPr>
      <xdr:spPr>
        <a:xfrm>
          <a:off x="16370300" y="641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33282</xdr:rowOff>
    </xdr:from>
    <xdr:to>
      <xdr:col>81</xdr:col>
      <xdr:colOff>101600</xdr:colOff>
      <xdr:row>38</xdr:row>
      <xdr:rowOff>134882</xdr:rowOff>
    </xdr:to>
    <xdr:sp macro="" textlink="">
      <xdr:nvSpPr>
        <xdr:cNvPr id="520" name="楕円 519">
          <a:extLst>
            <a:ext uri="{FF2B5EF4-FFF2-40B4-BE49-F238E27FC236}">
              <a16:creationId xmlns:a16="http://schemas.microsoft.com/office/drawing/2014/main" id="{00000000-0008-0000-0600-000008020000}"/>
            </a:ext>
          </a:extLst>
        </xdr:cNvPr>
        <xdr:cNvSpPr/>
      </xdr:nvSpPr>
      <xdr:spPr>
        <a:xfrm>
          <a:off x="15430500" y="65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126009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33728" y="66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39522</xdr:rowOff>
    </xdr:from>
    <xdr:to>
      <xdr:col>76</xdr:col>
      <xdr:colOff>165100</xdr:colOff>
      <xdr:row>38</xdr:row>
      <xdr:rowOff>141122</xdr:rowOff>
    </xdr:to>
    <xdr:sp macro="" textlink="">
      <xdr:nvSpPr>
        <xdr:cNvPr id="522" name="楕円 521">
          <a:extLst>
            <a:ext uri="{FF2B5EF4-FFF2-40B4-BE49-F238E27FC236}">
              <a16:creationId xmlns:a16="http://schemas.microsoft.com/office/drawing/2014/main" id="{00000000-0008-0000-0600-00000A020000}"/>
            </a:ext>
          </a:extLst>
        </xdr:cNvPr>
        <xdr:cNvSpPr/>
      </xdr:nvSpPr>
      <xdr:spPr>
        <a:xfrm>
          <a:off x="14541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132249</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64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31362</xdr:rowOff>
    </xdr:from>
    <xdr:to>
      <xdr:col>72</xdr:col>
      <xdr:colOff>38100</xdr:colOff>
      <xdr:row>38</xdr:row>
      <xdr:rowOff>132962</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3652500" y="65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124089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6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4181</xdr:rowOff>
    </xdr:from>
    <xdr:to>
      <xdr:col>67</xdr:col>
      <xdr:colOff>101600</xdr:colOff>
      <xdr:row>38</xdr:row>
      <xdr:rowOff>105781</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2763500" y="651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96908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61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0" name="失業対策事業費グラフ枠">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2" name="失業対策事業費最小値テキスト">
          <a:extLst>
            <a:ext uri="{FF2B5EF4-FFF2-40B4-BE49-F238E27FC236}">
              <a16:creationId xmlns:a16="http://schemas.microsoft.com/office/drawing/2014/main" id="{00000000-0008-0000-0600-00001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4" name="失業対策事業費最大値テキスト">
          <a:extLst>
            <a:ext uri="{FF2B5EF4-FFF2-40B4-BE49-F238E27FC236}">
              <a16:creationId xmlns:a16="http://schemas.microsoft.com/office/drawing/2014/main" id="{00000000-0008-0000-0600-00002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7" name="失業対策事業費平均値テキスト">
          <a:extLst>
            <a:ext uri="{FF2B5EF4-FFF2-40B4-BE49-F238E27FC236}">
              <a16:creationId xmlns:a16="http://schemas.microsoft.com/office/drawing/2014/main" id="{00000000-0008-0000-0600-00002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48" name="フローチャート: 判断 547">
          <a:extLst>
            <a:ext uri="{FF2B5EF4-FFF2-40B4-BE49-F238E27FC236}">
              <a16:creationId xmlns:a16="http://schemas.microsoft.com/office/drawing/2014/main" id="{00000000-0008-0000-0600-00002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0" name="フローチャート: 判断 549">
          <a:extLst>
            <a:ext uri="{FF2B5EF4-FFF2-40B4-BE49-F238E27FC236}">
              <a16:creationId xmlns:a16="http://schemas.microsoft.com/office/drawing/2014/main" id="{00000000-0008-0000-0600-00002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楕円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6" name="失業対策事業費該当値テキスト">
          <a:extLst>
            <a:ext uri="{FF2B5EF4-FFF2-40B4-BE49-F238E27FC236}">
              <a16:creationId xmlns:a16="http://schemas.microsoft.com/office/drawing/2014/main" id="{00000000-0008-0000-0600-00003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7" name="楕円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69" name="楕円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1" name="楕円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楕円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4" name="公債費グラフ枠">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11067</xdr:rowOff>
    </xdr:from>
    <xdr:to>
      <xdr:col>85</xdr:col>
      <xdr:colOff>126364</xdr:colOff>
      <xdr:row>78</xdr:row>
      <xdr:rowOff>14633</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flipV="1">
          <a:off x="16317595" y="12184017"/>
          <a:ext cx="1269" cy="1203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18460</xdr:rowOff>
    </xdr:from>
    <xdr:ext cx="534377" cy="259045"/>
    <xdr:sp macro="" textlink="">
      <xdr:nvSpPr>
        <xdr:cNvPr id="596" name="公債費最小値テキスト">
          <a:extLst>
            <a:ext uri="{FF2B5EF4-FFF2-40B4-BE49-F238E27FC236}">
              <a16:creationId xmlns:a16="http://schemas.microsoft.com/office/drawing/2014/main" id="{00000000-0008-0000-0600-000054020000}"/>
            </a:ext>
          </a:extLst>
        </xdr:cNvPr>
        <xdr:cNvSpPr txBox="1"/>
      </xdr:nvSpPr>
      <xdr:spPr>
        <a:xfrm>
          <a:off x="16370300" y="1339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14633</xdr:rowOff>
    </xdr:from>
    <xdr:to>
      <xdr:col>86</xdr:col>
      <xdr:colOff>25400</xdr:colOff>
      <xdr:row>78</xdr:row>
      <xdr:rowOff>14633</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6230600" y="1338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129194</xdr:rowOff>
    </xdr:from>
    <xdr:ext cx="534377" cy="259045"/>
    <xdr:sp macro="" textlink="">
      <xdr:nvSpPr>
        <xdr:cNvPr id="598" name="公債費最大値テキスト">
          <a:extLst>
            <a:ext uri="{FF2B5EF4-FFF2-40B4-BE49-F238E27FC236}">
              <a16:creationId xmlns:a16="http://schemas.microsoft.com/office/drawing/2014/main" id="{00000000-0008-0000-0600-000056020000}"/>
            </a:ext>
          </a:extLst>
        </xdr:cNvPr>
        <xdr:cNvSpPr txBox="1"/>
      </xdr:nvSpPr>
      <xdr:spPr>
        <a:xfrm>
          <a:off x="16370300" y="1195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11067</xdr:rowOff>
    </xdr:from>
    <xdr:to>
      <xdr:col>86</xdr:col>
      <xdr:colOff>25400</xdr:colOff>
      <xdr:row>71</xdr:row>
      <xdr:rowOff>11067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6230600" y="1218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5329</xdr:rowOff>
    </xdr:from>
    <xdr:to>
      <xdr:col>85</xdr:col>
      <xdr:colOff>127000</xdr:colOff>
      <xdr:row>73</xdr:row>
      <xdr:rowOff>43848</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flipV="1">
          <a:off x="15481300" y="12521179"/>
          <a:ext cx="8382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71487</xdr:rowOff>
    </xdr:from>
    <xdr:ext cx="534377" cy="259045"/>
    <xdr:sp macro="" textlink="">
      <xdr:nvSpPr>
        <xdr:cNvPr id="601" name="公債費平均値テキスト">
          <a:extLst>
            <a:ext uri="{FF2B5EF4-FFF2-40B4-BE49-F238E27FC236}">
              <a16:creationId xmlns:a16="http://schemas.microsoft.com/office/drawing/2014/main" id="{00000000-0008-0000-0600-000059020000}"/>
            </a:ext>
          </a:extLst>
        </xdr:cNvPr>
        <xdr:cNvSpPr txBox="1"/>
      </xdr:nvSpPr>
      <xdr:spPr>
        <a:xfrm>
          <a:off x="16370300" y="12587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93060</xdr:rowOff>
    </xdr:from>
    <xdr:to>
      <xdr:col>85</xdr:col>
      <xdr:colOff>177800</xdr:colOff>
      <xdr:row>74</xdr:row>
      <xdr:rowOff>23210</xdr:rowOff>
    </xdr:to>
    <xdr:sp macro="" textlink="">
      <xdr:nvSpPr>
        <xdr:cNvPr id="602" name="フローチャート: 判断 601">
          <a:extLst>
            <a:ext uri="{FF2B5EF4-FFF2-40B4-BE49-F238E27FC236}">
              <a16:creationId xmlns:a16="http://schemas.microsoft.com/office/drawing/2014/main" id="{00000000-0008-0000-0600-00005A020000}"/>
            </a:ext>
          </a:extLst>
        </xdr:cNvPr>
        <xdr:cNvSpPr/>
      </xdr:nvSpPr>
      <xdr:spPr>
        <a:xfrm>
          <a:off x="162687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119423</xdr:rowOff>
    </xdr:from>
    <xdr:to>
      <xdr:col>81</xdr:col>
      <xdr:colOff>50800</xdr:colOff>
      <xdr:row>73</xdr:row>
      <xdr:rowOff>43848</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4592300" y="12463823"/>
          <a:ext cx="889000" cy="9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58793</xdr:rowOff>
    </xdr:from>
    <xdr:to>
      <xdr:col>81</xdr:col>
      <xdr:colOff>101600</xdr:colOff>
      <xdr:row>73</xdr:row>
      <xdr:rowOff>160393</xdr:rowOff>
    </xdr:to>
    <xdr:sp macro="" textlink="">
      <xdr:nvSpPr>
        <xdr:cNvPr id="604" name="フローチャート: 判断 603">
          <a:extLst>
            <a:ext uri="{FF2B5EF4-FFF2-40B4-BE49-F238E27FC236}">
              <a16:creationId xmlns:a16="http://schemas.microsoft.com/office/drawing/2014/main" id="{00000000-0008-0000-0600-00005C020000}"/>
            </a:ext>
          </a:extLst>
        </xdr:cNvPr>
        <xdr:cNvSpPr/>
      </xdr:nvSpPr>
      <xdr:spPr>
        <a:xfrm>
          <a:off x="15430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151520</xdr:rowOff>
    </xdr:from>
    <xdr:ext cx="534377"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5201411" y="126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119423</xdr:rowOff>
    </xdr:from>
    <xdr:to>
      <xdr:col>76</xdr:col>
      <xdr:colOff>114300</xdr:colOff>
      <xdr:row>73</xdr:row>
      <xdr:rowOff>52512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3703300" y="12463823"/>
          <a:ext cx="889000" cy="10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20572</xdr:rowOff>
    </xdr:from>
    <xdr:to>
      <xdr:col>76</xdr:col>
      <xdr:colOff>165100</xdr:colOff>
      <xdr:row>73</xdr:row>
      <xdr:rowOff>122172</xdr:rowOff>
    </xdr:to>
    <xdr:sp macro="" textlink="">
      <xdr:nvSpPr>
        <xdr:cNvPr id="607" name="フローチャート: 判断 606">
          <a:extLst>
            <a:ext uri="{FF2B5EF4-FFF2-40B4-BE49-F238E27FC236}">
              <a16:creationId xmlns:a16="http://schemas.microsoft.com/office/drawing/2014/main" id="{00000000-0008-0000-0600-00005F020000}"/>
            </a:ext>
          </a:extLst>
        </xdr:cNvPr>
        <xdr:cNvSpPr/>
      </xdr:nvSpPr>
      <xdr:spPr>
        <a:xfrm>
          <a:off x="14541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113299</xdr:rowOff>
    </xdr:from>
    <xdr:ext cx="534377"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4325111" y="126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44557</xdr:rowOff>
    </xdr:from>
    <xdr:to>
      <xdr:col>71</xdr:col>
      <xdr:colOff>177800</xdr:colOff>
      <xdr:row>73</xdr:row>
      <xdr:rowOff>52512</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814300" y="12560407"/>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17463</xdr:rowOff>
    </xdr:from>
    <xdr:to>
      <xdr:col>72</xdr:col>
      <xdr:colOff>38100</xdr:colOff>
      <xdr:row>73</xdr:row>
      <xdr:rowOff>119063</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3652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110190</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3436111" y="1262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161206</xdr:rowOff>
    </xdr:from>
    <xdr:to>
      <xdr:col>67</xdr:col>
      <xdr:colOff>101600</xdr:colOff>
      <xdr:row>72</xdr:row>
      <xdr:rowOff>91356</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2763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107883</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5471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125979</xdr:rowOff>
    </xdr:from>
    <xdr:to>
      <xdr:col>85</xdr:col>
      <xdr:colOff>177800</xdr:colOff>
      <xdr:row>73</xdr:row>
      <xdr:rowOff>56129</xdr:rowOff>
    </xdr:to>
    <xdr:sp macro="" textlink="">
      <xdr:nvSpPr>
        <xdr:cNvPr id="619" name="楕円 618">
          <a:extLst>
            <a:ext uri="{FF2B5EF4-FFF2-40B4-BE49-F238E27FC236}">
              <a16:creationId xmlns:a16="http://schemas.microsoft.com/office/drawing/2014/main" id="{00000000-0008-0000-0600-00006B020000}"/>
            </a:ext>
          </a:extLst>
        </xdr:cNvPr>
        <xdr:cNvSpPr/>
      </xdr:nvSpPr>
      <xdr:spPr>
        <a:xfrm>
          <a:off x="16268700" y="1247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148856</xdr:rowOff>
    </xdr:from>
    <xdr:ext cx="534377" cy="259045"/>
    <xdr:sp macro="" textlink="">
      <xdr:nvSpPr>
        <xdr:cNvPr id="620" name="公債費該当値テキスト">
          <a:extLst>
            <a:ext uri="{FF2B5EF4-FFF2-40B4-BE49-F238E27FC236}">
              <a16:creationId xmlns:a16="http://schemas.microsoft.com/office/drawing/2014/main" id="{00000000-0008-0000-0600-00006C020000}"/>
            </a:ext>
          </a:extLst>
        </xdr:cNvPr>
        <xdr:cNvSpPr txBox="1"/>
      </xdr:nvSpPr>
      <xdr:spPr>
        <a:xfrm>
          <a:off x="16370300" y="1232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164498</xdr:rowOff>
    </xdr:from>
    <xdr:to>
      <xdr:col>81</xdr:col>
      <xdr:colOff>101600</xdr:colOff>
      <xdr:row>73</xdr:row>
      <xdr:rowOff>94648</xdr:rowOff>
    </xdr:to>
    <xdr:sp macro="" textlink="">
      <xdr:nvSpPr>
        <xdr:cNvPr id="621" name="楕円 620">
          <a:extLst>
            <a:ext uri="{FF2B5EF4-FFF2-40B4-BE49-F238E27FC236}">
              <a16:creationId xmlns:a16="http://schemas.microsoft.com/office/drawing/2014/main" id="{00000000-0008-0000-0600-00006D020000}"/>
            </a:ext>
          </a:extLst>
        </xdr:cNvPr>
        <xdr:cNvSpPr/>
      </xdr:nvSpPr>
      <xdr:spPr>
        <a:xfrm>
          <a:off x="15430500" y="125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111175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01411" y="1228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68623</xdr:rowOff>
    </xdr:from>
    <xdr:to>
      <xdr:col>76</xdr:col>
      <xdr:colOff>165100</xdr:colOff>
      <xdr:row>72</xdr:row>
      <xdr:rowOff>170223</xdr:rowOff>
    </xdr:to>
    <xdr:sp macro="" textlink="">
      <xdr:nvSpPr>
        <xdr:cNvPr id="623" name="楕円 622">
          <a:extLst>
            <a:ext uri="{FF2B5EF4-FFF2-40B4-BE49-F238E27FC236}">
              <a16:creationId xmlns:a16="http://schemas.microsoft.com/office/drawing/2014/main" id="{00000000-0008-0000-0600-00006F020000}"/>
            </a:ext>
          </a:extLst>
        </xdr:cNvPr>
        <xdr:cNvSpPr/>
      </xdr:nvSpPr>
      <xdr:spPr>
        <a:xfrm>
          <a:off x="14541500" y="124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15300</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18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1712</xdr:rowOff>
    </xdr:from>
    <xdr:to>
      <xdr:col>72</xdr:col>
      <xdr:colOff>38100</xdr:colOff>
      <xdr:row>73</xdr:row>
      <xdr:rowOff>103312</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3652500" y="125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119839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29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165207</xdr:rowOff>
    </xdr:from>
    <xdr:to>
      <xdr:col>67</xdr:col>
      <xdr:colOff>101600</xdr:colOff>
      <xdr:row>73</xdr:row>
      <xdr:rowOff>95357</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2763500" y="1250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86484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60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97</xdr:row>
      <xdr:rowOff>168927</xdr:rowOff>
    </xdr:from>
    <xdr:ext cx="467179"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1978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8" name="積立金グラフ枠">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23113</xdr:rowOff>
    </xdr:from>
    <xdr:to>
      <xdr:col>85</xdr:col>
      <xdr:colOff>126364</xdr:colOff>
      <xdr:row>99</xdr:row>
      <xdr:rowOff>1352</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6317595" y="15453613"/>
          <a:ext cx="1269" cy="1521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5179</xdr:rowOff>
    </xdr:from>
    <xdr:ext cx="469744" cy="259045"/>
    <xdr:sp macro="" textlink="">
      <xdr:nvSpPr>
        <xdr:cNvPr id="650" name="積立金最小値テキスト">
          <a:extLst>
            <a:ext uri="{FF2B5EF4-FFF2-40B4-BE49-F238E27FC236}">
              <a16:creationId xmlns:a16="http://schemas.microsoft.com/office/drawing/2014/main" id="{00000000-0008-0000-0600-00008A020000}"/>
            </a:ext>
          </a:extLst>
        </xdr:cNvPr>
        <xdr:cNvSpPr txBox="1"/>
      </xdr:nvSpPr>
      <xdr:spPr>
        <a:xfrm>
          <a:off x="16370300" y="1697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1352</xdr:rowOff>
    </xdr:from>
    <xdr:to>
      <xdr:col>86</xdr:col>
      <xdr:colOff>25400</xdr:colOff>
      <xdr:row>99</xdr:row>
      <xdr:rowOff>1352</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6230600" y="16974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141240</xdr:rowOff>
    </xdr:from>
    <xdr:ext cx="534377" cy="259045"/>
    <xdr:sp macro="" textlink="">
      <xdr:nvSpPr>
        <xdr:cNvPr id="652" name="積立金最大値テキスト">
          <a:extLst>
            <a:ext uri="{FF2B5EF4-FFF2-40B4-BE49-F238E27FC236}">
              <a16:creationId xmlns:a16="http://schemas.microsoft.com/office/drawing/2014/main" id="{00000000-0008-0000-0600-00008C020000}"/>
            </a:ext>
          </a:extLst>
        </xdr:cNvPr>
        <xdr:cNvSpPr txBox="1"/>
      </xdr:nvSpPr>
      <xdr:spPr>
        <a:xfrm>
          <a:off x="16370300" y="1522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23113</xdr:rowOff>
    </xdr:from>
    <xdr:to>
      <xdr:col>86</xdr:col>
      <xdr:colOff>25400</xdr:colOff>
      <xdr:row>90</xdr:row>
      <xdr:rowOff>23113</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6230600" y="1545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64354</xdr:rowOff>
    </xdr:from>
    <xdr:to>
      <xdr:col>85</xdr:col>
      <xdr:colOff>127000</xdr:colOff>
      <xdr:row>98</xdr:row>
      <xdr:rowOff>156617</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5481300" y="16695004"/>
          <a:ext cx="838200" cy="26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7261</xdr:rowOff>
    </xdr:from>
    <xdr:ext cx="469744" cy="259045"/>
    <xdr:sp macro="" textlink="">
      <xdr:nvSpPr>
        <xdr:cNvPr id="655" name="積立金平均値テキスト">
          <a:extLst>
            <a:ext uri="{FF2B5EF4-FFF2-40B4-BE49-F238E27FC236}">
              <a16:creationId xmlns:a16="http://schemas.microsoft.com/office/drawing/2014/main" id="{00000000-0008-0000-0600-00008F020000}"/>
            </a:ext>
          </a:extLst>
        </xdr:cNvPr>
        <xdr:cNvSpPr txBox="1"/>
      </xdr:nvSpPr>
      <xdr:spPr>
        <a:xfrm>
          <a:off x="16370300" y="1629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155834</xdr:rowOff>
    </xdr:from>
    <xdr:to>
      <xdr:col>85</xdr:col>
      <xdr:colOff>177800</xdr:colOff>
      <xdr:row>96</xdr:row>
      <xdr:rowOff>85984</xdr:rowOff>
    </xdr:to>
    <xdr:sp macro="" textlink="">
      <xdr:nvSpPr>
        <xdr:cNvPr id="656" name="フローチャート: 判断 655">
          <a:extLst>
            <a:ext uri="{FF2B5EF4-FFF2-40B4-BE49-F238E27FC236}">
              <a16:creationId xmlns:a16="http://schemas.microsoft.com/office/drawing/2014/main" id="{00000000-0008-0000-0600-000090020000}"/>
            </a:ext>
          </a:extLst>
        </xdr:cNvPr>
        <xdr:cNvSpPr/>
      </xdr:nvSpPr>
      <xdr:spPr>
        <a:xfrm>
          <a:off x="16268700" y="164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64354</xdr:rowOff>
    </xdr:from>
    <xdr:to>
      <xdr:col>81</xdr:col>
      <xdr:colOff>50800</xdr:colOff>
      <xdr:row>98</xdr:row>
      <xdr:rowOff>34452</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4592300" y="16695004"/>
          <a:ext cx="889000" cy="14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90638</xdr:rowOff>
    </xdr:from>
    <xdr:to>
      <xdr:col>81</xdr:col>
      <xdr:colOff>101600</xdr:colOff>
      <xdr:row>96</xdr:row>
      <xdr:rowOff>20788</xdr:rowOff>
    </xdr:to>
    <xdr:sp macro="" textlink="">
      <xdr:nvSpPr>
        <xdr:cNvPr id="658" name="フローチャート: 判断 657">
          <a:extLst>
            <a:ext uri="{FF2B5EF4-FFF2-40B4-BE49-F238E27FC236}">
              <a16:creationId xmlns:a16="http://schemas.microsoft.com/office/drawing/2014/main" id="{00000000-0008-0000-0600-000092020000}"/>
            </a:ext>
          </a:extLst>
        </xdr:cNvPr>
        <xdr:cNvSpPr/>
      </xdr:nvSpPr>
      <xdr:spPr>
        <a:xfrm>
          <a:off x="15430500" y="1637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37315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01411" y="1615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35184</xdr:rowOff>
    </xdr:from>
    <xdr:to>
      <xdr:col>76</xdr:col>
      <xdr:colOff>114300</xdr:colOff>
      <xdr:row>98</xdr:row>
      <xdr:rowOff>34452</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3703300" y="16665834"/>
          <a:ext cx="889000" cy="17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121910</xdr:rowOff>
    </xdr:from>
    <xdr:to>
      <xdr:col>76</xdr:col>
      <xdr:colOff>165100</xdr:colOff>
      <xdr:row>95</xdr:row>
      <xdr:rowOff>52060</xdr:rowOff>
    </xdr:to>
    <xdr:sp macro="" textlink="">
      <xdr:nvSpPr>
        <xdr:cNvPr id="661" name="フローチャート: 判断 660">
          <a:extLst>
            <a:ext uri="{FF2B5EF4-FFF2-40B4-BE49-F238E27FC236}">
              <a16:creationId xmlns:a16="http://schemas.microsoft.com/office/drawing/2014/main" id="{00000000-0008-0000-0600-000095020000}"/>
            </a:ext>
          </a:extLst>
        </xdr:cNvPr>
        <xdr:cNvSpPr/>
      </xdr:nvSpPr>
      <xdr:spPr>
        <a:xfrm>
          <a:off x="14541500" y="1623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68587</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4325111" y="1601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35184</xdr:rowOff>
    </xdr:from>
    <xdr:to>
      <xdr:col>71</xdr:col>
      <xdr:colOff>177800</xdr:colOff>
      <xdr:row>97</xdr:row>
      <xdr:rowOff>108427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2814300" y="16665834"/>
          <a:ext cx="889000" cy="7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30744</xdr:rowOff>
    </xdr:from>
    <xdr:to>
      <xdr:col>72</xdr:col>
      <xdr:colOff>38100</xdr:colOff>
      <xdr:row>93</xdr:row>
      <xdr:rowOff>132344</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3652500" y="1597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148871</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36111" y="1575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145959</xdr:rowOff>
    </xdr:from>
    <xdr:to>
      <xdr:col>67</xdr:col>
      <xdr:colOff>101600</xdr:colOff>
      <xdr:row>95</xdr:row>
      <xdr:rowOff>76109</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2763500" y="1626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92636</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47111" y="1603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105817</xdr:rowOff>
    </xdr:from>
    <xdr:to>
      <xdr:col>85</xdr:col>
      <xdr:colOff>177800</xdr:colOff>
      <xdr:row>99</xdr:row>
      <xdr:rowOff>35967</xdr:rowOff>
    </xdr:to>
    <xdr:sp macro="" textlink="">
      <xdr:nvSpPr>
        <xdr:cNvPr id="673" name="楕円 672">
          <a:extLst>
            <a:ext uri="{FF2B5EF4-FFF2-40B4-BE49-F238E27FC236}">
              <a16:creationId xmlns:a16="http://schemas.microsoft.com/office/drawing/2014/main" id="{00000000-0008-0000-0600-0000A1020000}"/>
            </a:ext>
          </a:extLst>
        </xdr:cNvPr>
        <xdr:cNvSpPr/>
      </xdr:nvSpPr>
      <xdr:spPr>
        <a:xfrm>
          <a:off x="16268700" y="169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20744</xdr:rowOff>
    </xdr:from>
    <xdr:ext cx="469744" cy="259045"/>
    <xdr:sp macro="" textlink="">
      <xdr:nvSpPr>
        <xdr:cNvPr id="674" name="積立金該当値テキスト">
          <a:extLst>
            <a:ext uri="{FF2B5EF4-FFF2-40B4-BE49-F238E27FC236}">
              <a16:creationId xmlns:a16="http://schemas.microsoft.com/office/drawing/2014/main" id="{00000000-0008-0000-0600-0000A2020000}"/>
            </a:ext>
          </a:extLst>
        </xdr:cNvPr>
        <xdr:cNvSpPr txBox="1"/>
      </xdr:nvSpPr>
      <xdr:spPr>
        <a:xfrm>
          <a:off x="16370300" y="1682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13554</xdr:rowOff>
    </xdr:from>
    <xdr:to>
      <xdr:col>81</xdr:col>
      <xdr:colOff>101600</xdr:colOff>
      <xdr:row>97</xdr:row>
      <xdr:rowOff>115154</xdr:rowOff>
    </xdr:to>
    <xdr:sp macro="" textlink="">
      <xdr:nvSpPr>
        <xdr:cNvPr id="675" name="楕円 674">
          <a:extLst>
            <a:ext uri="{FF2B5EF4-FFF2-40B4-BE49-F238E27FC236}">
              <a16:creationId xmlns:a16="http://schemas.microsoft.com/office/drawing/2014/main" id="{00000000-0008-0000-0600-0000A3020000}"/>
            </a:ext>
          </a:extLst>
        </xdr:cNvPr>
        <xdr:cNvSpPr/>
      </xdr:nvSpPr>
      <xdr:spPr>
        <a:xfrm>
          <a:off x="15430500" y="1664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106281</xdr:rowOff>
    </xdr:from>
    <xdr:ext cx="469744"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33728" y="1673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155102</xdr:rowOff>
    </xdr:from>
    <xdr:to>
      <xdr:col>76</xdr:col>
      <xdr:colOff>165100</xdr:colOff>
      <xdr:row>98</xdr:row>
      <xdr:rowOff>85252</xdr:rowOff>
    </xdr:to>
    <xdr:sp macro="" textlink="">
      <xdr:nvSpPr>
        <xdr:cNvPr id="677" name="楕円 676">
          <a:extLst>
            <a:ext uri="{FF2B5EF4-FFF2-40B4-BE49-F238E27FC236}">
              <a16:creationId xmlns:a16="http://schemas.microsoft.com/office/drawing/2014/main" id="{00000000-0008-0000-0600-0000A5020000}"/>
            </a:ext>
          </a:extLst>
        </xdr:cNvPr>
        <xdr:cNvSpPr/>
      </xdr:nvSpPr>
      <xdr:spPr>
        <a:xfrm>
          <a:off x="14541500" y="1678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76379</xdr:rowOff>
    </xdr:from>
    <xdr:ext cx="469744"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57428" y="1687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155834</xdr:rowOff>
    </xdr:from>
    <xdr:to>
      <xdr:col>72</xdr:col>
      <xdr:colOff>38100</xdr:colOff>
      <xdr:row>97</xdr:row>
      <xdr:rowOff>85984</xdr:rowOff>
    </xdr:to>
    <xdr:sp macro="" textlink="">
      <xdr:nvSpPr>
        <xdr:cNvPr id="679" name="楕円 678">
          <a:extLst>
            <a:ext uri="{FF2B5EF4-FFF2-40B4-BE49-F238E27FC236}">
              <a16:creationId xmlns:a16="http://schemas.microsoft.com/office/drawing/2014/main" id="{00000000-0008-0000-0600-0000A7020000}"/>
            </a:ext>
          </a:extLst>
        </xdr:cNvPr>
        <xdr:cNvSpPr/>
      </xdr:nvSpPr>
      <xdr:spPr>
        <a:xfrm>
          <a:off x="13652500" y="166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77111</xdr:rowOff>
    </xdr:from>
    <xdr:ext cx="469744"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68428" y="1670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57627</xdr:rowOff>
    </xdr:from>
    <xdr:to>
      <xdr:col>67</xdr:col>
      <xdr:colOff>101600</xdr:colOff>
      <xdr:row>97</xdr:row>
      <xdr:rowOff>159227</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2763500" y="1668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150354</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79428" y="1678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3" name="正方形/長方形 682">
          <a:extLst>
            <a:ext uri="{FF2B5EF4-FFF2-40B4-BE49-F238E27FC236}">
              <a16:creationId xmlns:a16="http://schemas.microsoft.com/office/drawing/2014/main" id="{00000000-0008-0000-0600-0000A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4" name="正方形/長方形 683">
          <a:extLst>
            <a:ext uri="{FF2B5EF4-FFF2-40B4-BE49-F238E27FC236}">
              <a16:creationId xmlns:a16="http://schemas.microsoft.com/office/drawing/2014/main" id="{00000000-0008-0000-0600-0000AC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5" name="正方形/長方形 684">
          <a:extLst>
            <a:ext uri="{FF2B5EF4-FFF2-40B4-BE49-F238E27FC236}">
              <a16:creationId xmlns:a16="http://schemas.microsoft.com/office/drawing/2014/main" id="{00000000-0008-0000-0600-0000AD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5" name="投資及び出資金グラフ枠">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87449</xdr:rowOff>
    </xdr:from>
    <xdr:to>
      <xdr:col>116</xdr:col>
      <xdr:colOff>62864</xdr:colOff>
      <xdr:row>39</xdr:row>
      <xdr:rowOff>72753</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22159595" y="5230949"/>
          <a:ext cx="1269"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76580</xdr:rowOff>
    </xdr:from>
    <xdr:ext cx="249299" cy="259045"/>
    <xdr:sp macro="" textlink="">
      <xdr:nvSpPr>
        <xdr:cNvPr id="707" name="投資及び出資金最小値テキスト">
          <a:extLst>
            <a:ext uri="{FF2B5EF4-FFF2-40B4-BE49-F238E27FC236}">
              <a16:creationId xmlns:a16="http://schemas.microsoft.com/office/drawing/2014/main" id="{00000000-0008-0000-0600-0000C3020000}"/>
            </a:ext>
          </a:extLst>
        </xdr:cNvPr>
        <xdr:cNvSpPr txBox="1"/>
      </xdr:nvSpPr>
      <xdr:spPr>
        <a:xfrm>
          <a:off x="22212300" y="67631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72753</xdr:rowOff>
    </xdr:from>
    <xdr:to>
      <xdr:col>116</xdr:col>
      <xdr:colOff>152400</xdr:colOff>
      <xdr:row>39</xdr:row>
      <xdr:rowOff>72753</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22072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34126</xdr:rowOff>
    </xdr:from>
    <xdr:ext cx="378565" cy="259045"/>
    <xdr:sp macro="" textlink="">
      <xdr:nvSpPr>
        <xdr:cNvPr id="709" name="投資及び出資金最大値テキスト">
          <a:extLst>
            <a:ext uri="{FF2B5EF4-FFF2-40B4-BE49-F238E27FC236}">
              <a16:creationId xmlns:a16="http://schemas.microsoft.com/office/drawing/2014/main" id="{00000000-0008-0000-0600-0000C5020000}"/>
            </a:ext>
          </a:extLst>
        </xdr:cNvPr>
        <xdr:cNvSpPr txBox="1"/>
      </xdr:nvSpPr>
      <xdr:spPr>
        <a:xfrm>
          <a:off x="22212300" y="500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87449</xdr:rowOff>
    </xdr:from>
    <xdr:to>
      <xdr:col>116</xdr:col>
      <xdr:colOff>152400</xdr:colOff>
      <xdr:row>30</xdr:row>
      <xdr:rowOff>87449</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22072600" y="523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125004</xdr:rowOff>
    </xdr:from>
    <xdr:to>
      <xdr:col>116</xdr:col>
      <xdr:colOff>63500</xdr:colOff>
      <xdr:row>38</xdr:row>
      <xdr:rowOff>103777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flipV="1">
          <a:off x="21323300" y="5439954"/>
          <a:ext cx="838200" cy="117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34670</xdr:rowOff>
    </xdr:from>
    <xdr:ext cx="378565" cy="259045"/>
    <xdr:sp macro="" textlink="">
      <xdr:nvSpPr>
        <xdr:cNvPr id="712" name="投資及び出資金平均値テキスト">
          <a:extLst>
            <a:ext uri="{FF2B5EF4-FFF2-40B4-BE49-F238E27FC236}">
              <a16:creationId xmlns:a16="http://schemas.microsoft.com/office/drawing/2014/main" id="{00000000-0008-0000-0600-0000C8020000}"/>
            </a:ext>
          </a:extLst>
        </xdr:cNvPr>
        <xdr:cNvSpPr txBox="1"/>
      </xdr:nvSpPr>
      <xdr:spPr>
        <a:xfrm>
          <a:off x="22212300" y="5521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56243</xdr:rowOff>
    </xdr:from>
    <xdr:to>
      <xdr:col>116</xdr:col>
      <xdr:colOff>114300</xdr:colOff>
      <xdr:row>32</xdr:row>
      <xdr:rowOff>157843</xdr:rowOff>
    </xdr:to>
    <xdr:sp macro="" textlink="">
      <xdr:nvSpPr>
        <xdr:cNvPr id="713" name="フローチャート: 判断 712">
          <a:extLst>
            <a:ext uri="{FF2B5EF4-FFF2-40B4-BE49-F238E27FC236}">
              <a16:creationId xmlns:a16="http://schemas.microsoft.com/office/drawing/2014/main" id="{00000000-0008-0000-0600-0000C9020000}"/>
            </a:ext>
          </a:extLst>
        </xdr:cNvPr>
        <xdr:cNvSpPr/>
      </xdr:nvSpPr>
      <xdr:spPr>
        <a:xfrm>
          <a:off x="22110700" y="55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115207</xdr:rowOff>
    </xdr:from>
    <xdr:to>
      <xdr:col>111</xdr:col>
      <xdr:colOff>177800</xdr:colOff>
      <xdr:row>38</xdr:row>
      <xdr:rowOff>103777</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0434300" y="6458857"/>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35016</xdr:rowOff>
    </xdr:from>
    <xdr:to>
      <xdr:col>112</xdr:col>
      <xdr:colOff>38100</xdr:colOff>
      <xdr:row>37</xdr:row>
      <xdr:rowOff>136616</xdr:rowOff>
    </xdr:to>
    <xdr:sp macro="" textlink="">
      <xdr:nvSpPr>
        <xdr:cNvPr id="715" name="フローチャート: 判断 714">
          <a:extLst>
            <a:ext uri="{FF2B5EF4-FFF2-40B4-BE49-F238E27FC236}">
              <a16:creationId xmlns:a16="http://schemas.microsoft.com/office/drawing/2014/main" id="{00000000-0008-0000-0600-0000CB020000}"/>
            </a:ext>
          </a:extLst>
        </xdr:cNvPr>
        <xdr:cNvSpPr/>
      </xdr:nvSpPr>
      <xdr:spPr>
        <a:xfrm>
          <a:off x="21272500" y="637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153143</xdr:rowOff>
    </xdr:from>
    <xdr:ext cx="378565"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21121317" y="615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120106</xdr:rowOff>
    </xdr:from>
    <xdr:to>
      <xdr:col>107</xdr:col>
      <xdr:colOff>50800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9545300" y="6292306"/>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46446</xdr:rowOff>
    </xdr:from>
    <xdr:to>
      <xdr:col>107</xdr:col>
      <xdr:colOff>101600</xdr:colOff>
      <xdr:row>38</xdr:row>
      <xdr:rowOff>148046</xdr:rowOff>
    </xdr:to>
    <xdr:sp macro="" textlink="">
      <xdr:nvSpPr>
        <xdr:cNvPr id="718" name="フローチャート: 判断 717">
          <a:extLst>
            <a:ext uri="{FF2B5EF4-FFF2-40B4-BE49-F238E27FC236}">
              <a16:creationId xmlns:a16="http://schemas.microsoft.com/office/drawing/2014/main" id="{00000000-0008-0000-0600-0000CE020000}"/>
            </a:ext>
          </a:extLst>
        </xdr:cNvPr>
        <xdr:cNvSpPr/>
      </xdr:nvSpPr>
      <xdr:spPr>
        <a:xfrm>
          <a:off x="203835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139173</xdr:rowOff>
    </xdr:from>
    <xdr:ext cx="313932"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20277333" y="66542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111942</xdr:rowOff>
    </xdr:from>
    <xdr:to>
      <xdr:col>102</xdr:col>
      <xdr:colOff>114300</xdr:colOff>
      <xdr:row>36</xdr:row>
      <xdr:rowOff>120106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656300" y="6112692"/>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88900</xdr:rowOff>
    </xdr:from>
    <xdr:to>
      <xdr:col>102</xdr:col>
      <xdr:colOff>165100</xdr:colOff>
      <xdr:row>37</xdr:row>
      <xdr:rowOff>19050</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19494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10177</xdr:rowOff>
    </xdr:from>
    <xdr:ext cx="378565"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9356017" y="6353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39914</xdr:rowOff>
    </xdr:from>
    <xdr:to>
      <xdr:col>98</xdr:col>
      <xdr:colOff>38100</xdr:colOff>
      <xdr:row>36</xdr:row>
      <xdr:rowOff>141514</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18605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132641</xdr:rowOff>
    </xdr:from>
    <xdr:ext cx="378565"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467017" y="630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74204</xdr:rowOff>
    </xdr:from>
    <xdr:to>
      <xdr:col>116</xdr:col>
      <xdr:colOff>114300</xdr:colOff>
      <xdr:row>32</xdr:row>
      <xdr:rowOff>4354</xdr:rowOff>
    </xdr:to>
    <xdr:sp macro="" textlink="">
      <xdr:nvSpPr>
        <xdr:cNvPr id="730" name="楕円 729">
          <a:extLst>
            <a:ext uri="{FF2B5EF4-FFF2-40B4-BE49-F238E27FC236}">
              <a16:creationId xmlns:a16="http://schemas.microsoft.com/office/drawing/2014/main" id="{00000000-0008-0000-0600-0000DA020000}"/>
            </a:ext>
          </a:extLst>
        </xdr:cNvPr>
        <xdr:cNvSpPr/>
      </xdr:nvSpPr>
      <xdr:spPr>
        <a:xfrm>
          <a:off x="22110700" y="538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97081</xdr:rowOff>
    </xdr:from>
    <xdr:ext cx="378565" cy="259045"/>
    <xdr:sp macro="" textlink="">
      <xdr:nvSpPr>
        <xdr:cNvPr id="731" name="投資及び出資金該当値テキスト">
          <a:extLst>
            <a:ext uri="{FF2B5EF4-FFF2-40B4-BE49-F238E27FC236}">
              <a16:creationId xmlns:a16="http://schemas.microsoft.com/office/drawing/2014/main" id="{00000000-0008-0000-0600-0000DB020000}"/>
            </a:ext>
          </a:extLst>
        </xdr:cNvPr>
        <xdr:cNvSpPr txBox="1"/>
      </xdr:nvSpPr>
      <xdr:spPr>
        <a:xfrm>
          <a:off x="22212300" y="5240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52977</xdr:rowOff>
    </xdr:from>
    <xdr:to>
      <xdr:col>112</xdr:col>
      <xdr:colOff>38100</xdr:colOff>
      <xdr:row>38</xdr:row>
      <xdr:rowOff>154577</xdr:rowOff>
    </xdr:to>
    <xdr:sp macro="" textlink="">
      <xdr:nvSpPr>
        <xdr:cNvPr id="732" name="楕円 731">
          <a:extLst>
            <a:ext uri="{FF2B5EF4-FFF2-40B4-BE49-F238E27FC236}">
              <a16:creationId xmlns:a16="http://schemas.microsoft.com/office/drawing/2014/main" id="{00000000-0008-0000-0600-0000DC020000}"/>
            </a:ext>
          </a:extLst>
        </xdr:cNvPr>
        <xdr:cNvSpPr/>
      </xdr:nvSpPr>
      <xdr:spPr>
        <a:xfrm>
          <a:off x="21272500" y="65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145704</xdr:rowOff>
    </xdr:from>
    <xdr:ext cx="313932"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53633" y="6660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64407</xdr:rowOff>
    </xdr:from>
    <xdr:to>
      <xdr:col>107</xdr:col>
      <xdr:colOff>101600</xdr:colOff>
      <xdr:row>37</xdr:row>
      <xdr:rowOff>166007</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20383500" y="64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11084</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245017" y="6183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69306</xdr:rowOff>
    </xdr:from>
    <xdr:to>
      <xdr:col>102</xdr:col>
      <xdr:colOff>165100</xdr:colOff>
      <xdr:row>36</xdr:row>
      <xdr:rowOff>170906</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19494500" y="624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15983</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56017" y="601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61142</xdr:rowOff>
    </xdr:from>
    <xdr:to>
      <xdr:col>98</xdr:col>
      <xdr:colOff>38100</xdr:colOff>
      <xdr:row>35</xdr:row>
      <xdr:rowOff>162742</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18605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7819</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67017" y="583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0" name="正方形/長方形 739">
          <a:extLst>
            <a:ext uri="{FF2B5EF4-FFF2-40B4-BE49-F238E27FC236}">
              <a16:creationId xmlns:a16="http://schemas.microsoft.com/office/drawing/2014/main" id="{00000000-0008-0000-0600-0000E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2" name="貸付金グラフ枠">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100561</xdr:rowOff>
    </xdr:from>
    <xdr:to>
      <xdr:col>116</xdr:col>
      <xdr:colOff>62864</xdr:colOff>
      <xdr:row>59</xdr:row>
      <xdr:rowOff>74941</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flipV="1">
          <a:off x="22159595" y="8673061"/>
          <a:ext cx="1269" cy="1517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78768</xdr:rowOff>
    </xdr:from>
    <xdr:ext cx="469744" cy="259045"/>
    <xdr:sp macro="" textlink="">
      <xdr:nvSpPr>
        <xdr:cNvPr id="764" name="貸付金最小値テキスト">
          <a:extLst>
            <a:ext uri="{FF2B5EF4-FFF2-40B4-BE49-F238E27FC236}">
              <a16:creationId xmlns:a16="http://schemas.microsoft.com/office/drawing/2014/main" id="{00000000-0008-0000-0600-0000FC020000}"/>
            </a:ext>
          </a:extLst>
        </xdr:cNvPr>
        <xdr:cNvSpPr txBox="1"/>
      </xdr:nvSpPr>
      <xdr:spPr>
        <a:xfrm>
          <a:off x="22212300" y="1019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74941</xdr:rowOff>
    </xdr:from>
    <xdr:to>
      <xdr:col>116</xdr:col>
      <xdr:colOff>152400</xdr:colOff>
      <xdr:row>59</xdr:row>
      <xdr:rowOff>74941</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22072600" y="1019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47238</xdr:rowOff>
    </xdr:from>
    <xdr:ext cx="534377" cy="259045"/>
    <xdr:sp macro="" textlink="">
      <xdr:nvSpPr>
        <xdr:cNvPr id="766" name="貸付金最大値テキスト">
          <a:extLst>
            <a:ext uri="{FF2B5EF4-FFF2-40B4-BE49-F238E27FC236}">
              <a16:creationId xmlns:a16="http://schemas.microsoft.com/office/drawing/2014/main" id="{00000000-0008-0000-0600-0000FE020000}"/>
            </a:ext>
          </a:extLst>
        </xdr:cNvPr>
        <xdr:cNvSpPr txBox="1"/>
      </xdr:nvSpPr>
      <xdr:spPr>
        <a:xfrm>
          <a:off x="22212300" y="844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100561</xdr:rowOff>
    </xdr:from>
    <xdr:to>
      <xdr:col>116</xdr:col>
      <xdr:colOff>152400</xdr:colOff>
      <xdr:row>50</xdr:row>
      <xdr:rowOff>100561</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22072600" y="867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75578</xdr:rowOff>
    </xdr:from>
    <xdr:to>
      <xdr:col>116</xdr:col>
      <xdr:colOff>63500</xdr:colOff>
      <xdr:row>54</xdr:row>
      <xdr:rowOff>151163</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1323300" y="9333878"/>
          <a:ext cx="838200" cy="7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147369</xdr:rowOff>
    </xdr:from>
    <xdr:ext cx="534377" cy="259045"/>
    <xdr:sp macro="" textlink="">
      <xdr:nvSpPr>
        <xdr:cNvPr id="769" name="貸付金平均値テキスト">
          <a:extLst>
            <a:ext uri="{FF2B5EF4-FFF2-40B4-BE49-F238E27FC236}">
              <a16:creationId xmlns:a16="http://schemas.microsoft.com/office/drawing/2014/main" id="{00000000-0008-0000-0600-000001030000}"/>
            </a:ext>
          </a:extLst>
        </xdr:cNvPr>
        <xdr:cNvSpPr txBox="1"/>
      </xdr:nvSpPr>
      <xdr:spPr>
        <a:xfrm>
          <a:off x="22212300" y="9577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168942</xdr:rowOff>
    </xdr:from>
    <xdr:to>
      <xdr:col>116</xdr:col>
      <xdr:colOff>114300</xdr:colOff>
      <xdr:row>56</xdr:row>
      <xdr:rowOff>99092</xdr:rowOff>
    </xdr:to>
    <xdr:sp macro="" textlink="">
      <xdr:nvSpPr>
        <xdr:cNvPr id="770" name="フローチャート: 判断 769">
          <a:extLst>
            <a:ext uri="{FF2B5EF4-FFF2-40B4-BE49-F238E27FC236}">
              <a16:creationId xmlns:a16="http://schemas.microsoft.com/office/drawing/2014/main" id="{00000000-0008-0000-0600-000002030000}"/>
            </a:ext>
          </a:extLst>
        </xdr:cNvPr>
        <xdr:cNvSpPr/>
      </xdr:nvSpPr>
      <xdr:spPr>
        <a:xfrm>
          <a:off x="22110700" y="95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75578</xdr:rowOff>
    </xdr:from>
    <xdr:to>
      <xdr:col>111</xdr:col>
      <xdr:colOff>177800</xdr:colOff>
      <xdr:row>54</xdr:row>
      <xdr:rowOff>132597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flipV="1">
          <a:off x="20434300" y="9333878"/>
          <a:ext cx="889000" cy="5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120038</xdr:rowOff>
    </xdr:from>
    <xdr:to>
      <xdr:col>112</xdr:col>
      <xdr:colOff>38100</xdr:colOff>
      <xdr:row>56</xdr:row>
      <xdr:rowOff>50188</xdr:rowOff>
    </xdr:to>
    <xdr:sp macro="" textlink="">
      <xdr:nvSpPr>
        <xdr:cNvPr id="772" name="フローチャート: 判断 771">
          <a:extLst>
            <a:ext uri="{FF2B5EF4-FFF2-40B4-BE49-F238E27FC236}">
              <a16:creationId xmlns:a16="http://schemas.microsoft.com/office/drawing/2014/main" id="{00000000-0008-0000-0600-000004030000}"/>
            </a:ext>
          </a:extLst>
        </xdr:cNvPr>
        <xdr:cNvSpPr/>
      </xdr:nvSpPr>
      <xdr:spPr>
        <a:xfrm>
          <a:off x="212725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41315</xdr:rowOff>
    </xdr:from>
    <xdr:ext cx="534377"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43411" y="964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132597</xdr:rowOff>
    </xdr:from>
    <xdr:to>
      <xdr:col>107</xdr:col>
      <xdr:colOff>50800</xdr:colOff>
      <xdr:row>54</xdr:row>
      <xdr:rowOff>135797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19545300" y="939089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106535</xdr:rowOff>
    </xdr:from>
    <xdr:to>
      <xdr:col>107</xdr:col>
      <xdr:colOff>101600</xdr:colOff>
      <xdr:row>56</xdr:row>
      <xdr:rowOff>36685</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20383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27812</xdr:rowOff>
    </xdr:from>
    <xdr:ext cx="534377"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0167111" y="962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99205</xdr:rowOff>
    </xdr:from>
    <xdr:to>
      <xdr:col>102</xdr:col>
      <xdr:colOff>114300</xdr:colOff>
      <xdr:row>54</xdr:row>
      <xdr:rowOff>135797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656300" y="9357505"/>
          <a:ext cx="889000" cy="3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72539</xdr:rowOff>
    </xdr:from>
    <xdr:to>
      <xdr:col>102</xdr:col>
      <xdr:colOff>165100</xdr:colOff>
      <xdr:row>56</xdr:row>
      <xdr:rowOff>2689</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19494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165266</xdr:rowOff>
    </xdr:from>
    <xdr:ext cx="534377"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9278111" y="95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153545</xdr:rowOff>
    </xdr:from>
    <xdr:to>
      <xdr:col>98</xdr:col>
      <xdr:colOff>38100</xdr:colOff>
      <xdr:row>56</xdr:row>
      <xdr:rowOff>83695</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18605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74822</xdr:rowOff>
    </xdr:from>
    <xdr:ext cx="534377"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389111" y="96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100363</xdr:rowOff>
    </xdr:from>
    <xdr:to>
      <xdr:col>116</xdr:col>
      <xdr:colOff>114300</xdr:colOff>
      <xdr:row>55</xdr:row>
      <xdr:rowOff>30513</xdr:rowOff>
    </xdr:to>
    <xdr:sp macro="" textlink="">
      <xdr:nvSpPr>
        <xdr:cNvPr id="787" name="楕円 786">
          <a:extLst>
            <a:ext uri="{FF2B5EF4-FFF2-40B4-BE49-F238E27FC236}">
              <a16:creationId xmlns:a16="http://schemas.microsoft.com/office/drawing/2014/main" id="{00000000-0008-0000-0600-000013030000}"/>
            </a:ext>
          </a:extLst>
        </xdr:cNvPr>
        <xdr:cNvSpPr/>
      </xdr:nvSpPr>
      <xdr:spPr>
        <a:xfrm>
          <a:off x="22110700" y="935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123240</xdr:rowOff>
    </xdr:from>
    <xdr:ext cx="534377" cy="259045"/>
    <xdr:sp macro="" textlink="">
      <xdr:nvSpPr>
        <xdr:cNvPr id="788" name="貸付金該当値テキスト">
          <a:extLst>
            <a:ext uri="{FF2B5EF4-FFF2-40B4-BE49-F238E27FC236}">
              <a16:creationId xmlns:a16="http://schemas.microsoft.com/office/drawing/2014/main" id="{00000000-0008-0000-0600-000014030000}"/>
            </a:ext>
          </a:extLst>
        </xdr:cNvPr>
        <xdr:cNvSpPr txBox="1"/>
      </xdr:nvSpPr>
      <xdr:spPr>
        <a:xfrm>
          <a:off x="22212300" y="921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24778</xdr:rowOff>
    </xdr:from>
    <xdr:to>
      <xdr:col>112</xdr:col>
      <xdr:colOff>38100</xdr:colOff>
      <xdr:row>54</xdr:row>
      <xdr:rowOff>126378</xdr:rowOff>
    </xdr:to>
    <xdr:sp macro="" textlink="">
      <xdr:nvSpPr>
        <xdr:cNvPr id="789" name="楕円 788">
          <a:extLst>
            <a:ext uri="{FF2B5EF4-FFF2-40B4-BE49-F238E27FC236}">
              <a16:creationId xmlns:a16="http://schemas.microsoft.com/office/drawing/2014/main" id="{00000000-0008-0000-0600-000015030000}"/>
            </a:ext>
          </a:extLst>
        </xdr:cNvPr>
        <xdr:cNvSpPr/>
      </xdr:nvSpPr>
      <xdr:spPr>
        <a:xfrm>
          <a:off x="21272500" y="928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142905</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43411" y="90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81797</xdr:rowOff>
    </xdr:from>
    <xdr:to>
      <xdr:col>107</xdr:col>
      <xdr:colOff>101600</xdr:colOff>
      <xdr:row>55</xdr:row>
      <xdr:rowOff>11947</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0383500" y="934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28474</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67111" y="911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84997</xdr:rowOff>
    </xdr:from>
    <xdr:to>
      <xdr:col>102</xdr:col>
      <xdr:colOff>165100</xdr:colOff>
      <xdr:row>55</xdr:row>
      <xdr:rowOff>15147</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19494500" y="934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31674</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278111" y="911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48405</xdr:rowOff>
    </xdr:from>
    <xdr:to>
      <xdr:col>98</xdr:col>
      <xdr:colOff>38100</xdr:colOff>
      <xdr:row>54</xdr:row>
      <xdr:rowOff>150005</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18605500" y="93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166532</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389111" y="908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7" name="正方形/長方形 796">
          <a:extLst>
            <a:ext uri="{FF2B5EF4-FFF2-40B4-BE49-F238E27FC236}">
              <a16:creationId xmlns:a16="http://schemas.microsoft.com/office/drawing/2014/main" id="{00000000-0008-0000-0600-00001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9" name="繰出金グラフ枠">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129413</xdr:rowOff>
    </xdr:from>
    <xdr:to>
      <xdr:col>116</xdr:col>
      <xdr:colOff>62864</xdr:colOff>
      <xdr:row>73</xdr:row>
      <xdr:rowOff>86795</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22159595" y="11959463"/>
          <a:ext cx="1269" cy="643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90622</xdr:rowOff>
    </xdr:from>
    <xdr:ext cx="469744" cy="259045"/>
    <xdr:sp macro="" textlink="">
      <xdr:nvSpPr>
        <xdr:cNvPr id="821" name="繰出金最小値テキスト">
          <a:extLst>
            <a:ext uri="{FF2B5EF4-FFF2-40B4-BE49-F238E27FC236}">
              <a16:creationId xmlns:a16="http://schemas.microsoft.com/office/drawing/2014/main" id="{00000000-0008-0000-0600-000035030000}"/>
            </a:ext>
          </a:extLst>
        </xdr:cNvPr>
        <xdr:cNvSpPr txBox="1"/>
      </xdr:nvSpPr>
      <xdr:spPr>
        <a:xfrm>
          <a:off x="22212300" y="1260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86795</xdr:rowOff>
    </xdr:from>
    <xdr:to>
      <xdr:col>116</xdr:col>
      <xdr:colOff>152400</xdr:colOff>
      <xdr:row>73</xdr:row>
      <xdr:rowOff>86795</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22072600" y="1260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76090</xdr:rowOff>
    </xdr:from>
    <xdr:ext cx="534377" cy="259045"/>
    <xdr:sp macro="" textlink="">
      <xdr:nvSpPr>
        <xdr:cNvPr id="823" name="繰出金最大値テキスト">
          <a:extLst>
            <a:ext uri="{FF2B5EF4-FFF2-40B4-BE49-F238E27FC236}">
              <a16:creationId xmlns:a16="http://schemas.microsoft.com/office/drawing/2014/main" id="{00000000-0008-0000-0600-000037030000}"/>
            </a:ext>
          </a:extLst>
        </xdr:cNvPr>
        <xdr:cNvSpPr txBox="1"/>
      </xdr:nvSpPr>
      <xdr:spPr>
        <a:xfrm>
          <a:off x="22212300" y="1173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129413</xdr:rowOff>
    </xdr:from>
    <xdr:to>
      <xdr:col>116</xdr:col>
      <xdr:colOff>152400</xdr:colOff>
      <xdr:row>69</xdr:row>
      <xdr:rowOff>129413</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22072600" y="1195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84020</xdr:rowOff>
    </xdr:from>
    <xdr:to>
      <xdr:col>116</xdr:col>
      <xdr:colOff>63500</xdr:colOff>
      <xdr:row>73</xdr:row>
      <xdr:rowOff>97572</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flipV="1">
          <a:off x="21323300" y="12599870"/>
          <a:ext cx="838200" cy="1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52178</xdr:rowOff>
    </xdr:from>
    <xdr:ext cx="469744" cy="259045"/>
    <xdr:sp macro="" textlink="">
      <xdr:nvSpPr>
        <xdr:cNvPr id="826" name="繰出金平均値テキスト">
          <a:extLst>
            <a:ext uri="{FF2B5EF4-FFF2-40B4-BE49-F238E27FC236}">
              <a16:creationId xmlns:a16="http://schemas.microsoft.com/office/drawing/2014/main" id="{00000000-0008-0000-0600-00003A030000}"/>
            </a:ext>
          </a:extLst>
        </xdr:cNvPr>
        <xdr:cNvSpPr txBox="1"/>
      </xdr:nvSpPr>
      <xdr:spPr>
        <a:xfrm>
          <a:off x="22212300" y="12225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29301</xdr:rowOff>
    </xdr:from>
    <xdr:to>
      <xdr:col>116</xdr:col>
      <xdr:colOff>114300</xdr:colOff>
      <xdr:row>72</xdr:row>
      <xdr:rowOff>130901</xdr:rowOff>
    </xdr:to>
    <xdr:sp macro="" textlink="">
      <xdr:nvSpPr>
        <xdr:cNvPr id="827" name="フローチャート: 判断 826">
          <a:extLst>
            <a:ext uri="{FF2B5EF4-FFF2-40B4-BE49-F238E27FC236}">
              <a16:creationId xmlns:a16="http://schemas.microsoft.com/office/drawing/2014/main" id="{00000000-0008-0000-0600-00003B030000}"/>
            </a:ext>
          </a:extLst>
        </xdr:cNvPr>
        <xdr:cNvSpPr/>
      </xdr:nvSpPr>
      <xdr:spPr>
        <a:xfrm>
          <a:off x="221107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97572</xdr:rowOff>
    </xdr:from>
    <xdr:to>
      <xdr:col>111</xdr:col>
      <xdr:colOff>177800</xdr:colOff>
      <xdr:row>78</xdr:row>
      <xdr:rowOff>88754</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flipV="1">
          <a:off x="20434300" y="12613422"/>
          <a:ext cx="889000" cy="84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10033</xdr:rowOff>
    </xdr:from>
    <xdr:to>
      <xdr:col>112</xdr:col>
      <xdr:colOff>38100</xdr:colOff>
      <xdr:row>72</xdr:row>
      <xdr:rowOff>111633</xdr:rowOff>
    </xdr:to>
    <xdr:sp macro="" textlink="">
      <xdr:nvSpPr>
        <xdr:cNvPr id="829" name="フローチャート: 判断 828">
          <a:extLst>
            <a:ext uri="{FF2B5EF4-FFF2-40B4-BE49-F238E27FC236}">
              <a16:creationId xmlns:a16="http://schemas.microsoft.com/office/drawing/2014/main" id="{00000000-0008-0000-0600-00003D030000}"/>
            </a:ext>
          </a:extLst>
        </xdr:cNvPr>
        <xdr:cNvSpPr/>
      </xdr:nvSpPr>
      <xdr:spPr>
        <a:xfrm>
          <a:off x="21272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70</xdr:row>
      <xdr:rowOff>128160</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75728" y="1212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88754</xdr:rowOff>
    </xdr:from>
    <xdr:to>
      <xdr:col>107</xdr:col>
      <xdr:colOff>50800</xdr:colOff>
      <xdr:row>78</xdr:row>
      <xdr:rowOff>101817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19545300" y="134618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54611</xdr:rowOff>
    </xdr:from>
    <xdr:to>
      <xdr:col>107</xdr:col>
      <xdr:colOff>101600</xdr:colOff>
      <xdr:row>78</xdr:row>
      <xdr:rowOff>156211</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20383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147338</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199428"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92838</xdr:rowOff>
    </xdr:from>
    <xdr:to>
      <xdr:col>102</xdr:col>
      <xdr:colOff>114300</xdr:colOff>
      <xdr:row>78</xdr:row>
      <xdr:rowOff>101817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656300" y="13465938"/>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36812</xdr:rowOff>
    </xdr:from>
    <xdr:to>
      <xdr:col>102</xdr:col>
      <xdr:colOff>165100</xdr:colOff>
      <xdr:row>78</xdr:row>
      <xdr:rowOff>138412</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19494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154939</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10428" y="1318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9054</xdr:rowOff>
    </xdr:from>
    <xdr:to>
      <xdr:col>98</xdr:col>
      <xdr:colOff>38100</xdr:colOff>
      <xdr:row>78</xdr:row>
      <xdr:rowOff>110654</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18605500" y="1338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127181</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21428" y="1315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33220</xdr:rowOff>
    </xdr:from>
    <xdr:to>
      <xdr:col>116</xdr:col>
      <xdr:colOff>114300</xdr:colOff>
      <xdr:row>73</xdr:row>
      <xdr:rowOff>134820</xdr:rowOff>
    </xdr:to>
    <xdr:sp macro="" textlink="">
      <xdr:nvSpPr>
        <xdr:cNvPr id="844" name="楕円 843">
          <a:extLst>
            <a:ext uri="{FF2B5EF4-FFF2-40B4-BE49-F238E27FC236}">
              <a16:creationId xmlns:a16="http://schemas.microsoft.com/office/drawing/2014/main" id="{00000000-0008-0000-0600-00004C030000}"/>
            </a:ext>
          </a:extLst>
        </xdr:cNvPr>
        <xdr:cNvSpPr/>
      </xdr:nvSpPr>
      <xdr:spPr>
        <a:xfrm>
          <a:off x="22110700" y="125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119597</xdr:rowOff>
    </xdr:from>
    <xdr:ext cx="469744" cy="259045"/>
    <xdr:sp macro="" textlink="">
      <xdr:nvSpPr>
        <xdr:cNvPr id="845" name="繰出金該当値テキスト">
          <a:extLst>
            <a:ext uri="{FF2B5EF4-FFF2-40B4-BE49-F238E27FC236}">
              <a16:creationId xmlns:a16="http://schemas.microsoft.com/office/drawing/2014/main" id="{00000000-0008-0000-0600-00004D030000}"/>
            </a:ext>
          </a:extLst>
        </xdr:cNvPr>
        <xdr:cNvSpPr txBox="1"/>
      </xdr:nvSpPr>
      <xdr:spPr>
        <a:xfrm>
          <a:off x="22212300" y="124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46772</xdr:rowOff>
    </xdr:from>
    <xdr:to>
      <xdr:col>112</xdr:col>
      <xdr:colOff>38100</xdr:colOff>
      <xdr:row>73</xdr:row>
      <xdr:rowOff>148372</xdr:rowOff>
    </xdr:to>
    <xdr:sp macro="" textlink="">
      <xdr:nvSpPr>
        <xdr:cNvPr id="846" name="楕円 845">
          <a:extLst>
            <a:ext uri="{FF2B5EF4-FFF2-40B4-BE49-F238E27FC236}">
              <a16:creationId xmlns:a16="http://schemas.microsoft.com/office/drawing/2014/main" id="{00000000-0008-0000-0600-00004E030000}"/>
            </a:ext>
          </a:extLst>
        </xdr:cNvPr>
        <xdr:cNvSpPr/>
      </xdr:nvSpPr>
      <xdr:spPr>
        <a:xfrm>
          <a:off x="21272500" y="125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139499</xdr:rowOff>
    </xdr:from>
    <xdr:ext cx="469744"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75728" y="1265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37954</xdr:rowOff>
    </xdr:from>
    <xdr:to>
      <xdr:col>107</xdr:col>
      <xdr:colOff>101600</xdr:colOff>
      <xdr:row>78</xdr:row>
      <xdr:rowOff>139554</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0383500" y="134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156081</xdr:rowOff>
    </xdr:from>
    <xdr:ext cx="469744"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99428" y="1318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51017</xdr:rowOff>
    </xdr:from>
    <xdr:to>
      <xdr:col>102</xdr:col>
      <xdr:colOff>165100</xdr:colOff>
      <xdr:row>78</xdr:row>
      <xdr:rowOff>152617</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19494500" y="1342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143744</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10428" y="1351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42038</xdr:rowOff>
    </xdr:from>
    <xdr:to>
      <xdr:col>98</xdr:col>
      <xdr:colOff>38100</xdr:colOff>
      <xdr:row>78</xdr:row>
      <xdr:rowOff>143638</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18605500" y="1341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134765</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421428" y="1350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4" name="正方形/長方形 853">
          <a:extLst>
            <a:ext uri="{FF2B5EF4-FFF2-40B4-BE49-F238E27FC236}">
              <a16:creationId xmlns:a16="http://schemas.microsoft.com/office/drawing/2014/main" id="{00000000-0008-0000-0600-00005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6" name="前年度繰上充用金グラフ枠">
          <a:extLst>
            <a:ext uri="{FF2B5EF4-FFF2-40B4-BE49-F238E27FC236}">
              <a16:creationId xmlns:a16="http://schemas.microsoft.com/office/drawing/2014/main" id="{00000000-0008-0000-0600-00006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8" name="前年度繰上充用金最小値テキスト">
          <a:extLst>
            <a:ext uri="{FF2B5EF4-FFF2-40B4-BE49-F238E27FC236}">
              <a16:creationId xmlns:a16="http://schemas.microsoft.com/office/drawing/2014/main" id="{00000000-0008-0000-0600-00006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0" name="前年度繰上充用金最大値テキスト">
          <a:extLst>
            <a:ext uri="{FF2B5EF4-FFF2-40B4-BE49-F238E27FC236}">
              <a16:creationId xmlns:a16="http://schemas.microsoft.com/office/drawing/2014/main" id="{00000000-0008-0000-0600-00006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3" name="前年度繰上充用金平均値テキスト">
          <a:extLst>
            <a:ext uri="{FF2B5EF4-FFF2-40B4-BE49-F238E27FC236}">
              <a16:creationId xmlns:a16="http://schemas.microsoft.com/office/drawing/2014/main" id="{00000000-0008-0000-0600-00006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2" name="前年度繰上充用金該当値テキスト">
          <a:extLst>
            <a:ext uri="{FF2B5EF4-FFF2-40B4-BE49-F238E27FC236}">
              <a16:creationId xmlns:a16="http://schemas.microsoft.com/office/drawing/2014/main" id="{00000000-0008-0000-0600-00007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人件費については、グループ内平均値を上回る水準で推移しているが、ラスパイレス指数が高いことが主な要因である。</a:t>
          </a:r>
        </a:p>
        <a:p>
          <a:r>
            <a:rPr kumimoji="1" lang="ja-JP" altLang="en-US" sz="1100">
              <a:latin typeface="ＭＳ Ｐゴシック" panose="020B0600070205080204" pitchFamily="50" charset="-128"/>
              <a:ea typeface="ＭＳ Ｐゴシック" panose="020B0600070205080204" pitchFamily="50" charset="-128"/>
            </a:rPr>
            <a:t>　扶助費については、グループ内平均値より低い水準で推移しているが、生活保護費に係る保護率がグループ内他団体と比較して低いことが一因である。</a:t>
          </a:r>
        </a:p>
        <a:p>
          <a:r>
            <a:rPr kumimoji="1" lang="ja-JP" altLang="en-US" sz="1100">
              <a:latin typeface="ＭＳ Ｐゴシック" panose="020B0600070205080204" pitchFamily="50" charset="-128"/>
              <a:ea typeface="ＭＳ Ｐゴシック" panose="020B0600070205080204" pitchFamily="50" charset="-128"/>
            </a:rPr>
            <a:t>　補助費等については、グループ内平均値と同水準で推移しているが、年々増加傾向にあり、令和元年度については、県立病院への経営支援に伴う補助金及び負担金の増等により増加した。</a:t>
          </a:r>
        </a:p>
        <a:p>
          <a:r>
            <a:rPr kumimoji="1" lang="ja-JP" altLang="en-US" sz="1100">
              <a:latin typeface="ＭＳ Ｐゴシック" panose="020B0600070205080204" pitchFamily="50" charset="-128"/>
              <a:ea typeface="ＭＳ Ｐゴシック" panose="020B0600070205080204" pitchFamily="50" charset="-128"/>
            </a:rPr>
            <a:t>　普通建設事業費については、国の経済対策（国土強靭化）に伴う前年度からの繰越額の増、山形県総合文化芸術館の工事進捗に伴う整備費の増等により増加した。</a:t>
          </a:r>
        </a:p>
        <a:p>
          <a:r>
            <a:rPr kumimoji="1" lang="ja-JP" altLang="en-US" sz="1100">
              <a:latin typeface="ＭＳ Ｐゴシック" panose="020B0600070205080204" pitchFamily="50" charset="-128"/>
              <a:ea typeface="ＭＳ Ｐゴシック" panose="020B0600070205080204" pitchFamily="50" charset="-128"/>
            </a:rPr>
            <a:t>　災害復旧事業費については、平成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年豪雨災害への対応経費など前年度からの繰越に伴う事業の増加等により増加した。</a:t>
          </a:r>
        </a:p>
        <a:p>
          <a:r>
            <a:rPr kumimoji="1" lang="ja-JP" altLang="en-US" sz="1100">
              <a:latin typeface="ＭＳ Ｐゴシック" panose="020B0600070205080204" pitchFamily="50" charset="-128"/>
              <a:ea typeface="ＭＳ Ｐゴシック" panose="020B0600070205080204" pitchFamily="50" charset="-128"/>
            </a:rPr>
            <a:t>　貸付金については、地域総合整備資金貸付金の皆減等により減少した。</a:t>
          </a:r>
        </a:p>
        <a:p>
          <a:r>
            <a:rPr kumimoji="1" lang="ja-JP" altLang="en-US" sz="1100">
              <a:latin typeface="ＭＳ Ｐゴシック" panose="020B0600070205080204" pitchFamily="50" charset="-128"/>
              <a:ea typeface="ＭＳ Ｐゴシック" panose="020B0600070205080204" pitchFamily="50" charset="-128"/>
            </a:rPr>
            <a:t>　積立金については、園芸試験場等の整備などに活用する「まち・ひと・しごと創生拠点整備基金積立金」の積立金の減等により減少した。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1,082,296
1,074,351
9,323.15
589,380,862
580,058,666
4,974,851
322,853,731
1,172,713,838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246.0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115207</xdr:rowOff>
    </xdr:from>
    <xdr:to>
      <xdr:col>24</xdr:col>
      <xdr:colOff>62865</xdr:colOff>
      <xdr:row>39</xdr:row>
      <xdr:rowOff>13970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087257"/>
          <a:ext cx="127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17797</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13970</xdr:rowOff>
    </xdr:from>
    <xdr:to>
      <xdr:col>24</xdr:col>
      <xdr:colOff>152400</xdr:colOff>
      <xdr:row>39</xdr:row>
      <xdr:rowOff>13970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61884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6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115207</xdr:rowOff>
    </xdr:from>
    <xdr:to>
      <xdr:col>24</xdr:col>
      <xdr:colOff>152400</xdr:colOff>
      <xdr:row>29</xdr:row>
      <xdr:rowOff>115207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08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27033</xdr:rowOff>
    </xdr:from>
    <xdr:to>
      <xdr:col>24</xdr:col>
      <xdr:colOff>63500</xdr:colOff>
      <xdr:row>35</xdr:row>
      <xdr:rowOff>66222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2778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150966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0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128089</xdr:rowOff>
    </xdr:from>
    <xdr:to>
      <xdr:col>24</xdr:col>
      <xdr:colOff>114300</xdr:colOff>
      <xdr:row>35</xdr:row>
      <xdr:rowOff>58239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66222</xdr:rowOff>
    </xdr:from>
    <xdr:to>
      <xdr:col>19</xdr:col>
      <xdr:colOff>177800</xdr:colOff>
      <xdr:row>35</xdr:row>
      <xdr:rowOff>105410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6697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35016</xdr:rowOff>
    </xdr:from>
    <xdr:to>
      <xdr:col>20</xdr:col>
      <xdr:colOff>38100</xdr:colOff>
      <xdr:row>35</xdr:row>
      <xdr:rowOff>136616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127743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105410</xdr:rowOff>
    </xdr:from>
    <xdr:to>
      <xdr:col>15</xdr:col>
      <xdr:colOff>50800</xdr:colOff>
      <xdr:row>35</xdr:row>
      <xdr:rowOff>141333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061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70939</xdr:rowOff>
    </xdr:from>
    <xdr:to>
      <xdr:col>15</xdr:col>
      <xdr:colOff>101600</xdr:colOff>
      <xdr:row>36</xdr:row>
      <xdr:rowOff>1089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163666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141333</xdr:rowOff>
    </xdr:from>
    <xdr:to>
      <xdr:col>10</xdr:col>
      <xdr:colOff>114300</xdr:colOff>
      <xdr:row>36</xdr:row>
      <xdr:rowOff>35197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420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84001</xdr:rowOff>
    </xdr:from>
    <xdr:to>
      <xdr:col>10</xdr:col>
      <xdr:colOff>165100</xdr:colOff>
      <xdr:row>36</xdr:row>
      <xdr:rowOff>14151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30678</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8300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20320</xdr:rowOff>
    </xdr:from>
    <xdr:to>
      <xdr:col>6</xdr:col>
      <xdr:colOff>38100</xdr:colOff>
      <xdr:row>36</xdr:row>
      <xdr:rowOff>121920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113047</xdr:rowOff>
    </xdr:from>
    <xdr:ext cx="378565"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41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147683</xdr:rowOff>
    </xdr:from>
    <xdr:to>
      <xdr:col>24</xdr:col>
      <xdr:colOff>114300</xdr:colOff>
      <xdr:row>35</xdr:row>
      <xdr:rowOff>77833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7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126110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5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15422</xdr:rowOff>
    </xdr:from>
    <xdr:to>
      <xdr:col>20</xdr:col>
      <xdr:colOff>38100</xdr:colOff>
      <xdr:row>35</xdr:row>
      <xdr:rowOff>117022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133549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49728" y="579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54610</xdr:rowOff>
    </xdr:from>
    <xdr:to>
      <xdr:col>15</xdr:col>
      <xdr:colOff>101600</xdr:colOff>
      <xdr:row>35</xdr:row>
      <xdr:rowOff>156210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90533</xdr:rowOff>
    </xdr:from>
    <xdr:to>
      <xdr:col>10</xdr:col>
      <xdr:colOff>165100</xdr:colOff>
      <xdr:row>36</xdr:row>
      <xdr:rowOff>20683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11810</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18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155847</xdr:rowOff>
    </xdr:from>
    <xdr:to>
      <xdr:col>6</xdr:col>
      <xdr:colOff>38100</xdr:colOff>
      <xdr:row>36</xdr:row>
      <xdr:rowOff>85997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102524</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5931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108839</xdr:rowOff>
    </xdr:from>
    <xdr:to>
      <xdr:col>24</xdr:col>
      <xdr:colOff>62865</xdr:colOff>
      <xdr:row>57</xdr:row>
      <xdr:rowOff>41585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52789"/>
          <a:ext cx="1270" cy="961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45412</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41585</xdr:rowOff>
    </xdr:from>
    <xdr:to>
      <xdr:col>24</xdr:col>
      <xdr:colOff>152400</xdr:colOff>
      <xdr:row>57</xdr:row>
      <xdr:rowOff>41585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55516</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2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108839</xdr:rowOff>
    </xdr:from>
    <xdr:to>
      <xdr:col>24</xdr:col>
      <xdr:colOff>152400</xdr:colOff>
      <xdr:row>51</xdr:row>
      <xdr:rowOff>108839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5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86756</xdr:rowOff>
    </xdr:from>
    <xdr:to>
      <xdr:col>24</xdr:col>
      <xdr:colOff>63500</xdr:colOff>
      <xdr:row>54</xdr:row>
      <xdr:rowOff>136225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345056"/>
          <a:ext cx="838200" cy="4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100164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18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77287</xdr:rowOff>
    </xdr:from>
    <xdr:to>
      <xdr:col>24</xdr:col>
      <xdr:colOff>114300</xdr:colOff>
      <xdr:row>55</xdr:row>
      <xdr:rowOff>7437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33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86756</xdr:rowOff>
    </xdr:from>
    <xdr:to>
      <xdr:col>19</xdr:col>
      <xdr:colOff>177800</xdr:colOff>
      <xdr:row>56</xdr:row>
      <xdr:rowOff>139105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345056"/>
          <a:ext cx="889000" cy="39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84831</xdr:rowOff>
    </xdr:from>
    <xdr:to>
      <xdr:col>20</xdr:col>
      <xdr:colOff>38100</xdr:colOff>
      <xdr:row>55</xdr:row>
      <xdr:rowOff>14981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6108</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43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63622</xdr:rowOff>
    </xdr:from>
    <xdr:to>
      <xdr:col>15</xdr:col>
      <xdr:colOff>50800</xdr:colOff>
      <xdr:row>56</xdr:row>
      <xdr:rowOff>139105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321922"/>
          <a:ext cx="889000" cy="41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61971</xdr:rowOff>
    </xdr:from>
    <xdr:to>
      <xdr:col>15</xdr:col>
      <xdr:colOff>101600</xdr:colOff>
      <xdr:row>54</xdr:row>
      <xdr:rowOff>163571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8648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0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63622</xdr:rowOff>
    </xdr:from>
    <xdr:to>
      <xdr:col>10</xdr:col>
      <xdr:colOff>114300</xdr:colOff>
      <xdr:row>57</xdr:row>
      <xdr:rowOff>38796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321922"/>
          <a:ext cx="889000" cy="48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97038</xdr:rowOff>
    </xdr:from>
    <xdr:to>
      <xdr:col>10</xdr:col>
      <xdr:colOff>165100</xdr:colOff>
      <xdr:row>54</xdr:row>
      <xdr:rowOff>27188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43715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100330</xdr:rowOff>
    </xdr:from>
    <xdr:to>
      <xdr:col>6</xdr:col>
      <xdr:colOff>38100</xdr:colOff>
      <xdr:row>55</xdr:row>
      <xdr:rowOff>30480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47007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1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85425</xdr:rowOff>
    </xdr:from>
    <xdr:to>
      <xdr:col>24</xdr:col>
      <xdr:colOff>114300</xdr:colOff>
      <xdr:row>55</xdr:row>
      <xdr:rowOff>15575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3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63852</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3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35956</xdr:rowOff>
    </xdr:from>
    <xdr:to>
      <xdr:col>20</xdr:col>
      <xdr:colOff>38100</xdr:colOff>
      <xdr:row>54</xdr:row>
      <xdr:rowOff>137556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2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154083</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06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88305</xdr:rowOff>
    </xdr:from>
    <xdr:to>
      <xdr:col>15</xdr:col>
      <xdr:colOff>101600</xdr:colOff>
      <xdr:row>57</xdr:row>
      <xdr:rowOff>18455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9582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7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12822</xdr:rowOff>
    </xdr:from>
    <xdr:to>
      <xdr:col>10</xdr:col>
      <xdr:colOff>165100</xdr:colOff>
      <xdr:row>54</xdr:row>
      <xdr:rowOff>114422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27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105549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36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159446</xdr:rowOff>
    </xdr:from>
    <xdr:to>
      <xdr:col>6</xdr:col>
      <xdr:colOff>38100</xdr:colOff>
      <xdr:row>57</xdr:row>
      <xdr:rowOff>89596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6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80723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5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118211</xdr:rowOff>
    </xdr:from>
    <xdr:to>
      <xdr:col>24</xdr:col>
      <xdr:colOff>62865</xdr:colOff>
      <xdr:row>76</xdr:row>
      <xdr:rowOff>129032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19711"/>
          <a:ext cx="1270" cy="1039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132859</xdr:rowOff>
    </xdr:from>
    <xdr:ext cx="534377"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16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129032</xdr:rowOff>
    </xdr:from>
    <xdr:to>
      <xdr:col>24</xdr:col>
      <xdr:colOff>152400</xdr:colOff>
      <xdr:row>76</xdr:row>
      <xdr:rowOff>129032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159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64888</xdr:rowOff>
    </xdr:from>
    <xdr:ext cx="534377"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89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118211</xdr:rowOff>
    </xdr:from>
    <xdr:to>
      <xdr:col>24</xdr:col>
      <xdr:colOff>152400</xdr:colOff>
      <xdr:row>70</xdr:row>
      <xdr:rowOff>118211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19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129032</xdr:rowOff>
    </xdr:from>
    <xdr:to>
      <xdr:col>24</xdr:col>
      <xdr:colOff>63500</xdr:colOff>
      <xdr:row>77</xdr:row>
      <xdr:rowOff>119887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159232"/>
          <a:ext cx="838200" cy="16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100271</xdr:rowOff>
    </xdr:from>
    <xdr:ext cx="534377"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27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77394</xdr:rowOff>
    </xdr:from>
    <xdr:to>
      <xdr:col>24</xdr:col>
      <xdr:colOff>114300</xdr:colOff>
      <xdr:row>73</xdr:row>
      <xdr:rowOff>7544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42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37821</xdr:rowOff>
    </xdr:from>
    <xdr:to>
      <xdr:col>19</xdr:col>
      <xdr:colOff>177800</xdr:colOff>
      <xdr:row>77</xdr:row>
      <xdr:rowOff>119887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3239471"/>
          <a:ext cx="889000" cy="8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6071</xdr:rowOff>
    </xdr:from>
    <xdr:to>
      <xdr:col>20</xdr:col>
      <xdr:colOff>38100</xdr:colOff>
      <xdr:row>74</xdr:row>
      <xdr:rowOff>107671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6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124198</xdr:rowOff>
    </xdr:from>
    <xdr:ext cx="534377"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517411" y="1246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37821</xdr:rowOff>
    </xdr:from>
    <xdr:to>
      <xdr:col>15</xdr:col>
      <xdr:colOff>50800</xdr:colOff>
      <xdr:row>78</xdr:row>
      <xdr:rowOff>51612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239471"/>
          <a:ext cx="889000" cy="18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24968</xdr:rowOff>
    </xdr:from>
    <xdr:to>
      <xdr:col>15</xdr:col>
      <xdr:colOff>101600</xdr:colOff>
      <xdr:row>73</xdr:row>
      <xdr:rowOff>126568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54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143095</xdr:rowOff>
    </xdr:from>
    <xdr:ext cx="534377"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41111" y="123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51612</xdr:rowOff>
    </xdr:from>
    <xdr:to>
      <xdr:col>10</xdr:col>
      <xdr:colOff>114300</xdr:colOff>
      <xdr:row>79</xdr:row>
      <xdr:rowOff>6731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424712"/>
          <a:ext cx="889000" cy="12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72</xdr:row>
      <xdr:rowOff>126771</xdr:rowOff>
    </xdr:from>
    <xdr:to>
      <xdr:col>10</xdr:col>
      <xdr:colOff>165100</xdr:colOff>
      <xdr:row>73</xdr:row>
      <xdr:rowOff>56921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247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73448</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52111" y="122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131496</xdr:rowOff>
    </xdr:from>
    <xdr:to>
      <xdr:col>6</xdr:col>
      <xdr:colOff>38100</xdr:colOff>
      <xdr:row>76</xdr:row>
      <xdr:rowOff>61646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29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78173</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63111" y="1276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78232</xdr:rowOff>
    </xdr:from>
    <xdr:to>
      <xdr:col>24</xdr:col>
      <xdr:colOff>114300</xdr:colOff>
      <xdr:row>77</xdr:row>
      <xdr:rowOff>8382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10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164609</xdr:rowOff>
    </xdr:from>
    <xdr:ext cx="534377"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2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69087</xdr:rowOff>
    </xdr:from>
    <xdr:to>
      <xdr:col>20</xdr:col>
      <xdr:colOff>38100</xdr:colOff>
      <xdr:row>77</xdr:row>
      <xdr:rowOff>170687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2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161814</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517411" y="1336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158471</xdr:rowOff>
    </xdr:from>
    <xdr:to>
      <xdr:col>15</xdr:col>
      <xdr:colOff>101600</xdr:colOff>
      <xdr:row>77</xdr:row>
      <xdr:rowOff>88621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79748</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41111" y="132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812</xdr:rowOff>
    </xdr:from>
    <xdr:to>
      <xdr:col>10</xdr:col>
      <xdr:colOff>165100</xdr:colOff>
      <xdr:row>78</xdr:row>
      <xdr:rowOff>102412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37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93539</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52111" y="1346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127381</xdr:rowOff>
    </xdr:from>
    <xdr:to>
      <xdr:col>6</xdr:col>
      <xdr:colOff>38100</xdr:colOff>
      <xdr:row>79</xdr:row>
      <xdr:rowOff>57531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48658</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63111" y="135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81141</xdr:rowOff>
    </xdr:from>
    <xdr:to>
      <xdr:col>24</xdr:col>
      <xdr:colOff>62865</xdr:colOff>
      <xdr:row>98</xdr:row>
      <xdr:rowOff>109410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83091"/>
          <a:ext cx="1270" cy="1228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113237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1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109410</xdr:rowOff>
    </xdr:from>
    <xdr:to>
      <xdr:col>24</xdr:col>
      <xdr:colOff>152400</xdr:colOff>
      <xdr:row>98</xdr:row>
      <xdr:rowOff>109410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1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27818</xdr:rowOff>
    </xdr:from>
    <xdr:ext cx="534377"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45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81141</xdr:rowOff>
    </xdr:from>
    <xdr:to>
      <xdr:col>24</xdr:col>
      <xdr:colOff>152400</xdr:colOff>
      <xdr:row>91</xdr:row>
      <xdr:rowOff>81141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166370</xdr:rowOff>
    </xdr:from>
    <xdr:to>
      <xdr:col>24</xdr:col>
      <xdr:colOff>63500</xdr:colOff>
      <xdr:row>95</xdr:row>
      <xdr:rowOff>36677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282670"/>
          <a:ext cx="838200" cy="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76204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535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97777</xdr:rowOff>
    </xdr:from>
    <xdr:to>
      <xdr:col>24</xdr:col>
      <xdr:colOff>114300</xdr:colOff>
      <xdr:row>97</xdr:row>
      <xdr:rowOff>27927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36677</xdr:rowOff>
    </xdr:from>
    <xdr:to>
      <xdr:col>19</xdr:col>
      <xdr:colOff>177800</xdr:colOff>
      <xdr:row>95</xdr:row>
      <xdr:rowOff>90436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324427"/>
          <a:ext cx="889000" cy="5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90691</xdr:rowOff>
    </xdr:from>
    <xdr:to>
      <xdr:col>20</xdr:col>
      <xdr:colOff>38100</xdr:colOff>
      <xdr:row>97</xdr:row>
      <xdr:rowOff>20841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11968</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17411" y="166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90436</xdr:rowOff>
    </xdr:from>
    <xdr:to>
      <xdr:col>15</xdr:col>
      <xdr:colOff>50800</xdr:colOff>
      <xdr:row>96</xdr:row>
      <xdr:rowOff>3150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378186"/>
          <a:ext cx="889000" cy="8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102921</xdr:rowOff>
    </xdr:from>
    <xdr:to>
      <xdr:col>15</xdr:col>
      <xdr:colOff>101600</xdr:colOff>
      <xdr:row>97</xdr:row>
      <xdr:rowOff>33071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24198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6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3150</xdr:rowOff>
    </xdr:from>
    <xdr:to>
      <xdr:col>10</xdr:col>
      <xdr:colOff>114300</xdr:colOff>
      <xdr:row>96</xdr:row>
      <xdr:rowOff>72644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462350"/>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115990</xdr:rowOff>
    </xdr:from>
    <xdr:to>
      <xdr:col>10</xdr:col>
      <xdr:colOff>165100</xdr:colOff>
      <xdr:row>97</xdr:row>
      <xdr:rowOff>46140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37267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6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125857</xdr:rowOff>
    </xdr:from>
    <xdr:to>
      <xdr:col>6</xdr:col>
      <xdr:colOff>38100</xdr:colOff>
      <xdr:row>97</xdr:row>
      <xdr:rowOff>56007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47134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6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115570</xdr:rowOff>
    </xdr:from>
    <xdr:to>
      <xdr:col>24</xdr:col>
      <xdr:colOff>114300</xdr:colOff>
      <xdr:row>95</xdr:row>
      <xdr:rowOff>45720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2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138447</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0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157327</xdr:rowOff>
    </xdr:from>
    <xdr:to>
      <xdr:col>20</xdr:col>
      <xdr:colOff>38100</xdr:colOff>
      <xdr:row>95</xdr:row>
      <xdr:rowOff>87477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27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104004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17411" y="1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39636</xdr:rowOff>
    </xdr:from>
    <xdr:to>
      <xdr:col>15</xdr:col>
      <xdr:colOff>101600</xdr:colOff>
      <xdr:row>95</xdr:row>
      <xdr:rowOff>141236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32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157763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1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123800</xdr:rowOff>
    </xdr:from>
    <xdr:to>
      <xdr:col>10</xdr:col>
      <xdr:colOff>165100</xdr:colOff>
      <xdr:row>96</xdr:row>
      <xdr:rowOff>53950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70477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18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21844</xdr:rowOff>
    </xdr:from>
    <xdr:to>
      <xdr:col>6</xdr:col>
      <xdr:colOff>38100</xdr:colOff>
      <xdr:row>96</xdr:row>
      <xdr:rowOff>123444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139971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25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78892</xdr:rowOff>
    </xdr:from>
    <xdr:to>
      <xdr:col>54</xdr:col>
      <xdr:colOff>189865</xdr:colOff>
      <xdr:row>38</xdr:row>
      <xdr:rowOff>104953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565292"/>
          <a:ext cx="1270" cy="1054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108780</xdr:rowOff>
    </xdr:from>
    <xdr:ext cx="469744"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2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104953</xdr:rowOff>
    </xdr:from>
    <xdr:to>
      <xdr:col>55</xdr:col>
      <xdr:colOff>88900</xdr:colOff>
      <xdr:row>38</xdr:row>
      <xdr:rowOff>104953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2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25569</xdr:rowOff>
    </xdr:from>
    <xdr:ext cx="469744"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534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78892</xdr:rowOff>
    </xdr:from>
    <xdr:to>
      <xdr:col>55</xdr:col>
      <xdr:colOff>88900</xdr:colOff>
      <xdr:row>32</xdr:row>
      <xdr:rowOff>78892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56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96266</xdr:rowOff>
    </xdr:from>
    <xdr:to>
      <xdr:col>55</xdr:col>
      <xdr:colOff>0</xdr:colOff>
      <xdr:row>34</xdr:row>
      <xdr:rowOff>140157</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5925566"/>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99788</xdr:rowOff>
    </xdr:from>
    <xdr:ext cx="469744"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2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121361</xdr:rowOff>
    </xdr:from>
    <xdr:to>
      <xdr:col>55</xdr:col>
      <xdr:colOff>50800</xdr:colOff>
      <xdr:row>37</xdr:row>
      <xdr:rowOff>51511</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168046</xdr:rowOff>
    </xdr:from>
    <xdr:to>
      <xdr:col>50</xdr:col>
      <xdr:colOff>114300</xdr:colOff>
      <xdr:row>34</xdr:row>
      <xdr:rowOff>96266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8750300" y="5825896"/>
          <a:ext cx="8890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30378</xdr:rowOff>
    </xdr:from>
    <xdr:to>
      <xdr:col>50</xdr:col>
      <xdr:colOff>165100</xdr:colOff>
      <xdr:row>36</xdr:row>
      <xdr:rowOff>131978</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123105</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391728" y="62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54204</xdr:rowOff>
    </xdr:from>
    <xdr:to>
      <xdr:col>45</xdr:col>
      <xdr:colOff>177800</xdr:colOff>
      <xdr:row>33</xdr:row>
      <xdr:rowOff>168046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861300" y="5540604"/>
          <a:ext cx="889000" cy="28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25349</xdr:rowOff>
    </xdr:from>
    <xdr:to>
      <xdr:col>46</xdr:col>
      <xdr:colOff>38100</xdr:colOff>
      <xdr:row>36</xdr:row>
      <xdr:rowOff>126949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118076</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15428" y="629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54204</xdr:rowOff>
    </xdr:from>
    <xdr:to>
      <xdr:col>41</xdr:col>
      <xdr:colOff>50800</xdr:colOff>
      <xdr:row>32</xdr:row>
      <xdr:rowOff>60147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6972300" y="5540604"/>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167081</xdr:rowOff>
    </xdr:from>
    <xdr:to>
      <xdr:col>41</xdr:col>
      <xdr:colOff>101600</xdr:colOff>
      <xdr:row>35</xdr:row>
      <xdr:rowOff>97231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88358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26428" y="608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29007</xdr:rowOff>
    </xdr:from>
    <xdr:to>
      <xdr:col>36</xdr:col>
      <xdr:colOff>165100</xdr:colOff>
      <xdr:row>31</xdr:row>
      <xdr:rowOff>130607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147134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37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89357</xdr:rowOff>
    </xdr:from>
    <xdr:to>
      <xdr:col>55</xdr:col>
      <xdr:colOff>50800</xdr:colOff>
      <xdr:row>35</xdr:row>
      <xdr:rowOff>19507</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591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112234</xdr:rowOff>
    </xdr:from>
    <xdr:ext cx="469744"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577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45466</xdr:rowOff>
    </xdr:from>
    <xdr:to>
      <xdr:col>50</xdr:col>
      <xdr:colOff>165100</xdr:colOff>
      <xdr:row>34</xdr:row>
      <xdr:rowOff>147066</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32</xdr:row>
      <xdr:rowOff>163593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3917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117246</xdr:rowOff>
    </xdr:from>
    <xdr:to>
      <xdr:col>46</xdr:col>
      <xdr:colOff>38100</xdr:colOff>
      <xdr:row>34</xdr:row>
      <xdr:rowOff>47396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577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63923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15428" y="55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3404</xdr:rowOff>
    </xdr:from>
    <xdr:to>
      <xdr:col>41</xdr:col>
      <xdr:colOff>101600</xdr:colOff>
      <xdr:row>32</xdr:row>
      <xdr:rowOff>105004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548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121531</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526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9347</xdr:rowOff>
    </xdr:from>
    <xdr:to>
      <xdr:col>36</xdr:col>
      <xdr:colOff>165100</xdr:colOff>
      <xdr:row>32</xdr:row>
      <xdr:rowOff>110947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549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102074</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558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63424</xdr:rowOff>
    </xdr:from>
    <xdr:to>
      <xdr:col>54</xdr:col>
      <xdr:colOff>189865</xdr:colOff>
      <xdr:row>59</xdr:row>
      <xdr:rowOff>1130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35924"/>
          <a:ext cx="1270" cy="1480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4957</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2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1130</xdr:rowOff>
    </xdr:from>
    <xdr:to>
      <xdr:col>55</xdr:col>
      <xdr:colOff>88900</xdr:colOff>
      <xdr:row>59</xdr:row>
      <xdr:rowOff>1130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1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10101</xdr:rowOff>
    </xdr:from>
    <xdr:ext cx="534377"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1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63424</xdr:rowOff>
    </xdr:from>
    <xdr:to>
      <xdr:col>55</xdr:col>
      <xdr:colOff>88900</xdr:colOff>
      <xdr:row>50</xdr:row>
      <xdr:rowOff>63424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3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137643</xdr:rowOff>
    </xdr:from>
    <xdr:to>
      <xdr:col>55</xdr:col>
      <xdr:colOff>0</xdr:colOff>
      <xdr:row>56</xdr:row>
      <xdr:rowOff>102705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567393"/>
          <a:ext cx="838200" cy="13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81373</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339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58496</xdr:rowOff>
    </xdr:from>
    <xdr:to>
      <xdr:col>55</xdr:col>
      <xdr:colOff>50800</xdr:colOff>
      <xdr:row>55</xdr:row>
      <xdr:rowOff>160096</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48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71044</xdr:rowOff>
    </xdr:from>
    <xdr:to>
      <xdr:col>50</xdr:col>
      <xdr:colOff>114300</xdr:colOff>
      <xdr:row>56</xdr:row>
      <xdr:rowOff>102705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672244"/>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144069</xdr:rowOff>
    </xdr:from>
    <xdr:to>
      <xdr:col>50</xdr:col>
      <xdr:colOff>165100</xdr:colOff>
      <xdr:row>56</xdr:row>
      <xdr:rowOff>74219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90746</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59411" y="934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71044</xdr:rowOff>
    </xdr:from>
    <xdr:to>
      <xdr:col>45</xdr:col>
      <xdr:colOff>177800</xdr:colOff>
      <xdr:row>56</xdr:row>
      <xdr:rowOff>166256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672244"/>
          <a:ext cx="889000" cy="9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130619</xdr:rowOff>
    </xdr:from>
    <xdr:to>
      <xdr:col>46</xdr:col>
      <xdr:colOff>38100</xdr:colOff>
      <xdr:row>56</xdr:row>
      <xdr:rowOff>60769</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77296</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166256</xdr:rowOff>
    </xdr:from>
    <xdr:to>
      <xdr:col>41</xdr:col>
      <xdr:colOff>50800</xdr:colOff>
      <xdr:row>57</xdr:row>
      <xdr:rowOff>58509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767456"/>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115913</xdr:rowOff>
    </xdr:from>
    <xdr:to>
      <xdr:col>41</xdr:col>
      <xdr:colOff>101600</xdr:colOff>
      <xdr:row>57</xdr:row>
      <xdr:rowOff>46063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37190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147498</xdr:rowOff>
    </xdr:from>
    <xdr:to>
      <xdr:col>36</xdr:col>
      <xdr:colOff>165100</xdr:colOff>
      <xdr:row>57</xdr:row>
      <xdr:rowOff>77648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94175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5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86843</xdr:rowOff>
    </xdr:from>
    <xdr:to>
      <xdr:col>55</xdr:col>
      <xdr:colOff>50800</xdr:colOff>
      <xdr:row>56</xdr:row>
      <xdr:rowOff>16993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51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65270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49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51905</xdr:rowOff>
    </xdr:from>
    <xdr:to>
      <xdr:col>50</xdr:col>
      <xdr:colOff>165100</xdr:colOff>
      <xdr:row>56</xdr:row>
      <xdr:rowOff>153505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65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144632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59411" y="974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20244</xdr:rowOff>
    </xdr:from>
    <xdr:to>
      <xdr:col>46</xdr:col>
      <xdr:colOff>38100</xdr:colOff>
      <xdr:row>56</xdr:row>
      <xdr:rowOff>121844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62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112971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7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115456</xdr:rowOff>
    </xdr:from>
    <xdr:to>
      <xdr:col>41</xdr:col>
      <xdr:colOff>101600</xdr:colOff>
      <xdr:row>57</xdr:row>
      <xdr:rowOff>45606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7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62133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49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7709</xdr:rowOff>
    </xdr:from>
    <xdr:to>
      <xdr:col>36</xdr:col>
      <xdr:colOff>165100</xdr:colOff>
      <xdr:row>57</xdr:row>
      <xdr:rowOff>109309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78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100436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87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138802</xdr:rowOff>
    </xdr:from>
    <xdr:to>
      <xdr:col>54</xdr:col>
      <xdr:colOff>189865</xdr:colOff>
      <xdr:row>78</xdr:row>
      <xdr:rowOff>168177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40302"/>
          <a:ext cx="1270" cy="1400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4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168177</xdr:rowOff>
    </xdr:from>
    <xdr:to>
      <xdr:col>55</xdr:col>
      <xdr:colOff>88900</xdr:colOff>
      <xdr:row>78</xdr:row>
      <xdr:rowOff>168177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4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85479</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1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138802</xdr:rowOff>
    </xdr:from>
    <xdr:to>
      <xdr:col>55</xdr:col>
      <xdr:colOff>88900</xdr:colOff>
      <xdr:row>70</xdr:row>
      <xdr:rowOff>138802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40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49305</xdr:rowOff>
    </xdr:from>
    <xdr:to>
      <xdr:col>55</xdr:col>
      <xdr:colOff>0</xdr:colOff>
      <xdr:row>75</xdr:row>
      <xdr:rowOff>56783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2908055"/>
          <a:ext cx="8382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96000</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954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117573</xdr:rowOff>
    </xdr:from>
    <xdr:to>
      <xdr:col>55</xdr:col>
      <xdr:colOff>50800</xdr:colOff>
      <xdr:row>76</xdr:row>
      <xdr:rowOff>47723</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297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12925</xdr:rowOff>
    </xdr:from>
    <xdr:to>
      <xdr:col>50</xdr:col>
      <xdr:colOff>114300</xdr:colOff>
      <xdr:row>75</xdr:row>
      <xdr:rowOff>49305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2871675"/>
          <a:ext cx="889000" cy="3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71673</xdr:rowOff>
    </xdr:from>
    <xdr:to>
      <xdr:col>50</xdr:col>
      <xdr:colOff>165100</xdr:colOff>
      <xdr:row>76</xdr:row>
      <xdr:rowOff>1823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164400</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59411" y="1302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153971</xdr:rowOff>
    </xdr:from>
    <xdr:to>
      <xdr:col>45</xdr:col>
      <xdr:colOff>177800</xdr:colOff>
      <xdr:row>75</xdr:row>
      <xdr:rowOff>12925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2841271"/>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43882</xdr:rowOff>
    </xdr:from>
    <xdr:to>
      <xdr:col>46</xdr:col>
      <xdr:colOff>38100</xdr:colOff>
      <xdr:row>75</xdr:row>
      <xdr:rowOff>145482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136610</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50040</xdr:rowOff>
    </xdr:from>
    <xdr:to>
      <xdr:col>41</xdr:col>
      <xdr:colOff>50800</xdr:colOff>
      <xdr:row>74</xdr:row>
      <xdr:rowOff>153971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2737340"/>
          <a:ext cx="889000" cy="10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6849</xdr:rowOff>
    </xdr:from>
    <xdr:to>
      <xdr:col>41</xdr:col>
      <xdr:colOff>101600</xdr:colOff>
      <xdr:row>75</xdr:row>
      <xdr:rowOff>108449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99576</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95758</xdr:rowOff>
    </xdr:from>
    <xdr:to>
      <xdr:col>36</xdr:col>
      <xdr:colOff>165100</xdr:colOff>
      <xdr:row>76</xdr:row>
      <xdr:rowOff>25908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17035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5983</xdr:rowOff>
    </xdr:from>
    <xdr:to>
      <xdr:col>55</xdr:col>
      <xdr:colOff>50800</xdr:colOff>
      <xdr:row>75</xdr:row>
      <xdr:rowOff>107583</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8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28860</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71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169955</xdr:rowOff>
    </xdr:from>
    <xdr:to>
      <xdr:col>50</xdr:col>
      <xdr:colOff>165100</xdr:colOff>
      <xdr:row>75</xdr:row>
      <xdr:rowOff>100105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285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116632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59411" y="1263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133575</xdr:rowOff>
    </xdr:from>
    <xdr:to>
      <xdr:col>46</xdr:col>
      <xdr:colOff>38100</xdr:colOff>
      <xdr:row>75</xdr:row>
      <xdr:rowOff>63725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28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80252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59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103171</xdr:rowOff>
    </xdr:from>
    <xdr:to>
      <xdr:col>41</xdr:col>
      <xdr:colOff>101600</xdr:colOff>
      <xdr:row>75</xdr:row>
      <xdr:rowOff>33321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279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49848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56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170690</xdr:rowOff>
    </xdr:from>
    <xdr:to>
      <xdr:col>36</xdr:col>
      <xdr:colOff>165100</xdr:colOff>
      <xdr:row>74</xdr:row>
      <xdr:rowOff>100840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268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117367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4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43078</xdr:rowOff>
    </xdr:from>
    <xdr:to>
      <xdr:col>54</xdr:col>
      <xdr:colOff>189865</xdr:colOff>
      <xdr:row>97</xdr:row>
      <xdr:rowOff>112268</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473578"/>
          <a:ext cx="1270" cy="1269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116095</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74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112268</xdr:rowOff>
    </xdr:from>
    <xdr:to>
      <xdr:col>55</xdr:col>
      <xdr:colOff>88900</xdr:colOff>
      <xdr:row>97</xdr:row>
      <xdr:rowOff>112268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74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161205</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2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43078</xdr:rowOff>
    </xdr:from>
    <xdr:to>
      <xdr:col>55</xdr:col>
      <xdr:colOff>88900</xdr:colOff>
      <xdr:row>90</xdr:row>
      <xdr:rowOff>43078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47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18295</xdr:rowOff>
    </xdr:from>
    <xdr:to>
      <xdr:col>55</xdr:col>
      <xdr:colOff>0</xdr:colOff>
      <xdr:row>97</xdr:row>
      <xdr:rowOff>9170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477495"/>
          <a:ext cx="838200" cy="16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46454</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16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23577</xdr:rowOff>
    </xdr:from>
    <xdr:to>
      <xdr:col>55</xdr:col>
      <xdr:colOff>50800</xdr:colOff>
      <xdr:row>95</xdr:row>
      <xdr:rowOff>125177</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3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9170</xdr:rowOff>
    </xdr:from>
    <xdr:to>
      <xdr:col>50</xdr:col>
      <xdr:colOff>114300</xdr:colOff>
      <xdr:row>97</xdr:row>
      <xdr:rowOff>26105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8750300" y="16639820"/>
          <a:ext cx="889000" cy="1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99854</xdr:rowOff>
    </xdr:from>
    <xdr:to>
      <xdr:col>50</xdr:col>
      <xdr:colOff>165100</xdr:colOff>
      <xdr:row>96</xdr:row>
      <xdr:rowOff>30004</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38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46531</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59411" y="161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26105</xdr:rowOff>
    </xdr:from>
    <xdr:to>
      <xdr:col>45</xdr:col>
      <xdr:colOff>177800</xdr:colOff>
      <xdr:row>97</xdr:row>
      <xdr:rowOff>68929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61300" y="16656755"/>
          <a:ext cx="889000" cy="4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102140</xdr:rowOff>
    </xdr:from>
    <xdr:to>
      <xdr:col>46</xdr:col>
      <xdr:colOff>38100</xdr:colOff>
      <xdr:row>96</xdr:row>
      <xdr:rowOff>32290</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3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48817</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16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68929</xdr:rowOff>
    </xdr:from>
    <xdr:to>
      <xdr:col>41</xdr:col>
      <xdr:colOff>50800</xdr:colOff>
      <xdr:row>97</xdr:row>
      <xdr:rowOff>160102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699579"/>
          <a:ext cx="889000" cy="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142297</xdr:rowOff>
    </xdr:from>
    <xdr:to>
      <xdr:col>41</xdr:col>
      <xdr:colOff>101600</xdr:colOff>
      <xdr:row>96</xdr:row>
      <xdr:rowOff>72447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43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88974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2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22740</xdr:rowOff>
    </xdr:from>
    <xdr:to>
      <xdr:col>36</xdr:col>
      <xdr:colOff>165100</xdr:colOff>
      <xdr:row>96</xdr:row>
      <xdr:rowOff>124340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140867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25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138945</xdr:rowOff>
    </xdr:from>
    <xdr:to>
      <xdr:col>55</xdr:col>
      <xdr:colOff>50800</xdr:colOff>
      <xdr:row>96</xdr:row>
      <xdr:rowOff>69095</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4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117372</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4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129820</xdr:rowOff>
    </xdr:from>
    <xdr:to>
      <xdr:col>50</xdr:col>
      <xdr:colOff>165100</xdr:colOff>
      <xdr:row>97</xdr:row>
      <xdr:rowOff>59970</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5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51097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59411" y="166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146755</xdr:rowOff>
    </xdr:from>
    <xdr:to>
      <xdr:col>46</xdr:col>
      <xdr:colOff>38100</xdr:colOff>
      <xdr:row>97</xdr:row>
      <xdr:rowOff>76905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60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68032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69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18129</xdr:rowOff>
    </xdr:from>
    <xdr:to>
      <xdr:col>41</xdr:col>
      <xdr:colOff>101600</xdr:colOff>
      <xdr:row>97</xdr:row>
      <xdr:rowOff>119729</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6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110856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74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109302</xdr:rowOff>
    </xdr:from>
    <xdr:to>
      <xdr:col>36</xdr:col>
      <xdr:colOff>165100</xdr:colOff>
      <xdr:row>98</xdr:row>
      <xdr:rowOff>39452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7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30579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83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警察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14296</xdr:rowOff>
    </xdr:from>
    <xdr:to>
      <xdr:col>85</xdr:col>
      <xdr:colOff>126364</xdr:colOff>
      <xdr:row>39</xdr:row>
      <xdr:rowOff>132189</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29246"/>
          <a:ext cx="1269" cy="1489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136016</xdr:rowOff>
    </xdr:from>
    <xdr:ext cx="534377" cy="259045"/>
    <xdr:sp macro="" textlink="">
      <xdr:nvSpPr>
        <xdr:cNvPr id="506" name="警察費最小値テキスト">
          <a:extLst>
            <a:ext uri="{FF2B5EF4-FFF2-40B4-BE49-F238E27FC236}">
              <a16:creationId xmlns:a16="http://schemas.microsoft.com/office/drawing/2014/main" id="{00000000-0008-0000-0700-0000FA010000}"/>
            </a:ext>
          </a:extLst>
        </xdr:cNvPr>
        <xdr:cNvSpPr txBox="1"/>
      </xdr:nvSpPr>
      <xdr:spPr>
        <a:xfrm>
          <a:off x="16370300" y="682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132189</xdr:rowOff>
    </xdr:from>
    <xdr:to>
      <xdr:col>86</xdr:col>
      <xdr:colOff>25400</xdr:colOff>
      <xdr:row>39</xdr:row>
      <xdr:rowOff>132189</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81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132423</xdr:rowOff>
    </xdr:from>
    <xdr:ext cx="534377" cy="259045"/>
    <xdr:sp macro="" textlink="">
      <xdr:nvSpPr>
        <xdr:cNvPr id="508" name="警察費最大値テキスト">
          <a:extLst>
            <a:ext uri="{FF2B5EF4-FFF2-40B4-BE49-F238E27FC236}">
              <a16:creationId xmlns:a16="http://schemas.microsoft.com/office/drawing/2014/main" id="{00000000-0008-0000-0700-0000FC010000}"/>
            </a:ext>
          </a:extLst>
        </xdr:cNvPr>
        <xdr:cNvSpPr txBox="1"/>
      </xdr:nvSpPr>
      <xdr:spPr>
        <a:xfrm>
          <a:off x="16370300" y="510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14296</xdr:rowOff>
    </xdr:from>
    <xdr:to>
      <xdr:col>86</xdr:col>
      <xdr:colOff>25400</xdr:colOff>
      <xdr:row>31</xdr:row>
      <xdr:rowOff>14296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2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26870</xdr:rowOff>
    </xdr:from>
    <xdr:to>
      <xdr:col>85</xdr:col>
      <xdr:colOff>127000</xdr:colOff>
      <xdr:row>38</xdr:row>
      <xdr:rowOff>69487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370520"/>
          <a:ext cx="838200" cy="2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111940</xdr:rowOff>
    </xdr:from>
    <xdr:ext cx="534377" cy="259045"/>
    <xdr:sp macro="" textlink="">
      <xdr:nvSpPr>
        <xdr:cNvPr id="511" name="警察費平均値テキスト">
          <a:extLst>
            <a:ext uri="{FF2B5EF4-FFF2-40B4-BE49-F238E27FC236}">
              <a16:creationId xmlns:a16="http://schemas.microsoft.com/office/drawing/2014/main" id="{00000000-0008-0000-0700-0000FF010000}"/>
            </a:ext>
          </a:extLst>
        </xdr:cNvPr>
        <xdr:cNvSpPr txBox="1"/>
      </xdr:nvSpPr>
      <xdr:spPr>
        <a:xfrm>
          <a:off x="16370300" y="611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89063</xdr:rowOff>
    </xdr:from>
    <xdr:to>
      <xdr:col>85</xdr:col>
      <xdr:colOff>177800</xdr:colOff>
      <xdr:row>37</xdr:row>
      <xdr:rowOff>19213</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2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52832</xdr:rowOff>
    </xdr:from>
    <xdr:to>
      <xdr:col>81</xdr:col>
      <xdr:colOff>50800</xdr:colOff>
      <xdr:row>38</xdr:row>
      <xdr:rowOff>69487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6567932"/>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13299</xdr:rowOff>
    </xdr:from>
    <xdr:to>
      <xdr:col>81</xdr:col>
      <xdr:colOff>101600</xdr:colOff>
      <xdr:row>37</xdr:row>
      <xdr:rowOff>114899</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35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131426</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01411" y="613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166805</xdr:rowOff>
    </xdr:from>
    <xdr:to>
      <xdr:col>76</xdr:col>
      <xdr:colOff>114300</xdr:colOff>
      <xdr:row>38</xdr:row>
      <xdr:rowOff>52832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510455"/>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38118</xdr:rowOff>
    </xdr:from>
    <xdr:to>
      <xdr:col>76</xdr:col>
      <xdr:colOff>165100</xdr:colOff>
      <xdr:row>37</xdr:row>
      <xdr:rowOff>139718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3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156245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15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65079</xdr:rowOff>
    </xdr:from>
    <xdr:to>
      <xdr:col>71</xdr:col>
      <xdr:colOff>177800</xdr:colOff>
      <xdr:row>37</xdr:row>
      <xdr:rowOff>166805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408729"/>
          <a:ext cx="889000" cy="10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90533</xdr:rowOff>
    </xdr:from>
    <xdr:to>
      <xdr:col>72</xdr:col>
      <xdr:colOff>38100</xdr:colOff>
      <xdr:row>38</xdr:row>
      <xdr:rowOff>20682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341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37210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2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108984</xdr:rowOff>
    </xdr:from>
    <xdr:to>
      <xdr:col>67</xdr:col>
      <xdr:colOff>101600</xdr:colOff>
      <xdr:row>38</xdr:row>
      <xdr:rowOff>39134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30261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54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147520</xdr:rowOff>
    </xdr:from>
    <xdr:to>
      <xdr:col>85</xdr:col>
      <xdr:colOff>177800</xdr:colOff>
      <xdr:row>37</xdr:row>
      <xdr:rowOff>77670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31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125947</xdr:rowOff>
    </xdr:from>
    <xdr:ext cx="534377" cy="259045"/>
    <xdr:sp macro="" textlink="">
      <xdr:nvSpPr>
        <xdr:cNvPr id="530" name="警察費該当値テキスト">
          <a:extLst>
            <a:ext uri="{FF2B5EF4-FFF2-40B4-BE49-F238E27FC236}">
              <a16:creationId xmlns:a16="http://schemas.microsoft.com/office/drawing/2014/main" id="{00000000-0008-0000-0700-000012020000}"/>
            </a:ext>
          </a:extLst>
        </xdr:cNvPr>
        <xdr:cNvSpPr txBox="1"/>
      </xdr:nvSpPr>
      <xdr:spPr>
        <a:xfrm>
          <a:off x="16370300" y="62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18687</xdr:rowOff>
    </xdr:from>
    <xdr:to>
      <xdr:col>81</xdr:col>
      <xdr:colOff>101600</xdr:colOff>
      <xdr:row>38</xdr:row>
      <xdr:rowOff>120287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5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111414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01411" y="662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2032</xdr:rowOff>
    </xdr:from>
    <xdr:to>
      <xdr:col>76</xdr:col>
      <xdr:colOff>165100</xdr:colOff>
      <xdr:row>38</xdr:row>
      <xdr:rowOff>103632</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94759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0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116005</xdr:rowOff>
    </xdr:from>
    <xdr:to>
      <xdr:col>72</xdr:col>
      <xdr:colOff>38100</xdr:colOff>
      <xdr:row>38</xdr:row>
      <xdr:rowOff>46155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5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37282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5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14279</xdr:rowOff>
    </xdr:from>
    <xdr:to>
      <xdr:col>67</xdr:col>
      <xdr:colOff>101600</xdr:colOff>
      <xdr:row>37</xdr:row>
      <xdr:rowOff>115879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35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132406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3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56947</xdr:rowOff>
    </xdr:from>
    <xdr:to>
      <xdr:col>85</xdr:col>
      <xdr:colOff>126364</xdr:colOff>
      <xdr:row>58</xdr:row>
      <xdr:rowOff>41097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629447"/>
          <a:ext cx="1269" cy="135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44924</xdr:rowOff>
    </xdr:from>
    <xdr:ext cx="599010"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8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41097</xdr:rowOff>
    </xdr:from>
    <xdr:to>
      <xdr:col>86</xdr:col>
      <xdr:colOff>25400</xdr:colOff>
      <xdr:row>58</xdr:row>
      <xdr:rowOff>41097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85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3624</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40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56947</xdr:rowOff>
    </xdr:from>
    <xdr:to>
      <xdr:col>86</xdr:col>
      <xdr:colOff>25400</xdr:colOff>
      <xdr:row>50</xdr:row>
      <xdr:rowOff>56947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62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151282</xdr:rowOff>
    </xdr:from>
    <xdr:to>
      <xdr:col>85</xdr:col>
      <xdr:colOff>127000</xdr:colOff>
      <xdr:row>57</xdr:row>
      <xdr:rowOff>133452</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752482"/>
          <a:ext cx="838200" cy="15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99890</xdr:rowOff>
    </xdr:from>
    <xdr:ext cx="599010"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1867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77013</xdr:rowOff>
    </xdr:from>
    <xdr:to>
      <xdr:col>85</xdr:col>
      <xdr:colOff>177800</xdr:colOff>
      <xdr:row>55</xdr:row>
      <xdr:rowOff>7163</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33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100762</xdr:rowOff>
    </xdr:from>
    <xdr:to>
      <xdr:col>81</xdr:col>
      <xdr:colOff>50800</xdr:colOff>
      <xdr:row>56</xdr:row>
      <xdr:rowOff>151282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701962"/>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71603</xdr:rowOff>
    </xdr:from>
    <xdr:to>
      <xdr:col>81</xdr:col>
      <xdr:colOff>101600</xdr:colOff>
      <xdr:row>55</xdr:row>
      <xdr:rowOff>1753</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18280</xdr:rowOff>
    </xdr:from>
    <xdr:ext cx="59901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169095" y="91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68149</xdr:rowOff>
    </xdr:from>
    <xdr:to>
      <xdr:col>76</xdr:col>
      <xdr:colOff>114300</xdr:colOff>
      <xdr:row>56</xdr:row>
      <xdr:rowOff>100762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3703300" y="9669349"/>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102006</xdr:rowOff>
    </xdr:from>
    <xdr:to>
      <xdr:col>76</xdr:col>
      <xdr:colOff>165100</xdr:colOff>
      <xdr:row>55</xdr:row>
      <xdr:rowOff>32156</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48683</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292795" y="913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74396</xdr:rowOff>
    </xdr:from>
    <xdr:to>
      <xdr:col>71</xdr:col>
      <xdr:colOff>177800</xdr:colOff>
      <xdr:row>56</xdr:row>
      <xdr:rowOff>68149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504146"/>
          <a:ext cx="889000" cy="16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66345</xdr:rowOff>
    </xdr:from>
    <xdr:to>
      <xdr:col>72</xdr:col>
      <xdr:colOff>38100</xdr:colOff>
      <xdr:row>55</xdr:row>
      <xdr:rowOff>167945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13022</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03795" y="927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115722</xdr:rowOff>
    </xdr:from>
    <xdr:to>
      <xdr:col>67</xdr:col>
      <xdr:colOff>101600</xdr:colOff>
      <xdr:row>56</xdr:row>
      <xdr:rowOff>45872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36999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14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82652</xdr:rowOff>
    </xdr:from>
    <xdr:to>
      <xdr:col>85</xdr:col>
      <xdr:colOff>177800</xdr:colOff>
      <xdr:row>58</xdr:row>
      <xdr:rowOff>12802</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85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169029</xdr:rowOff>
    </xdr:from>
    <xdr:ext cx="599010"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77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100482</xdr:rowOff>
    </xdr:from>
    <xdr:to>
      <xdr:col>81</xdr:col>
      <xdr:colOff>101600</xdr:colOff>
      <xdr:row>57</xdr:row>
      <xdr:rowOff>30632</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70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57</xdr:row>
      <xdr:rowOff>21759</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69095" y="979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49962</xdr:rowOff>
    </xdr:from>
    <xdr:to>
      <xdr:col>76</xdr:col>
      <xdr:colOff>165100</xdr:colOff>
      <xdr:row>56</xdr:row>
      <xdr:rowOff>151562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6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142689</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9743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17349</xdr:rowOff>
    </xdr:from>
    <xdr:to>
      <xdr:col>72</xdr:col>
      <xdr:colOff>38100</xdr:colOff>
      <xdr:row>56</xdr:row>
      <xdr:rowOff>118949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61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110076</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03795" y="971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23596</xdr:rowOff>
    </xdr:from>
    <xdr:to>
      <xdr:col>67</xdr:col>
      <xdr:colOff>101600</xdr:colOff>
      <xdr:row>55</xdr:row>
      <xdr:rowOff>125196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45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141723</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14795" y="922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51415</xdr:rowOff>
    </xdr:from>
    <xdr:to>
      <xdr:col>85</xdr:col>
      <xdr:colOff>126364</xdr:colOff>
      <xdr:row>78</xdr:row>
      <xdr:rowOff>136592</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6317595" y="12224365"/>
          <a:ext cx="1269" cy="1285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140419</xdr:rowOff>
    </xdr:from>
    <xdr:ext cx="378565" cy="259045"/>
    <xdr:sp macro="" textlink="">
      <xdr:nvSpPr>
        <xdr:cNvPr id="615" name="災害復旧費最小値テキスト">
          <a:extLst>
            <a:ext uri="{FF2B5EF4-FFF2-40B4-BE49-F238E27FC236}">
              <a16:creationId xmlns:a16="http://schemas.microsoft.com/office/drawing/2014/main" id="{00000000-0008-0000-0700-000067020000}"/>
            </a:ext>
          </a:extLst>
        </xdr:cNvPr>
        <xdr:cNvSpPr txBox="1"/>
      </xdr:nvSpPr>
      <xdr:spPr>
        <a:xfrm>
          <a:off x="16370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136592</xdr:rowOff>
    </xdr:from>
    <xdr:to>
      <xdr:col>86</xdr:col>
      <xdr:colOff>25400</xdr:colOff>
      <xdr:row>78</xdr:row>
      <xdr:rowOff>136592</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169542</xdr:rowOff>
    </xdr:from>
    <xdr:ext cx="534377" cy="259045"/>
    <xdr:sp macro="" textlink="">
      <xdr:nvSpPr>
        <xdr:cNvPr id="617" name="災害復旧費最大値テキスト">
          <a:extLst>
            <a:ext uri="{FF2B5EF4-FFF2-40B4-BE49-F238E27FC236}">
              <a16:creationId xmlns:a16="http://schemas.microsoft.com/office/drawing/2014/main" id="{00000000-0008-0000-0700-000069020000}"/>
            </a:ext>
          </a:extLst>
        </xdr:cNvPr>
        <xdr:cNvSpPr txBox="1"/>
      </xdr:nvSpPr>
      <xdr:spPr>
        <a:xfrm>
          <a:off x="16370300" y="119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51415</xdr:rowOff>
    </xdr:from>
    <xdr:to>
      <xdr:col>86</xdr:col>
      <xdr:colOff>25400</xdr:colOff>
      <xdr:row>71</xdr:row>
      <xdr:rowOff>51415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222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143838</xdr:rowOff>
    </xdr:from>
    <xdr:to>
      <xdr:col>85</xdr:col>
      <xdr:colOff>127000</xdr:colOff>
      <xdr:row>78</xdr:row>
      <xdr:rowOff>84082</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5481300" y="13345488"/>
          <a:ext cx="838200" cy="1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57416</xdr:rowOff>
    </xdr:from>
    <xdr:ext cx="469744" cy="259045"/>
    <xdr:sp macro="" textlink="">
      <xdr:nvSpPr>
        <xdr:cNvPr id="620" name="災害復旧費平均値テキスト">
          <a:extLst>
            <a:ext uri="{FF2B5EF4-FFF2-40B4-BE49-F238E27FC236}">
              <a16:creationId xmlns:a16="http://schemas.microsoft.com/office/drawing/2014/main" id="{00000000-0008-0000-0700-00006C020000}"/>
            </a:ext>
          </a:extLst>
        </xdr:cNvPr>
        <xdr:cNvSpPr txBox="1"/>
      </xdr:nvSpPr>
      <xdr:spPr>
        <a:xfrm>
          <a:off x="16370300" y="1308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34539</xdr:rowOff>
    </xdr:from>
    <xdr:to>
      <xdr:col>85</xdr:col>
      <xdr:colOff>177800</xdr:colOff>
      <xdr:row>77</xdr:row>
      <xdr:rowOff>136139</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6268700" y="1323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84082</xdr:rowOff>
    </xdr:from>
    <xdr:to>
      <xdr:col>81</xdr:col>
      <xdr:colOff>50800</xdr:colOff>
      <xdr:row>78</xdr:row>
      <xdr:rowOff>90323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4592300" y="13457182"/>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34311</xdr:rowOff>
    </xdr:from>
    <xdr:to>
      <xdr:col>81</xdr:col>
      <xdr:colOff>101600</xdr:colOff>
      <xdr:row>77</xdr:row>
      <xdr:rowOff>135911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5430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152438</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52337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82161</xdr:rowOff>
    </xdr:from>
    <xdr:to>
      <xdr:col>76</xdr:col>
      <xdr:colOff>114300</xdr:colOff>
      <xdr:row>78</xdr:row>
      <xdr:rowOff>90323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3703300" y="13455261"/>
          <a:ext cx="889000" cy="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53513</xdr:rowOff>
    </xdr:from>
    <xdr:to>
      <xdr:col>76</xdr:col>
      <xdr:colOff>165100</xdr:colOff>
      <xdr:row>77</xdr:row>
      <xdr:rowOff>155113</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4541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190</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3574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54981</xdr:rowOff>
    </xdr:from>
    <xdr:to>
      <xdr:col>71</xdr:col>
      <xdr:colOff>177800</xdr:colOff>
      <xdr:row>78</xdr:row>
      <xdr:rowOff>82161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814300" y="13428081"/>
          <a:ext cx="889000" cy="2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37968</xdr:rowOff>
    </xdr:from>
    <xdr:to>
      <xdr:col>72</xdr:col>
      <xdr:colOff>38100</xdr:colOff>
      <xdr:row>77</xdr:row>
      <xdr:rowOff>139568</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3652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156095</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468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77195</xdr:rowOff>
    </xdr:from>
    <xdr:to>
      <xdr:col>67</xdr:col>
      <xdr:colOff>101600</xdr:colOff>
      <xdr:row>78</xdr:row>
      <xdr:rowOff>7345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2763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23872</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579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93038</xdr:rowOff>
    </xdr:from>
    <xdr:to>
      <xdr:col>85</xdr:col>
      <xdr:colOff>177800</xdr:colOff>
      <xdr:row>78</xdr:row>
      <xdr:rowOff>23188</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6268700" y="1329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71465</xdr:rowOff>
    </xdr:from>
    <xdr:ext cx="469744" cy="259045"/>
    <xdr:sp macro="" textlink="">
      <xdr:nvSpPr>
        <xdr:cNvPr id="639" name="災害復旧費該当値テキスト">
          <a:extLst>
            <a:ext uri="{FF2B5EF4-FFF2-40B4-BE49-F238E27FC236}">
              <a16:creationId xmlns:a16="http://schemas.microsoft.com/office/drawing/2014/main" id="{00000000-0008-0000-0700-00007F020000}"/>
            </a:ext>
          </a:extLst>
        </xdr:cNvPr>
        <xdr:cNvSpPr txBox="1"/>
      </xdr:nvSpPr>
      <xdr:spPr>
        <a:xfrm>
          <a:off x="16370300" y="13273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33282</xdr:rowOff>
    </xdr:from>
    <xdr:to>
      <xdr:col>81</xdr:col>
      <xdr:colOff>101600</xdr:colOff>
      <xdr:row>78</xdr:row>
      <xdr:rowOff>134882</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5430500" y="1340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126009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33728" y="1349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39523</xdr:rowOff>
    </xdr:from>
    <xdr:to>
      <xdr:col>76</xdr:col>
      <xdr:colOff>165100</xdr:colOff>
      <xdr:row>78</xdr:row>
      <xdr:rowOff>141123</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4541500" y="134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132250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5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31361</xdr:rowOff>
    </xdr:from>
    <xdr:to>
      <xdr:col>72</xdr:col>
      <xdr:colOff>38100</xdr:colOff>
      <xdr:row>78</xdr:row>
      <xdr:rowOff>132961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3652500" y="1340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124088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4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4181</xdr:rowOff>
    </xdr:from>
    <xdr:to>
      <xdr:col>67</xdr:col>
      <xdr:colOff>101600</xdr:colOff>
      <xdr:row>78</xdr:row>
      <xdr:rowOff>105781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2763500" y="133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96908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47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8026</xdr:rowOff>
    </xdr:from>
    <xdr:to>
      <xdr:col>85</xdr:col>
      <xdr:colOff>126364</xdr:colOff>
      <xdr:row>98</xdr:row>
      <xdr:rowOff>14404</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6317595" y="15609976"/>
          <a:ext cx="1269" cy="120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18231</xdr:rowOff>
    </xdr:from>
    <xdr:ext cx="534377" cy="259045"/>
    <xdr:sp macro="" textlink="">
      <xdr:nvSpPr>
        <xdr:cNvPr id="669" name="公債費最小値テキスト">
          <a:extLst>
            <a:ext uri="{FF2B5EF4-FFF2-40B4-BE49-F238E27FC236}">
              <a16:creationId xmlns:a16="http://schemas.microsoft.com/office/drawing/2014/main" id="{00000000-0008-0000-0700-00009D020000}"/>
            </a:ext>
          </a:extLst>
        </xdr:cNvPr>
        <xdr:cNvSpPr txBox="1"/>
      </xdr:nvSpPr>
      <xdr:spPr>
        <a:xfrm>
          <a:off x="16370300" y="168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14404</xdr:rowOff>
    </xdr:from>
    <xdr:to>
      <xdr:col>86</xdr:col>
      <xdr:colOff>25400</xdr:colOff>
      <xdr:row>98</xdr:row>
      <xdr:rowOff>14404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6230600" y="1681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126153</xdr:rowOff>
    </xdr:from>
    <xdr:ext cx="534377" cy="259045"/>
    <xdr:sp macro="" textlink="">
      <xdr:nvSpPr>
        <xdr:cNvPr id="671" name="公債費最大値テキスト">
          <a:extLst>
            <a:ext uri="{FF2B5EF4-FFF2-40B4-BE49-F238E27FC236}">
              <a16:creationId xmlns:a16="http://schemas.microsoft.com/office/drawing/2014/main" id="{00000000-0008-0000-0700-00009F020000}"/>
            </a:ext>
          </a:extLst>
        </xdr:cNvPr>
        <xdr:cNvSpPr txBox="1"/>
      </xdr:nvSpPr>
      <xdr:spPr>
        <a:xfrm>
          <a:off x="16370300" y="153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8026</xdr:rowOff>
    </xdr:from>
    <xdr:to>
      <xdr:col>86</xdr:col>
      <xdr:colOff>25400</xdr:colOff>
      <xdr:row>91</xdr:row>
      <xdr:rowOff>8026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5609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2356</xdr:rowOff>
    </xdr:from>
    <xdr:to>
      <xdr:col>85</xdr:col>
      <xdr:colOff>127000</xdr:colOff>
      <xdr:row>93</xdr:row>
      <xdr:rowOff>40877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5481300" y="15947206"/>
          <a:ext cx="838200" cy="3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69065</xdr:rowOff>
    </xdr:from>
    <xdr:ext cx="534377" cy="259045"/>
    <xdr:sp macro="" textlink="">
      <xdr:nvSpPr>
        <xdr:cNvPr id="674" name="公債費平均値テキスト">
          <a:extLst>
            <a:ext uri="{FF2B5EF4-FFF2-40B4-BE49-F238E27FC236}">
              <a16:creationId xmlns:a16="http://schemas.microsoft.com/office/drawing/2014/main" id="{00000000-0008-0000-0700-0000A2020000}"/>
            </a:ext>
          </a:extLst>
        </xdr:cNvPr>
        <xdr:cNvSpPr txBox="1"/>
      </xdr:nvSpPr>
      <xdr:spPr>
        <a:xfrm>
          <a:off x="16370300" y="16013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90638</xdr:rowOff>
    </xdr:from>
    <xdr:to>
      <xdr:col>85</xdr:col>
      <xdr:colOff>177800</xdr:colOff>
      <xdr:row>94</xdr:row>
      <xdr:rowOff>20788</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62687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117663</xdr:rowOff>
    </xdr:from>
    <xdr:to>
      <xdr:col>81</xdr:col>
      <xdr:colOff>50800</xdr:colOff>
      <xdr:row>93</xdr:row>
      <xdr:rowOff>40877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4592300" y="15891063"/>
          <a:ext cx="889000" cy="9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56530</xdr:rowOff>
    </xdr:from>
    <xdr:to>
      <xdr:col>81</xdr:col>
      <xdr:colOff>101600</xdr:colOff>
      <xdr:row>93</xdr:row>
      <xdr:rowOff>158130</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5430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149257</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5201411" y="1609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117663</xdr:rowOff>
    </xdr:from>
    <xdr:to>
      <xdr:col>76</xdr:col>
      <xdr:colOff>114300</xdr:colOff>
      <xdr:row>93</xdr:row>
      <xdr:rowOff>51163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3703300" y="15891063"/>
          <a:ext cx="889000" cy="10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18492</xdr:rowOff>
    </xdr:from>
    <xdr:to>
      <xdr:col>76</xdr:col>
      <xdr:colOff>165100</xdr:colOff>
      <xdr:row>93</xdr:row>
      <xdr:rowOff>120092</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4541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111219</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325111" y="160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43459</xdr:rowOff>
    </xdr:from>
    <xdr:to>
      <xdr:col>71</xdr:col>
      <xdr:colOff>177800</xdr:colOff>
      <xdr:row>93</xdr:row>
      <xdr:rowOff>51163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814300" y="15988309"/>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15497</xdr:rowOff>
    </xdr:from>
    <xdr:to>
      <xdr:col>72</xdr:col>
      <xdr:colOff>38100</xdr:colOff>
      <xdr:row>93</xdr:row>
      <xdr:rowOff>117097</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3652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108224</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3436111" y="160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159172</xdr:rowOff>
    </xdr:from>
    <xdr:to>
      <xdr:col>67</xdr:col>
      <xdr:colOff>101600</xdr:colOff>
      <xdr:row>92</xdr:row>
      <xdr:rowOff>89322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2763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105849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547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123006</xdr:rowOff>
    </xdr:from>
    <xdr:to>
      <xdr:col>85</xdr:col>
      <xdr:colOff>177800</xdr:colOff>
      <xdr:row>93</xdr:row>
      <xdr:rowOff>53156</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6268700" y="158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145883</xdr:rowOff>
    </xdr:from>
    <xdr:ext cx="534377" cy="259045"/>
    <xdr:sp macro="" textlink="">
      <xdr:nvSpPr>
        <xdr:cNvPr id="693" name="公債費該当値テキスト">
          <a:extLst>
            <a:ext uri="{FF2B5EF4-FFF2-40B4-BE49-F238E27FC236}">
              <a16:creationId xmlns:a16="http://schemas.microsoft.com/office/drawing/2014/main" id="{00000000-0008-0000-0700-0000B5020000}"/>
            </a:ext>
          </a:extLst>
        </xdr:cNvPr>
        <xdr:cNvSpPr txBox="1"/>
      </xdr:nvSpPr>
      <xdr:spPr>
        <a:xfrm>
          <a:off x="16370300" y="157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161527</xdr:rowOff>
    </xdr:from>
    <xdr:to>
      <xdr:col>81</xdr:col>
      <xdr:colOff>101600</xdr:colOff>
      <xdr:row>93</xdr:row>
      <xdr:rowOff>91677</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5430500" y="1593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108204</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01411" y="1571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66863</xdr:rowOff>
    </xdr:from>
    <xdr:to>
      <xdr:col>76</xdr:col>
      <xdr:colOff>165100</xdr:colOff>
      <xdr:row>92</xdr:row>
      <xdr:rowOff>168463</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4541500" y="158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13540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561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363</xdr:rowOff>
    </xdr:from>
    <xdr:to>
      <xdr:col>72</xdr:col>
      <xdr:colOff>38100</xdr:colOff>
      <xdr:row>93</xdr:row>
      <xdr:rowOff>101963</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3652500" y="1594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118490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572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164109</xdr:rowOff>
    </xdr:from>
    <xdr:to>
      <xdr:col>67</xdr:col>
      <xdr:colOff>101600</xdr:colOff>
      <xdr:row>93</xdr:row>
      <xdr:rowOff>94259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2763500" y="1593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85386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0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諸支出金グラフ枠">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103124</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flipV="1">
          <a:off x="22159595" y="5246624"/>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諸支出金最小値テキスト">
          <a:extLst>
            <a:ext uri="{FF2B5EF4-FFF2-40B4-BE49-F238E27FC236}">
              <a16:creationId xmlns:a16="http://schemas.microsoft.com/office/drawing/2014/main" id="{00000000-0008-0000-0700-0000D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49801</xdr:rowOff>
    </xdr:from>
    <xdr:ext cx="378565" cy="259045"/>
    <xdr:sp macro="" textlink="">
      <xdr:nvSpPr>
        <xdr:cNvPr id="724" name="諸支出金最大値テキスト">
          <a:extLst>
            <a:ext uri="{FF2B5EF4-FFF2-40B4-BE49-F238E27FC236}">
              <a16:creationId xmlns:a16="http://schemas.microsoft.com/office/drawing/2014/main" id="{00000000-0008-0000-0700-0000D4020000}"/>
            </a:ext>
          </a:extLst>
        </xdr:cNvPr>
        <xdr:cNvSpPr txBox="1"/>
      </xdr:nvSpPr>
      <xdr:spPr>
        <a:xfrm>
          <a:off x="22212300" y="5021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103124</xdr:rowOff>
    </xdr:from>
    <xdr:to>
      <xdr:col>116</xdr:col>
      <xdr:colOff>152400</xdr:colOff>
      <xdr:row>30</xdr:row>
      <xdr:rowOff>103124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136923</xdr:rowOff>
    </xdr:from>
    <xdr:ext cx="313932" cy="259045"/>
    <xdr:sp macro="" textlink="">
      <xdr:nvSpPr>
        <xdr:cNvPr id="727" name="諸支出金平均値テキスト">
          <a:extLst>
            <a:ext uri="{FF2B5EF4-FFF2-40B4-BE49-F238E27FC236}">
              <a16:creationId xmlns:a16="http://schemas.microsoft.com/office/drawing/2014/main" id="{00000000-0008-0000-0700-0000D7020000}"/>
            </a:ext>
          </a:extLst>
        </xdr:cNvPr>
        <xdr:cNvSpPr txBox="1"/>
      </xdr:nvSpPr>
      <xdr:spPr>
        <a:xfrm>
          <a:off x="22212300" y="63091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22110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60723</xdr:rowOff>
    </xdr:from>
    <xdr:ext cx="313932"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211536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127762</xdr:rowOff>
    </xdr:from>
    <xdr:to>
      <xdr:col>107</xdr:col>
      <xdr:colOff>101600</xdr:colOff>
      <xdr:row>36</xdr:row>
      <xdr:rowOff>57912</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0383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74439</xdr:rowOff>
    </xdr:from>
    <xdr:ext cx="313932"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0277333" y="5903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40894</xdr:rowOff>
    </xdr:from>
    <xdr:to>
      <xdr:col>102</xdr:col>
      <xdr:colOff>165100</xdr:colOff>
      <xdr:row>33</xdr:row>
      <xdr:rowOff>142494</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19494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31</xdr:row>
      <xdr:rowOff>159021</xdr:rowOff>
    </xdr:from>
    <xdr:ext cx="313932"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88333" y="54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29464</xdr:rowOff>
    </xdr:from>
    <xdr:to>
      <xdr:col>98</xdr:col>
      <xdr:colOff>38100</xdr:colOff>
      <xdr:row>36</xdr:row>
      <xdr:rowOff>131064</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8605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147591</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499333" y="5976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6" name="諸支出金該当値テキスト">
          <a:extLst>
            <a:ext uri="{FF2B5EF4-FFF2-40B4-BE49-F238E27FC236}">
              <a16:creationId xmlns:a16="http://schemas.microsoft.com/office/drawing/2014/main" id="{00000000-0008-0000-0700-0000E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前年度繰上充用金グラフ枠">
          <a:extLst>
            <a:ext uri="{FF2B5EF4-FFF2-40B4-BE49-F238E27FC236}">
              <a16:creationId xmlns:a16="http://schemas.microsoft.com/office/drawing/2014/main" id="{00000000-0008-0000-07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9" name="前年度繰上充用金最小値テキスト">
          <a:extLst>
            <a:ext uri="{FF2B5EF4-FFF2-40B4-BE49-F238E27FC236}">
              <a16:creationId xmlns:a16="http://schemas.microsoft.com/office/drawing/2014/main" id="{00000000-0008-0000-0700-00000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1" name="前年度繰上充用金最大値テキスト">
          <a:extLst>
            <a:ext uri="{FF2B5EF4-FFF2-40B4-BE49-F238E27FC236}">
              <a16:creationId xmlns:a16="http://schemas.microsoft.com/office/drawing/2014/main" id="{00000000-0008-0000-0700-00000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4" name="前年度繰上充用金平均値テキスト">
          <a:extLst>
            <a:ext uri="{FF2B5EF4-FFF2-40B4-BE49-F238E27FC236}">
              <a16:creationId xmlns:a16="http://schemas.microsoft.com/office/drawing/2014/main" id="{00000000-0008-0000-0700-00000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3" name="前年度繰上充用金該当値テキスト">
          <a:extLst>
            <a:ext uri="{FF2B5EF4-FFF2-40B4-BE49-F238E27FC236}">
              <a16:creationId xmlns:a16="http://schemas.microsoft.com/office/drawing/2014/main" id="{00000000-0008-0000-0700-00001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3" name="正方形/長方形 802">
          <a:extLst>
            <a:ext uri="{FF2B5EF4-FFF2-40B4-BE49-F238E27FC236}">
              <a16:creationId xmlns:a16="http://schemas.microsoft.com/office/drawing/2014/main" id="{00000000-0008-0000-0700-00002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総務費については、令和元年度は平成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年度に民間企業へ貸し付けた地域総合整備資金貸付金が終了したことなどにより、前年度比で減少している。</a:t>
          </a:r>
        </a:p>
        <a:p>
          <a:r>
            <a:rPr kumimoji="1" lang="ja-JP" altLang="en-US" sz="1000">
              <a:latin typeface="ＭＳ Ｐゴシック" panose="020B0600070205080204" pitchFamily="50" charset="-128"/>
              <a:ea typeface="ＭＳ Ｐゴシック" panose="020B0600070205080204" pitchFamily="50" charset="-128"/>
            </a:rPr>
            <a:t>　民生費については、令和元年度は幼保無償化の開始に伴う教育・保育給付費の増加などにより、前年度比で増加した。</a:t>
          </a:r>
        </a:p>
        <a:p>
          <a:r>
            <a:rPr kumimoji="1" lang="ja-JP" altLang="en-US" sz="1000">
              <a:latin typeface="ＭＳ Ｐゴシック" panose="020B0600070205080204" pitchFamily="50" charset="-128"/>
              <a:ea typeface="ＭＳ Ｐゴシック" panose="020B0600070205080204" pitchFamily="50" charset="-128"/>
            </a:rPr>
            <a:t>　衛生費については、グループ内平均値を上回る水準で推移しており、令和元年度は病院事業会計に対する貸付金等の増などにより前年度比で増加した。</a:t>
          </a:r>
        </a:p>
        <a:p>
          <a:r>
            <a:rPr kumimoji="1" lang="ja-JP" altLang="en-US" sz="1000">
              <a:latin typeface="ＭＳ Ｐゴシック" panose="020B0600070205080204" pitchFamily="50" charset="-128"/>
              <a:ea typeface="ＭＳ Ｐゴシック" panose="020B0600070205080204" pitchFamily="50" charset="-128"/>
            </a:rPr>
            <a:t>　農林水産業費については、令和元年度は畜産施設・設備整備事業費の増加や、園芸試験場の整備進捗に伴う整備費の増加などにより、前年度比で増加した。</a:t>
          </a:r>
        </a:p>
        <a:p>
          <a:r>
            <a:rPr kumimoji="1" lang="ja-JP" altLang="en-US" sz="1000">
              <a:latin typeface="ＭＳ Ｐゴシック" panose="020B0600070205080204" pitchFamily="50" charset="-128"/>
              <a:ea typeface="ＭＳ Ｐゴシック" panose="020B0600070205080204" pitchFamily="50" charset="-128"/>
            </a:rPr>
            <a:t>　商工費については、令和元年度は商工業振興資金貸付金の減等により減少したが、引き続きグループ内平均値を上回る水準で推移しており、本県の成長戦略にも掲げている産業振興・雇用創出に力を入れている結果とみられる。</a:t>
          </a:r>
        </a:p>
        <a:p>
          <a:r>
            <a:rPr kumimoji="1" lang="ja-JP" altLang="en-US" sz="1000">
              <a:latin typeface="ＭＳ Ｐゴシック" panose="020B0600070205080204" pitchFamily="50" charset="-128"/>
              <a:ea typeface="ＭＳ Ｐゴシック" panose="020B0600070205080204" pitchFamily="50" charset="-128"/>
            </a:rPr>
            <a:t>　土木費については、令和元年度は国の補正予算対応（国土強靭化）に伴う前年度からの繰越額の増加などにより、前年度比で増加した。</a:t>
          </a:r>
        </a:p>
        <a:p>
          <a:r>
            <a:rPr kumimoji="1" lang="ja-JP" altLang="en-US" sz="1000">
              <a:latin typeface="ＭＳ Ｐゴシック" panose="020B0600070205080204" pitchFamily="50" charset="-128"/>
              <a:ea typeface="ＭＳ Ｐゴシック" panose="020B0600070205080204" pitchFamily="50" charset="-128"/>
            </a:rPr>
            <a:t>　災害復旧費については、令和元年度は平成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年度に発生した大雨災害等に伴う建設災害復旧事業費の増加などにより、前年度比で増加した。</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公債費については、やまがた農商工連携ファンドの終了に伴う原資償還の増等により、前年度比で増加した。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50">
              <a:latin typeface="ＭＳ ゴシック" pitchFamily="49" charset="-128"/>
              <a:ea typeface="ＭＳ ゴシック" pitchFamily="49" charset="-128"/>
            </a:rPr>
            <a:t>○財政調整基金残高</a:t>
          </a:r>
        </a:p>
        <a:p>
          <a:r>
            <a:rPr kumimoji="1" lang="ja-JP" altLang="en-US" sz="750">
              <a:latin typeface="ＭＳ ゴシック" pitchFamily="49" charset="-128"/>
              <a:ea typeface="ＭＳ ゴシック" pitchFamily="49" charset="-128"/>
            </a:rPr>
            <a:t>　平成</a:t>
          </a:r>
          <a:r>
            <a:rPr kumimoji="1" lang="en-US" altLang="ja-JP" sz="750">
              <a:latin typeface="ＭＳ ゴシック" pitchFamily="49" charset="-128"/>
              <a:ea typeface="ＭＳ ゴシック" pitchFamily="49" charset="-128"/>
            </a:rPr>
            <a:t>28</a:t>
          </a:r>
          <a:r>
            <a:rPr kumimoji="1" lang="ja-JP" altLang="en-US" sz="750">
              <a:latin typeface="ＭＳ ゴシック" pitchFamily="49" charset="-128"/>
              <a:ea typeface="ＭＳ ゴシック" pitchFamily="49" charset="-128"/>
            </a:rPr>
            <a:t>年度に約</a:t>
          </a:r>
          <a:r>
            <a:rPr kumimoji="1" lang="en-US" altLang="ja-JP" sz="750">
              <a:latin typeface="ＭＳ ゴシック" pitchFamily="49" charset="-128"/>
              <a:ea typeface="ＭＳ ゴシック" pitchFamily="49" charset="-128"/>
            </a:rPr>
            <a:t>71</a:t>
          </a:r>
          <a:r>
            <a:rPr kumimoji="1" lang="ja-JP" altLang="en-US" sz="750">
              <a:latin typeface="ＭＳ ゴシック" pitchFamily="49" charset="-128"/>
              <a:ea typeface="ＭＳ ゴシック" pitchFamily="49" charset="-128"/>
            </a:rPr>
            <a:t>億円の取崩しを行ったことにより減少に転じ、平成</a:t>
          </a:r>
          <a:r>
            <a:rPr kumimoji="1" lang="en-US" altLang="ja-JP" sz="750">
              <a:latin typeface="ＭＳ ゴシック" pitchFamily="49" charset="-128"/>
              <a:ea typeface="ＭＳ ゴシック" pitchFamily="49" charset="-128"/>
            </a:rPr>
            <a:t>29</a:t>
          </a:r>
          <a:r>
            <a:rPr kumimoji="1" lang="ja-JP" altLang="en-US" sz="750">
              <a:latin typeface="ＭＳ ゴシック" pitchFamily="49" charset="-128"/>
              <a:ea typeface="ＭＳ ゴシック" pitchFamily="49" charset="-128"/>
            </a:rPr>
            <a:t>年度についても、実質的な地方交付税（地方交付税＋臨時財政対策債）の減少をカバーできるだけの税収がなかったこと等により、約</a:t>
          </a:r>
          <a:r>
            <a:rPr kumimoji="1" lang="en-US" altLang="ja-JP" sz="750">
              <a:latin typeface="ＭＳ ゴシック" pitchFamily="49" charset="-128"/>
              <a:ea typeface="ＭＳ ゴシック" pitchFamily="49" charset="-128"/>
            </a:rPr>
            <a:t>20</a:t>
          </a:r>
          <a:r>
            <a:rPr kumimoji="1" lang="ja-JP" altLang="en-US" sz="750">
              <a:latin typeface="ＭＳ ゴシック" pitchFamily="49" charset="-128"/>
              <a:ea typeface="ＭＳ ゴシック" pitchFamily="49" charset="-128"/>
            </a:rPr>
            <a:t>億円の取崩しを余儀なくされたため、近年減少傾向にあったが、平成</a:t>
          </a:r>
          <a:r>
            <a:rPr kumimoji="1" lang="en-US" altLang="ja-JP" sz="750">
              <a:latin typeface="ＭＳ ゴシック" pitchFamily="49" charset="-128"/>
              <a:ea typeface="ＭＳ ゴシック" pitchFamily="49" charset="-128"/>
            </a:rPr>
            <a:t>30</a:t>
          </a:r>
          <a:r>
            <a:rPr kumimoji="1" lang="ja-JP" altLang="en-US" sz="750">
              <a:latin typeface="ＭＳ ゴシック" pitchFamily="49" charset="-128"/>
              <a:ea typeface="ＭＳ ゴシック" pitchFamily="49" charset="-128"/>
            </a:rPr>
            <a:t>年度以降は、取崩額に対して積立額の方が大きかったことにより、増加した。</a:t>
          </a:r>
        </a:p>
        <a:p>
          <a:r>
            <a:rPr kumimoji="1" lang="ja-JP" altLang="en-US" sz="750">
              <a:latin typeface="ＭＳ ゴシック" pitchFamily="49" charset="-128"/>
              <a:ea typeface="ＭＳ ゴシック" pitchFamily="49" charset="-128"/>
            </a:rPr>
            <a:t>○実質収支額</a:t>
          </a:r>
        </a:p>
        <a:p>
          <a:r>
            <a:rPr kumimoji="1" lang="ja-JP" altLang="en-US" sz="750">
              <a:latin typeface="ＭＳ ゴシック" pitchFamily="49" charset="-128"/>
              <a:ea typeface="ＭＳ ゴシック" pitchFamily="49" charset="-128"/>
            </a:rPr>
            <a:t>　平成</a:t>
          </a:r>
          <a:r>
            <a:rPr kumimoji="1" lang="en-US" altLang="ja-JP" sz="750">
              <a:latin typeface="ＭＳ ゴシック" pitchFamily="49" charset="-128"/>
              <a:ea typeface="ＭＳ ゴシック" pitchFamily="49" charset="-128"/>
            </a:rPr>
            <a:t>27</a:t>
          </a:r>
          <a:r>
            <a:rPr kumimoji="1" lang="ja-JP" altLang="en-US" sz="750">
              <a:latin typeface="ＭＳ ゴシック" pitchFamily="49" charset="-128"/>
              <a:ea typeface="ＭＳ ゴシック" pitchFamily="49" charset="-128"/>
            </a:rPr>
            <a:t>年度以降、全国の平均値と同程度であり、</a:t>
          </a:r>
          <a:r>
            <a:rPr kumimoji="1" lang="en-US" altLang="ja-JP" sz="750">
              <a:latin typeface="ＭＳ ゴシック" pitchFamily="49" charset="-128"/>
              <a:ea typeface="ＭＳ ゴシック" pitchFamily="49" charset="-128"/>
            </a:rPr>
            <a:t>1.5</a:t>
          </a:r>
          <a:r>
            <a:rPr kumimoji="1" lang="ja-JP" altLang="en-US" sz="750">
              <a:latin typeface="ＭＳ ゴシック" pitchFamily="49" charset="-128"/>
              <a:ea typeface="ＭＳ ゴシック" pitchFamily="49" charset="-128"/>
            </a:rPr>
            <a:t>％前後で推移しており、令和元年度も同様の水準となった。</a:t>
          </a:r>
        </a:p>
        <a:p>
          <a:r>
            <a:rPr kumimoji="1" lang="ja-JP" altLang="en-US" sz="750">
              <a:latin typeface="ＭＳ ゴシック" pitchFamily="49" charset="-128"/>
              <a:ea typeface="ＭＳ ゴシック" pitchFamily="49" charset="-128"/>
            </a:rPr>
            <a:t>○実質単年度収支</a:t>
          </a:r>
        </a:p>
        <a:p>
          <a:r>
            <a:rPr kumimoji="1" lang="ja-JP" altLang="en-US" sz="750">
              <a:latin typeface="ＭＳ ゴシック" pitchFamily="49" charset="-128"/>
              <a:ea typeface="ＭＳ ゴシック" pitchFamily="49" charset="-128"/>
            </a:rPr>
            <a:t>　平成</a:t>
          </a:r>
          <a:r>
            <a:rPr kumimoji="1" lang="en-US" altLang="ja-JP" sz="750">
              <a:latin typeface="ＭＳ ゴシック" pitchFamily="49" charset="-128"/>
              <a:ea typeface="ＭＳ ゴシック" pitchFamily="49" charset="-128"/>
            </a:rPr>
            <a:t>28</a:t>
          </a:r>
          <a:r>
            <a:rPr kumimoji="1" lang="ja-JP" altLang="en-US" sz="750">
              <a:latin typeface="ＭＳ ゴシック" pitchFamily="49" charset="-128"/>
              <a:ea typeface="ＭＳ ゴシック" pitchFamily="49" charset="-128"/>
            </a:rPr>
            <a:t>年度にマイナスとなったものの、令和元年度は前年度に続き、財政調整基金の取崩額に対して積立額の方が大きかったこと等によりプラスとなった。</a:t>
          </a:r>
        </a:p>
        <a:p>
          <a:r>
            <a:rPr kumimoji="1" lang="ja-JP" altLang="en-US" sz="750">
              <a:latin typeface="ＭＳ ゴシック" pitchFamily="49" charset="-128"/>
              <a:ea typeface="ＭＳ ゴシック" pitchFamily="49" charset="-128"/>
            </a:rPr>
            <a:t>○今後の対応</a:t>
          </a:r>
        </a:p>
        <a:p>
          <a:r>
            <a:rPr kumimoji="1" lang="ja-JP" altLang="en-US" sz="750">
              <a:latin typeface="ＭＳ ゴシック" pitchFamily="49" charset="-128"/>
              <a:ea typeface="ＭＳ ゴシック" pitchFamily="49" charset="-128"/>
            </a:rPr>
            <a:t>　社会保障関係経費の増等が見込まれるが、事務事業の見直し・改善を進めるとともに、将来の税収増につながるよう産業振興、農業の活性化等にも積極的に取り組むことで、持続可能な財政運営を目指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山形県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全体としては黒字であるため、連結実質赤字比率は生じていない。ただし、病院事業会計においては、平成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年度に初めて資金不足が生じ、令和元年度においても、医業収益は増加したものの、人件費等の増により医業費用が増加したことなどから、資金不足額は増加した。</a:t>
          </a:r>
        </a:p>
        <a:p>
          <a:r>
            <a:rPr kumimoji="1" lang="ja-JP" altLang="en-US" sz="1400">
              <a:latin typeface="ＭＳ ゴシック" pitchFamily="49" charset="-128"/>
              <a:ea typeface="ＭＳ ゴシック" pitchFamily="49" charset="-128"/>
            </a:rPr>
            <a:t>　今後も、病院事業会計の経営改善に取り組むとともに、各会計で適正な財政運営、企業運営を行っていく。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06_&#20844;&#20250;&#35336;&#20418;\14&#12304;&#22823;&#20998;&#39006;&#12305;&#22320;&#26041;&#20844;&#20250;&#35336;\40&#12304;&#20013;&#20998;&#39006;&#12305;&#29031;&#20250;&#12539;&#22238;&#31572;\13&#12304;&#23567;&#20998;&#39006;&#65306;03&#24259;&#12305;&#12289;&#12304;&#23567;&#20998;&#39006;&#65306;2024.3.31%20&#24259;&#12305;&#20196;&#21644;&#65299;&#24180;&#24230;&#29031;&#20250;&#12539;&#22238;&#31572;\02%20&#12473;&#12488;&#12483;&#12463;&#24773;&#22577;&#35519;&#26619;&#65288;&#65300;&#26376;&#65289;\09%20&#20844;&#34920;\01%20&#12304;&#37117;&#36947;&#24220;&#30476;&#12539;&#25351;&#23450;&#37117;&#24066;&#12305;&#20844;&#34920;&#29992;&#12501;&#12449;&#12452;&#12523;&#65288;&#32080;&#21512;&#21069;&#65289;\01%20&#37117;&#36947;&#24220;&#30476;\&#12304;&#36001;&#25919;&#29366;&#27841;&#36039;&#26009;&#38598;&#12305;_060003_&#23665;&#24418;&#3047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233.1</v>
          </cell>
          <cell r="CF51">
            <v>236.6</v>
          </cell>
          <cell r="CN51">
            <v>236.8</v>
          </cell>
          <cell r="CV51">
            <v>246</v>
          </cell>
        </row>
        <row r="53">
          <cell r="BX53">
            <v>61.4</v>
          </cell>
          <cell r="CF53">
            <v>62.8</v>
          </cell>
          <cell r="CN53">
            <v>64.5</v>
          </cell>
          <cell r="CV53">
            <v>65.5</v>
          </cell>
        </row>
        <row r="55">
          <cell r="AN55" t="str">
            <v>グループ内平均値</v>
          </cell>
          <cell r="BX55">
            <v>174.6</v>
          </cell>
          <cell r="CF55">
            <v>173</v>
          </cell>
          <cell r="CN55">
            <v>171.9</v>
          </cell>
          <cell r="CV55">
            <v>173</v>
          </cell>
        </row>
        <row r="57">
          <cell r="BX57">
            <v>53.3</v>
          </cell>
          <cell r="CF57">
            <v>53.7</v>
          </cell>
          <cell r="CN57">
            <v>55.8</v>
          </cell>
          <cell r="CV57">
            <v>57.2</v>
          </cell>
        </row>
        <row r="72">
          <cell r="BP72" t="str">
            <v>H27</v>
          </cell>
          <cell r="BX72" t="str">
            <v>H28</v>
          </cell>
          <cell r="CF72" t="str">
            <v>H29</v>
          </cell>
          <cell r="CN72" t="str">
            <v>H30</v>
          </cell>
          <cell r="CV72" t="str">
            <v>R01</v>
          </cell>
        </row>
        <row r="73">
          <cell r="AN73" t="str">
            <v>当該団体値</v>
          </cell>
          <cell r="BP73">
            <v>227.7</v>
          </cell>
          <cell r="BX73">
            <v>233.1</v>
          </cell>
          <cell r="CF73">
            <v>236.6</v>
          </cell>
          <cell r="CN73">
            <v>236.8</v>
          </cell>
          <cell r="CV73">
            <v>246</v>
          </cell>
        </row>
        <row r="75">
          <cell r="BP75">
            <v>13.2</v>
          </cell>
          <cell r="BX75">
            <v>12.9</v>
          </cell>
          <cell r="CF75">
            <v>12.5</v>
          </cell>
          <cell r="CN75">
            <v>12.1</v>
          </cell>
          <cell r="CV75">
            <v>11.9</v>
          </cell>
        </row>
        <row r="77">
          <cell r="AN77" t="str">
            <v>グループ内平均値</v>
          </cell>
          <cell r="BP77">
            <v>169.1</v>
          </cell>
          <cell r="BX77">
            <v>174.6</v>
          </cell>
          <cell r="CF77">
            <v>173</v>
          </cell>
          <cell r="CN77">
            <v>171.9</v>
          </cell>
          <cell r="CV77">
            <v>173</v>
          </cell>
        </row>
        <row r="79">
          <cell r="BP79">
            <v>14.1</v>
          </cell>
          <cell r="BX79">
            <v>13.1</v>
          </cell>
          <cell r="CF79">
            <v>12.2</v>
          </cell>
          <cell r="CN79">
            <v>11.7</v>
          </cell>
          <cell r="CV79">
            <v>11.1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398" t="s">
        <v>78</v>
      </c>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398"/>
      <c r="BN1" s="398"/>
      <c r="BO1" s="398"/>
      <c r="BP1" s="398"/>
      <c r="BQ1" s="398"/>
      <c r="BR1" s="398"/>
      <c r="BS1" s="398"/>
      <c r="BT1" s="398"/>
      <c r="BU1" s="398"/>
      <c r="BV1" s="398"/>
      <c r="BW1" s="398"/>
      <c r="BX1" s="398"/>
      <c r="BY1" s="398"/>
      <c r="BZ1" s="398"/>
      <c r="CA1" s="398"/>
      <c r="CB1" s="398"/>
      <c r="CC1" s="398"/>
      <c r="CD1" s="398"/>
      <c r="CE1" s="398"/>
      <c r="CF1" s="398"/>
      <c r="CG1" s="398"/>
      <c r="CH1" s="398"/>
      <c r="CI1" s="398"/>
      <c r="CJ1" s="398"/>
      <c r="CK1" s="398"/>
      <c r="CL1" s="398"/>
      <c r="CM1" s="398"/>
      <c r="CN1" s="398"/>
      <c r="CO1" s="398"/>
      <c r="CP1" s="398"/>
      <c r="CQ1" s="398"/>
      <c r="CR1" s="398"/>
      <c r="CS1" s="398"/>
      <c r="CT1" s="398"/>
      <c r="CU1" s="398"/>
      <c r="CV1" s="398"/>
      <c r="CW1" s="398"/>
      <c r="CX1" s="398"/>
      <c r="CY1" s="398"/>
      <c r="CZ1" s="398"/>
      <c r="DA1" s="398"/>
      <c r="DB1" s="398"/>
      <c r="DC1" s="398"/>
      <c r="DD1" s="398"/>
      <c r="DE1" s="398"/>
      <c r="DF1" s="398"/>
      <c r="DG1" s="398"/>
      <c r="DH1" s="398"/>
      <c r="DI1" s="398"/>
      <c r="DJ1" s="159"/>
      <c r="DK1" s="159"/>
      <c r="DL1" s="159"/>
      <c r="DM1" s="159"/>
      <c r="DN1" s="159"/>
      <c r="DO1" s="159"/>
    </row>
    <row r="2" spans="1:119" ht="24" thickBot="1" x14ac:dyDescent="0.25">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399" t="s">
        <v>80</v>
      </c>
      <c r="C3" s="400"/>
      <c r="D3" s="401"/>
      <c r="E3" s="401"/>
      <c r="F3" s="401"/>
      <c r="G3" s="401"/>
      <c r="H3" s="401"/>
      <c r="I3" s="401"/>
      <c r="J3" s="401"/>
      <c r="K3" s="401"/>
      <c r="L3" s="401" t="s">
        <v>81</v>
      </c>
      <c r="M3" s="401"/>
      <c r="N3" s="401"/>
      <c r="O3" s="401"/>
      <c r="P3" s="401"/>
      <c r="Q3" s="401"/>
      <c r="R3" s="405"/>
      <c r="S3" s="405"/>
      <c r="T3" s="405"/>
      <c r="U3" s="405"/>
      <c r="V3" s="406"/>
      <c r="W3" s="412" t="s">
        <v>82</v>
      </c>
      <c r="X3" s="413"/>
      <c r="Y3" s="413"/>
      <c r="Z3" s="413"/>
      <c r="AA3" s="413"/>
      <c r="AB3" s="413"/>
      <c r="AC3" s="413"/>
      <c r="AD3" s="413"/>
      <c r="AE3" s="413"/>
      <c r="AF3" s="413"/>
      <c r="AG3" s="413"/>
      <c r="AH3" s="413"/>
      <c r="AI3" s="413"/>
      <c r="AJ3" s="413"/>
      <c r="AK3" s="413"/>
      <c r="AL3" s="413"/>
      <c r="AM3" s="413"/>
      <c r="AN3" s="413"/>
      <c r="AO3" s="413"/>
      <c r="AP3" s="413"/>
      <c r="AQ3" s="413"/>
      <c r="AR3" s="413"/>
      <c r="AS3" s="413"/>
      <c r="AT3" s="413"/>
      <c r="AU3" s="413"/>
      <c r="AV3" s="413"/>
      <c r="AW3" s="413"/>
      <c r="AX3" s="413"/>
      <c r="AY3" s="414"/>
      <c r="AZ3" s="415" t="s">
        <v>1</v>
      </c>
      <c r="BA3" s="416"/>
      <c r="BB3" s="416"/>
      <c r="BC3" s="416"/>
      <c r="BD3" s="416"/>
      <c r="BE3" s="416"/>
      <c r="BF3" s="416"/>
      <c r="BG3" s="416"/>
      <c r="BH3" s="416"/>
      <c r="BI3" s="416"/>
      <c r="BJ3" s="416"/>
      <c r="BK3" s="416"/>
      <c r="BL3" s="416"/>
      <c r="BM3" s="417"/>
      <c r="BN3" s="418" t="s">
        <v>83</v>
      </c>
      <c r="BO3" s="419"/>
      <c r="BP3" s="419"/>
      <c r="BQ3" s="419"/>
      <c r="BR3" s="419"/>
      <c r="BS3" s="419"/>
      <c r="BT3" s="419"/>
      <c r="BU3" s="420"/>
      <c r="BV3" s="418" t="s">
        <v>84</v>
      </c>
      <c r="BW3" s="419"/>
      <c r="BX3" s="419"/>
      <c r="BY3" s="419"/>
      <c r="BZ3" s="419"/>
      <c r="CA3" s="419"/>
      <c r="CB3" s="419"/>
      <c r="CC3" s="420"/>
      <c r="CD3" s="415" t="s">
        <v>1</v>
      </c>
      <c r="CE3" s="416"/>
      <c r="CF3" s="416"/>
      <c r="CG3" s="416"/>
      <c r="CH3" s="416"/>
      <c r="CI3" s="416"/>
      <c r="CJ3" s="416"/>
      <c r="CK3" s="416"/>
      <c r="CL3" s="416"/>
      <c r="CM3" s="416"/>
      <c r="CN3" s="416"/>
      <c r="CO3" s="416"/>
      <c r="CP3" s="416"/>
      <c r="CQ3" s="416"/>
      <c r="CR3" s="416"/>
      <c r="CS3" s="417"/>
      <c r="CT3" s="418" t="s">
        <v>85</v>
      </c>
      <c r="CU3" s="419"/>
      <c r="CV3" s="419"/>
      <c r="CW3" s="419"/>
      <c r="CX3" s="419"/>
      <c r="CY3" s="419"/>
      <c r="CZ3" s="419"/>
      <c r="DA3" s="420"/>
      <c r="DB3" s="418" t="s">
        <v>86</v>
      </c>
      <c r="DC3" s="419"/>
      <c r="DD3" s="419"/>
      <c r="DE3" s="419"/>
      <c r="DF3" s="419"/>
      <c r="DG3" s="419"/>
      <c r="DH3" s="419"/>
      <c r="DI3" s="420"/>
      <c r="DJ3" s="158"/>
      <c r="DK3" s="158"/>
      <c r="DL3" s="158"/>
      <c r="DM3" s="158"/>
      <c r="DN3" s="158"/>
      <c r="DO3" s="158"/>
    </row>
    <row r="4" spans="1:119" ht="18.75" customHeight="1" x14ac:dyDescent="0.2">
      <c r="A4" s="159"/>
      <c r="B4" s="402"/>
      <c r="C4" s="403"/>
      <c r="D4" s="404"/>
      <c r="E4" s="404"/>
      <c r="F4" s="404"/>
      <c r="G4" s="404"/>
      <c r="H4" s="404"/>
      <c r="I4" s="404"/>
      <c r="J4" s="404"/>
      <c r="K4" s="404"/>
      <c r="L4" s="404"/>
      <c r="M4" s="404"/>
      <c r="N4" s="404"/>
      <c r="O4" s="404"/>
      <c r="P4" s="404"/>
      <c r="Q4" s="404"/>
      <c r="R4" s="407"/>
      <c r="S4" s="407"/>
      <c r="T4" s="407"/>
      <c r="U4" s="407"/>
      <c r="V4" s="408"/>
      <c r="W4" s="472" t="s">
        <v>87</v>
      </c>
      <c r="X4" s="473"/>
      <c r="Y4" s="474"/>
      <c r="Z4" s="481" t="s">
        <v>1</v>
      </c>
      <c r="AA4" s="459"/>
      <c r="AB4" s="459"/>
      <c r="AC4" s="459"/>
      <c r="AD4" s="459"/>
      <c r="AE4" s="459"/>
      <c r="AF4" s="459"/>
      <c r="AG4" s="459"/>
      <c r="AH4" s="460"/>
      <c r="AI4" s="481" t="s">
        <v>88</v>
      </c>
      <c r="AJ4" s="484"/>
      <c r="AK4" s="484"/>
      <c r="AL4" s="484"/>
      <c r="AM4" s="484"/>
      <c r="AN4" s="484"/>
      <c r="AO4" s="484"/>
      <c r="AP4" s="485"/>
      <c r="AQ4" s="489" t="s">
        <v>89</v>
      </c>
      <c r="AR4" s="490"/>
      <c r="AS4" s="484"/>
      <c r="AT4" s="484"/>
      <c r="AU4" s="484"/>
      <c r="AV4" s="484"/>
      <c r="AW4" s="484"/>
      <c r="AX4" s="484"/>
      <c r="AY4" s="491"/>
      <c r="AZ4" s="442" t="s">
        <v>90</v>
      </c>
      <c r="BA4" s="443"/>
      <c r="BB4" s="443"/>
      <c r="BC4" s="443"/>
      <c r="BD4" s="443"/>
      <c r="BE4" s="443"/>
      <c r="BF4" s="443"/>
      <c r="BG4" s="443"/>
      <c r="BH4" s="443"/>
      <c r="BI4" s="443"/>
      <c r="BJ4" s="443"/>
      <c r="BK4" s="443"/>
      <c r="BL4" s="443"/>
      <c r="BM4" s="444"/>
      <c r="BN4" s="421">
        <v>589380862</v>
      </c>
      <c r="BO4" s="422"/>
      <c r="BP4" s="422"/>
      <c r="BQ4" s="422"/>
      <c r="BR4" s="422"/>
      <c r="BS4" s="422"/>
      <c r="BT4" s="422"/>
      <c r="BU4" s="423"/>
      <c r="BV4" s="421">
        <v>576333458</v>
      </c>
      <c r="BW4" s="422"/>
      <c r="BX4" s="422"/>
      <c r="BY4" s="422"/>
      <c r="BZ4" s="422"/>
      <c r="CA4" s="422"/>
      <c r="CB4" s="422"/>
      <c r="CC4" s="423"/>
      <c r="CD4" s="424" t="s">
        <v>91</v>
      </c>
      <c r="CE4" s="425"/>
      <c r="CF4" s="425"/>
      <c r="CG4" s="425"/>
      <c r="CH4" s="425"/>
      <c r="CI4" s="425"/>
      <c r="CJ4" s="425"/>
      <c r="CK4" s="425"/>
      <c r="CL4" s="425"/>
      <c r="CM4" s="425"/>
      <c r="CN4" s="425"/>
      <c r="CO4" s="425"/>
      <c r="CP4" s="425"/>
      <c r="CQ4" s="425"/>
      <c r="CR4" s="425"/>
      <c r="CS4" s="426"/>
      <c r="CT4" s="427">
        <v>1.5</v>
      </c>
      <c r="CU4" s="428"/>
      <c r="CV4" s="428"/>
      <c r="CW4" s="428"/>
      <c r="CX4" s="428"/>
      <c r="CY4" s="428"/>
      <c r="CZ4" s="428"/>
      <c r="DA4" s="429"/>
      <c r="DB4" s="427">
        <v>1.4</v>
      </c>
      <c r="DC4" s="428"/>
      <c r="DD4" s="428"/>
      <c r="DE4" s="428"/>
      <c r="DF4" s="428"/>
      <c r="DG4" s="428"/>
      <c r="DH4" s="428"/>
      <c r="DI4" s="429"/>
      <c r="DJ4" s="158"/>
      <c r="DK4" s="158"/>
      <c r="DL4" s="158"/>
      <c r="DM4" s="158"/>
      <c r="DN4" s="158"/>
      <c r="DO4" s="158"/>
    </row>
    <row r="5" spans="1:119" ht="18.75" customHeight="1" thickBot="1" x14ac:dyDescent="0.25">
      <c r="A5" s="159"/>
      <c r="B5" s="402"/>
      <c r="C5" s="403"/>
      <c r="D5" s="404"/>
      <c r="E5" s="404"/>
      <c r="F5" s="404"/>
      <c r="G5" s="404"/>
      <c r="H5" s="404"/>
      <c r="I5" s="404"/>
      <c r="J5" s="404"/>
      <c r="K5" s="404"/>
      <c r="L5" s="409"/>
      <c r="M5" s="409"/>
      <c r="N5" s="409"/>
      <c r="O5" s="409"/>
      <c r="P5" s="409"/>
      <c r="Q5" s="409"/>
      <c r="R5" s="410"/>
      <c r="S5" s="410"/>
      <c r="T5" s="410"/>
      <c r="U5" s="410"/>
      <c r="V5" s="411"/>
      <c r="W5" s="475"/>
      <c r="X5" s="476"/>
      <c r="Y5" s="477"/>
      <c r="Z5" s="410"/>
      <c r="AA5" s="482"/>
      <c r="AB5" s="482"/>
      <c r="AC5" s="482"/>
      <c r="AD5" s="482"/>
      <c r="AE5" s="482"/>
      <c r="AF5" s="482"/>
      <c r="AG5" s="482"/>
      <c r="AH5" s="483"/>
      <c r="AI5" s="486"/>
      <c r="AJ5" s="487"/>
      <c r="AK5" s="487"/>
      <c r="AL5" s="487"/>
      <c r="AM5" s="487"/>
      <c r="AN5" s="487"/>
      <c r="AO5" s="487"/>
      <c r="AP5" s="488"/>
      <c r="AQ5" s="486"/>
      <c r="AR5" s="487"/>
      <c r="AS5" s="487"/>
      <c r="AT5" s="487"/>
      <c r="AU5" s="487"/>
      <c r="AV5" s="487"/>
      <c r="AW5" s="487"/>
      <c r="AX5" s="487"/>
      <c r="AY5" s="492"/>
      <c r="AZ5" s="430" t="s">
        <v>92</v>
      </c>
      <c r="BA5" s="431"/>
      <c r="BB5" s="431"/>
      <c r="BC5" s="431"/>
      <c r="BD5" s="431"/>
      <c r="BE5" s="431"/>
      <c r="BF5" s="431"/>
      <c r="BG5" s="431"/>
      <c r="BH5" s="431"/>
      <c r="BI5" s="431"/>
      <c r="BJ5" s="431"/>
      <c r="BK5" s="431"/>
      <c r="BL5" s="431"/>
      <c r="BM5" s="432"/>
      <c r="BN5" s="433">
        <v>580058666</v>
      </c>
      <c r="BO5" s="434"/>
      <c r="BP5" s="434"/>
      <c r="BQ5" s="434"/>
      <c r="BR5" s="434"/>
      <c r="BS5" s="434"/>
      <c r="BT5" s="434"/>
      <c r="BU5" s="435"/>
      <c r="BV5" s="433">
        <v>567280199</v>
      </c>
      <c r="BW5" s="434"/>
      <c r="BX5" s="434"/>
      <c r="BY5" s="434"/>
      <c r="BZ5" s="434"/>
      <c r="CA5" s="434"/>
      <c r="CB5" s="434"/>
      <c r="CC5" s="435"/>
      <c r="CD5" s="436" t="s">
        <v>93</v>
      </c>
      <c r="CE5" s="437"/>
      <c r="CF5" s="437"/>
      <c r="CG5" s="437"/>
      <c r="CH5" s="437"/>
      <c r="CI5" s="437"/>
      <c r="CJ5" s="437"/>
      <c r="CK5" s="437"/>
      <c r="CL5" s="437"/>
      <c r="CM5" s="437"/>
      <c r="CN5" s="437"/>
      <c r="CO5" s="437"/>
      <c r="CP5" s="437"/>
      <c r="CQ5" s="437"/>
      <c r="CR5" s="437"/>
      <c r="CS5" s="438"/>
      <c r="CT5" s="439">
        <v>95.7</v>
      </c>
      <c r="CU5" s="440"/>
      <c r="CV5" s="440"/>
      <c r="CW5" s="440"/>
      <c r="CX5" s="440"/>
      <c r="CY5" s="440"/>
      <c r="CZ5" s="440"/>
      <c r="DA5" s="441"/>
      <c r="DB5" s="439">
        <v>95.5</v>
      </c>
      <c r="DC5" s="440"/>
      <c r="DD5" s="440"/>
      <c r="DE5" s="440"/>
      <c r="DF5" s="440"/>
      <c r="DG5" s="440"/>
      <c r="DH5" s="440"/>
      <c r="DI5" s="441"/>
      <c r="DJ5" s="158"/>
      <c r="DK5" s="158"/>
      <c r="DL5" s="158"/>
      <c r="DM5" s="158"/>
      <c r="DN5" s="158"/>
      <c r="DO5" s="158"/>
    </row>
    <row r="6" spans="1:119" ht="18.75" customHeight="1" x14ac:dyDescent="0.2">
      <c r="A6" s="159"/>
      <c r="B6" s="418" t="s">
        <v>94</v>
      </c>
      <c r="C6" s="419"/>
      <c r="D6" s="419"/>
      <c r="E6" s="419"/>
      <c r="F6" s="419"/>
      <c r="G6" s="419"/>
      <c r="H6" s="419"/>
      <c r="I6" s="419"/>
      <c r="J6" s="419"/>
      <c r="K6" s="400"/>
      <c r="L6" s="401" t="s">
        <v>95</v>
      </c>
      <c r="M6" s="401"/>
      <c r="N6" s="401"/>
      <c r="O6" s="401"/>
      <c r="P6" s="401"/>
      <c r="Q6" s="401"/>
      <c r="R6" s="405"/>
      <c r="S6" s="405"/>
      <c r="T6" s="405"/>
      <c r="U6" s="405"/>
      <c r="V6" s="406"/>
      <c r="W6" s="475"/>
      <c r="X6" s="476"/>
      <c r="Y6" s="477"/>
      <c r="Z6" s="445" t="s">
        <v>96</v>
      </c>
      <c r="AA6" s="446"/>
      <c r="AB6" s="446"/>
      <c r="AC6" s="446"/>
      <c r="AD6" s="446"/>
      <c r="AE6" s="446"/>
      <c r="AF6" s="446"/>
      <c r="AG6" s="446"/>
      <c r="AH6" s="447"/>
      <c r="AI6" s="448">
        <v>1</v>
      </c>
      <c r="AJ6" s="449"/>
      <c r="AK6" s="449"/>
      <c r="AL6" s="449"/>
      <c r="AM6" s="449"/>
      <c r="AN6" s="449"/>
      <c r="AO6" s="449"/>
      <c r="AP6" s="450"/>
      <c r="AQ6" s="448">
        <v>12400</v>
      </c>
      <c r="AR6" s="449"/>
      <c r="AS6" s="449"/>
      <c r="AT6" s="449"/>
      <c r="AU6" s="449"/>
      <c r="AV6" s="449"/>
      <c r="AW6" s="449"/>
      <c r="AX6" s="449"/>
      <c r="AY6" s="451"/>
      <c r="AZ6" s="430" t="s">
        <v>97</v>
      </c>
      <c r="BA6" s="431"/>
      <c r="BB6" s="431"/>
      <c r="BC6" s="431"/>
      <c r="BD6" s="431"/>
      <c r="BE6" s="431"/>
      <c r="BF6" s="431"/>
      <c r="BG6" s="431"/>
      <c r="BH6" s="431"/>
      <c r="BI6" s="431"/>
      <c r="BJ6" s="431"/>
      <c r="BK6" s="431"/>
      <c r="BL6" s="431"/>
      <c r="BM6" s="432"/>
      <c r="BN6" s="433">
        <v>9322196</v>
      </c>
      <c r="BO6" s="434"/>
      <c r="BP6" s="434"/>
      <c r="BQ6" s="434"/>
      <c r="BR6" s="434"/>
      <c r="BS6" s="434"/>
      <c r="BT6" s="434"/>
      <c r="BU6" s="435"/>
      <c r="BV6" s="433">
        <v>9053259</v>
      </c>
      <c r="BW6" s="434"/>
      <c r="BX6" s="434"/>
      <c r="BY6" s="434"/>
      <c r="BZ6" s="434"/>
      <c r="CA6" s="434"/>
      <c r="CB6" s="434"/>
      <c r="CC6" s="435"/>
      <c r="CD6" s="436" t="s">
        <v>98</v>
      </c>
      <c r="CE6" s="437"/>
      <c r="CF6" s="437"/>
      <c r="CG6" s="437"/>
      <c r="CH6" s="437"/>
      <c r="CI6" s="437"/>
      <c r="CJ6" s="437"/>
      <c r="CK6" s="437"/>
      <c r="CL6" s="437"/>
      <c r="CM6" s="437"/>
      <c r="CN6" s="437"/>
      <c r="CO6" s="437"/>
      <c r="CP6" s="437"/>
      <c r="CQ6" s="437"/>
      <c r="CR6" s="437"/>
      <c r="CS6" s="438"/>
      <c r="CT6" s="455">
        <v>102.4</v>
      </c>
      <c r="CU6" s="456"/>
      <c r="CV6" s="456"/>
      <c r="CW6" s="456"/>
      <c r="CX6" s="456"/>
      <c r="CY6" s="456"/>
      <c r="CZ6" s="456"/>
      <c r="DA6" s="457"/>
      <c r="DB6" s="455">
        <v>102.8</v>
      </c>
      <c r="DC6" s="456"/>
      <c r="DD6" s="456"/>
      <c r="DE6" s="456"/>
      <c r="DF6" s="456"/>
      <c r="DG6" s="456"/>
      <c r="DH6" s="456"/>
      <c r="DI6" s="457"/>
      <c r="DJ6" s="158"/>
      <c r="DK6" s="158"/>
      <c r="DL6" s="158"/>
      <c r="DM6" s="158"/>
      <c r="DN6" s="158"/>
      <c r="DO6" s="158"/>
    </row>
    <row r="7" spans="1:119" ht="18.75" customHeight="1" x14ac:dyDescent="0.2">
      <c r="A7" s="159"/>
      <c r="B7" s="461"/>
      <c r="C7" s="462"/>
      <c r="D7" s="462"/>
      <c r="E7" s="462"/>
      <c r="F7" s="462"/>
      <c r="G7" s="462"/>
      <c r="H7" s="462"/>
      <c r="I7" s="462"/>
      <c r="J7" s="462"/>
      <c r="K7" s="403"/>
      <c r="L7" s="404"/>
      <c r="M7" s="404"/>
      <c r="N7" s="404"/>
      <c r="O7" s="404"/>
      <c r="P7" s="404"/>
      <c r="Q7" s="404"/>
      <c r="R7" s="407"/>
      <c r="S7" s="407"/>
      <c r="T7" s="407"/>
      <c r="U7" s="407"/>
      <c r="V7" s="408"/>
      <c r="W7" s="475"/>
      <c r="X7" s="476"/>
      <c r="Y7" s="477"/>
      <c r="Z7" s="445" t="s">
        <v>99</v>
      </c>
      <c r="AA7" s="446"/>
      <c r="AB7" s="446"/>
      <c r="AC7" s="446"/>
      <c r="AD7" s="446"/>
      <c r="AE7" s="446"/>
      <c r="AF7" s="446"/>
      <c r="AG7" s="446"/>
      <c r="AH7" s="447"/>
      <c r="AI7" s="448">
        <v>1</v>
      </c>
      <c r="AJ7" s="449"/>
      <c r="AK7" s="449"/>
      <c r="AL7" s="449"/>
      <c r="AM7" s="449"/>
      <c r="AN7" s="449"/>
      <c r="AO7" s="449"/>
      <c r="AP7" s="450"/>
      <c r="AQ7" s="448">
        <v>9540</v>
      </c>
      <c r="AR7" s="449"/>
      <c r="AS7" s="449"/>
      <c r="AT7" s="449"/>
      <c r="AU7" s="449"/>
      <c r="AV7" s="449"/>
      <c r="AW7" s="449"/>
      <c r="AX7" s="449"/>
      <c r="AY7" s="451"/>
      <c r="AZ7" s="430" t="s">
        <v>100</v>
      </c>
      <c r="BA7" s="431"/>
      <c r="BB7" s="431"/>
      <c r="BC7" s="431"/>
      <c r="BD7" s="431"/>
      <c r="BE7" s="431"/>
      <c r="BF7" s="431"/>
      <c r="BG7" s="431"/>
      <c r="BH7" s="431"/>
      <c r="BI7" s="431"/>
      <c r="BJ7" s="431"/>
      <c r="BK7" s="431"/>
      <c r="BL7" s="431"/>
      <c r="BM7" s="432"/>
      <c r="BN7" s="433">
        <v>4347345</v>
      </c>
      <c r="BO7" s="434"/>
      <c r="BP7" s="434"/>
      <c r="BQ7" s="434"/>
      <c r="BR7" s="434"/>
      <c r="BS7" s="434"/>
      <c r="BT7" s="434"/>
      <c r="BU7" s="435"/>
      <c r="BV7" s="433">
        <v>4477306</v>
      </c>
      <c r="BW7" s="434"/>
      <c r="BX7" s="434"/>
      <c r="BY7" s="434"/>
      <c r="BZ7" s="434"/>
      <c r="CA7" s="434"/>
      <c r="CB7" s="434"/>
      <c r="CC7" s="435"/>
      <c r="CD7" s="436" t="s">
        <v>101</v>
      </c>
      <c r="CE7" s="437"/>
      <c r="CF7" s="437"/>
      <c r="CG7" s="437"/>
      <c r="CH7" s="437"/>
      <c r="CI7" s="437"/>
      <c r="CJ7" s="437"/>
      <c r="CK7" s="437"/>
      <c r="CL7" s="437"/>
      <c r="CM7" s="437"/>
      <c r="CN7" s="437"/>
      <c r="CO7" s="437"/>
      <c r="CP7" s="437"/>
      <c r="CQ7" s="437"/>
      <c r="CR7" s="437"/>
      <c r="CS7" s="438"/>
      <c r="CT7" s="433">
        <v>322853731</v>
      </c>
      <c r="CU7" s="434"/>
      <c r="CV7" s="434"/>
      <c r="CW7" s="434"/>
      <c r="CX7" s="434"/>
      <c r="CY7" s="434"/>
      <c r="CZ7" s="434"/>
      <c r="DA7" s="435"/>
      <c r="DB7" s="433">
        <v>326771426</v>
      </c>
      <c r="DC7" s="434"/>
      <c r="DD7" s="434"/>
      <c r="DE7" s="434"/>
      <c r="DF7" s="434"/>
      <c r="DG7" s="434"/>
      <c r="DH7" s="434"/>
      <c r="DI7" s="435"/>
      <c r="DJ7" s="158"/>
      <c r="DK7" s="158"/>
      <c r="DL7" s="158"/>
      <c r="DM7" s="158"/>
      <c r="DN7" s="158"/>
      <c r="DO7" s="158"/>
    </row>
    <row r="8" spans="1:119" ht="18.75" customHeight="1" thickBot="1" x14ac:dyDescent="0.25">
      <c r="A8" s="159"/>
      <c r="B8" s="463"/>
      <c r="C8" s="464"/>
      <c r="D8" s="464"/>
      <c r="E8" s="464"/>
      <c r="F8" s="464"/>
      <c r="G8" s="464"/>
      <c r="H8" s="464"/>
      <c r="I8" s="464"/>
      <c r="J8" s="464"/>
      <c r="K8" s="465"/>
      <c r="L8" s="409"/>
      <c r="M8" s="409"/>
      <c r="N8" s="409"/>
      <c r="O8" s="409"/>
      <c r="P8" s="409"/>
      <c r="Q8" s="409"/>
      <c r="R8" s="410"/>
      <c r="S8" s="410"/>
      <c r="T8" s="410"/>
      <c r="U8" s="410"/>
      <c r="V8" s="411"/>
      <c r="W8" s="475"/>
      <c r="X8" s="476"/>
      <c r="Y8" s="477"/>
      <c r="Z8" s="445" t="s">
        <v>102</v>
      </c>
      <c r="AA8" s="446"/>
      <c r="AB8" s="446"/>
      <c r="AC8" s="446"/>
      <c r="AD8" s="446"/>
      <c r="AE8" s="446"/>
      <c r="AF8" s="446"/>
      <c r="AG8" s="446"/>
      <c r="AH8" s="447"/>
      <c r="AI8" s="448">
        <v>1</v>
      </c>
      <c r="AJ8" s="449"/>
      <c r="AK8" s="449"/>
      <c r="AL8" s="449"/>
      <c r="AM8" s="449"/>
      <c r="AN8" s="449"/>
      <c r="AO8" s="449"/>
      <c r="AP8" s="450"/>
      <c r="AQ8" s="448">
        <v>7150</v>
      </c>
      <c r="AR8" s="449"/>
      <c r="AS8" s="449"/>
      <c r="AT8" s="449"/>
      <c r="AU8" s="449"/>
      <c r="AV8" s="449"/>
      <c r="AW8" s="449"/>
      <c r="AX8" s="449"/>
      <c r="AY8" s="451"/>
      <c r="AZ8" s="430" t="s">
        <v>103</v>
      </c>
      <c r="BA8" s="431"/>
      <c r="BB8" s="431"/>
      <c r="BC8" s="431"/>
      <c r="BD8" s="431"/>
      <c r="BE8" s="431"/>
      <c r="BF8" s="431"/>
      <c r="BG8" s="431"/>
      <c r="BH8" s="431"/>
      <c r="BI8" s="431"/>
      <c r="BJ8" s="431"/>
      <c r="BK8" s="431"/>
      <c r="BL8" s="431"/>
      <c r="BM8" s="432"/>
      <c r="BN8" s="433">
        <v>4974851</v>
      </c>
      <c r="BO8" s="434"/>
      <c r="BP8" s="434"/>
      <c r="BQ8" s="434"/>
      <c r="BR8" s="434"/>
      <c r="BS8" s="434"/>
      <c r="BT8" s="434"/>
      <c r="BU8" s="435"/>
      <c r="BV8" s="433">
        <v>4575953</v>
      </c>
      <c r="BW8" s="434"/>
      <c r="BX8" s="434"/>
      <c r="BY8" s="434"/>
      <c r="BZ8" s="434"/>
      <c r="CA8" s="434"/>
      <c r="CB8" s="434"/>
      <c r="CC8" s="435"/>
      <c r="CD8" s="436" t="s">
        <v>104</v>
      </c>
      <c r="CE8" s="437"/>
      <c r="CF8" s="437"/>
      <c r="CG8" s="437"/>
      <c r="CH8" s="437"/>
      <c r="CI8" s="437"/>
      <c r="CJ8" s="437"/>
      <c r="CK8" s="437"/>
      <c r="CL8" s="437"/>
      <c r="CM8" s="437"/>
      <c r="CN8" s="437"/>
      <c r="CO8" s="437"/>
      <c r="CP8" s="437"/>
      <c r="CQ8" s="437"/>
      <c r="CR8" s="437"/>
      <c r="CS8" s="438"/>
      <c r="CT8" s="452">
        <v>0.37352000000000002</v>
      </c>
      <c r="CU8" s="453"/>
      <c r="CV8" s="453"/>
      <c r="CW8" s="453"/>
      <c r="CX8" s="453"/>
      <c r="CY8" s="453"/>
      <c r="CZ8" s="453"/>
      <c r="DA8" s="454"/>
      <c r="DB8" s="452">
        <v>0.36563000000000001</v>
      </c>
      <c r="DC8" s="453"/>
      <c r="DD8" s="453"/>
      <c r="DE8" s="453"/>
      <c r="DF8" s="453"/>
      <c r="DG8" s="453"/>
      <c r="DH8" s="453"/>
      <c r="DI8" s="454"/>
      <c r="DJ8" s="158"/>
      <c r="DK8" s="158"/>
      <c r="DL8" s="158"/>
      <c r="DM8" s="158"/>
      <c r="DN8" s="158"/>
      <c r="DO8" s="158"/>
    </row>
    <row r="9" spans="1:119" ht="18.75" customHeight="1" thickBot="1" x14ac:dyDescent="0.25">
      <c r="A9" s="159"/>
      <c r="B9" s="458" t="s">
        <v>105</v>
      </c>
      <c r="C9" s="459"/>
      <c r="D9" s="459"/>
      <c r="E9" s="459"/>
      <c r="F9" s="459"/>
      <c r="G9" s="459"/>
      <c r="H9" s="459"/>
      <c r="I9" s="459"/>
      <c r="J9" s="459"/>
      <c r="K9" s="460"/>
      <c r="L9" s="466" t="s">
        <v>106</v>
      </c>
      <c r="M9" s="467"/>
      <c r="N9" s="467"/>
      <c r="O9" s="467"/>
      <c r="P9" s="467"/>
      <c r="Q9" s="468"/>
      <c r="R9" s="469">
        <v>1123891</v>
      </c>
      <c r="S9" s="470"/>
      <c r="T9" s="470"/>
      <c r="U9" s="470"/>
      <c r="V9" s="471"/>
      <c r="W9" s="475"/>
      <c r="X9" s="476"/>
      <c r="Y9" s="477"/>
      <c r="Z9" s="445" t="s">
        <v>107</v>
      </c>
      <c r="AA9" s="446"/>
      <c r="AB9" s="446"/>
      <c r="AC9" s="446"/>
      <c r="AD9" s="446"/>
      <c r="AE9" s="446"/>
      <c r="AF9" s="446"/>
      <c r="AG9" s="446"/>
      <c r="AH9" s="447"/>
      <c r="AI9" s="448">
        <v>1</v>
      </c>
      <c r="AJ9" s="449"/>
      <c r="AK9" s="449"/>
      <c r="AL9" s="449"/>
      <c r="AM9" s="449"/>
      <c r="AN9" s="449"/>
      <c r="AO9" s="449"/>
      <c r="AP9" s="450"/>
      <c r="AQ9" s="448">
        <v>9040</v>
      </c>
      <c r="AR9" s="449"/>
      <c r="AS9" s="449"/>
      <c r="AT9" s="449"/>
      <c r="AU9" s="449"/>
      <c r="AV9" s="449"/>
      <c r="AW9" s="449"/>
      <c r="AX9" s="449"/>
      <c r="AY9" s="451"/>
      <c r="AZ9" s="430" t="s">
        <v>108</v>
      </c>
      <c r="BA9" s="431"/>
      <c r="BB9" s="431"/>
      <c r="BC9" s="431"/>
      <c r="BD9" s="431"/>
      <c r="BE9" s="431"/>
      <c r="BF9" s="431"/>
      <c r="BG9" s="431"/>
      <c r="BH9" s="431"/>
      <c r="BI9" s="431"/>
      <c r="BJ9" s="431"/>
      <c r="BK9" s="431"/>
      <c r="BL9" s="431"/>
      <c r="BM9" s="432"/>
      <c r="BN9" s="433">
        <v>398898</v>
      </c>
      <c r="BO9" s="434"/>
      <c r="BP9" s="434"/>
      <c r="BQ9" s="434"/>
      <c r="BR9" s="434"/>
      <c r="BS9" s="434"/>
      <c r="BT9" s="434"/>
      <c r="BU9" s="435"/>
      <c r="BV9" s="433">
        <v>120557</v>
      </c>
      <c r="BW9" s="434"/>
      <c r="BX9" s="434"/>
      <c r="BY9" s="434"/>
      <c r="BZ9" s="434"/>
      <c r="CA9" s="434"/>
      <c r="CB9" s="434"/>
      <c r="CC9" s="435"/>
      <c r="CD9" s="499" t="s">
        <v>109</v>
      </c>
      <c r="CE9" s="500"/>
      <c r="CF9" s="500"/>
      <c r="CG9" s="500"/>
      <c r="CH9" s="500"/>
      <c r="CI9" s="500"/>
      <c r="CJ9" s="500"/>
      <c r="CK9" s="500"/>
      <c r="CL9" s="500"/>
      <c r="CM9" s="500"/>
      <c r="CN9" s="500"/>
      <c r="CO9" s="500"/>
      <c r="CP9" s="500"/>
      <c r="CQ9" s="500"/>
      <c r="CR9" s="500"/>
      <c r="CS9" s="501"/>
      <c r="CT9" s="439">
        <v>23.3</v>
      </c>
      <c r="CU9" s="440"/>
      <c r="CV9" s="440"/>
      <c r="CW9" s="440"/>
      <c r="CX9" s="440"/>
      <c r="CY9" s="440"/>
      <c r="CZ9" s="440"/>
      <c r="DA9" s="441"/>
      <c r="DB9" s="439">
        <v>23.3</v>
      </c>
      <c r="DC9" s="440"/>
      <c r="DD9" s="440"/>
      <c r="DE9" s="440"/>
      <c r="DF9" s="440"/>
      <c r="DG9" s="440"/>
      <c r="DH9" s="440"/>
      <c r="DI9" s="441"/>
      <c r="DJ9" s="158"/>
      <c r="DK9" s="158"/>
      <c r="DL9" s="158"/>
      <c r="DM9" s="158"/>
      <c r="DN9" s="158"/>
      <c r="DO9" s="158"/>
    </row>
    <row r="10" spans="1:119" ht="18.75" customHeight="1" x14ac:dyDescent="0.2">
      <c r="A10" s="159"/>
      <c r="B10" s="461"/>
      <c r="C10" s="462"/>
      <c r="D10" s="462"/>
      <c r="E10" s="462"/>
      <c r="F10" s="462"/>
      <c r="G10" s="462"/>
      <c r="H10" s="462"/>
      <c r="I10" s="462"/>
      <c r="J10" s="462"/>
      <c r="K10" s="403"/>
      <c r="L10" s="502" t="s">
        <v>110</v>
      </c>
      <c r="M10" s="503"/>
      <c r="N10" s="503"/>
      <c r="O10" s="503"/>
      <c r="P10" s="503"/>
      <c r="Q10" s="504"/>
      <c r="R10" s="448">
        <v>1168924</v>
      </c>
      <c r="S10" s="449"/>
      <c r="T10" s="449"/>
      <c r="U10" s="449"/>
      <c r="V10" s="451"/>
      <c r="W10" s="475"/>
      <c r="X10" s="476"/>
      <c r="Y10" s="477"/>
      <c r="Z10" s="445" t="s">
        <v>111</v>
      </c>
      <c r="AA10" s="446"/>
      <c r="AB10" s="446"/>
      <c r="AC10" s="446"/>
      <c r="AD10" s="446"/>
      <c r="AE10" s="446"/>
      <c r="AF10" s="446"/>
      <c r="AG10" s="446"/>
      <c r="AH10" s="447"/>
      <c r="AI10" s="448">
        <v>1</v>
      </c>
      <c r="AJ10" s="449"/>
      <c r="AK10" s="449"/>
      <c r="AL10" s="449"/>
      <c r="AM10" s="449"/>
      <c r="AN10" s="449"/>
      <c r="AO10" s="449"/>
      <c r="AP10" s="450"/>
      <c r="AQ10" s="448">
        <v>8070</v>
      </c>
      <c r="AR10" s="449"/>
      <c r="AS10" s="449"/>
      <c r="AT10" s="449"/>
      <c r="AU10" s="449"/>
      <c r="AV10" s="449"/>
      <c r="AW10" s="449"/>
      <c r="AX10" s="449"/>
      <c r="AY10" s="451"/>
      <c r="AZ10" s="430" t="s">
        <v>112</v>
      </c>
      <c r="BA10" s="431"/>
      <c r="BB10" s="431"/>
      <c r="BC10" s="431"/>
      <c r="BD10" s="431"/>
      <c r="BE10" s="431"/>
      <c r="BF10" s="431"/>
      <c r="BG10" s="431"/>
      <c r="BH10" s="431"/>
      <c r="BI10" s="431"/>
      <c r="BJ10" s="431"/>
      <c r="BK10" s="431"/>
      <c r="BL10" s="431"/>
      <c r="BM10" s="432"/>
      <c r="BN10" s="433">
        <v>2288997</v>
      </c>
      <c r="BO10" s="434"/>
      <c r="BP10" s="434"/>
      <c r="BQ10" s="434"/>
      <c r="BR10" s="434"/>
      <c r="BS10" s="434"/>
      <c r="BT10" s="434"/>
      <c r="BU10" s="435"/>
      <c r="BV10" s="433">
        <v>2229199</v>
      </c>
      <c r="BW10" s="434"/>
      <c r="BX10" s="434"/>
      <c r="BY10" s="434"/>
      <c r="BZ10" s="434"/>
      <c r="CA10" s="434"/>
      <c r="CB10" s="434"/>
      <c r="CC10" s="435"/>
      <c r="CD10" s="424" t="s">
        <v>113</v>
      </c>
      <c r="CE10" s="425"/>
      <c r="CF10" s="425"/>
      <c r="CG10" s="425"/>
      <c r="CH10" s="425"/>
      <c r="CI10" s="425"/>
      <c r="CJ10" s="425"/>
      <c r="CK10" s="425"/>
      <c r="CL10" s="425"/>
      <c r="CM10" s="425"/>
      <c r="CN10" s="425"/>
      <c r="CO10" s="425"/>
      <c r="CP10" s="425"/>
      <c r="CQ10" s="425"/>
      <c r="CR10" s="425"/>
      <c r="CS10" s="42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463"/>
      <c r="C11" s="464"/>
      <c r="D11" s="464"/>
      <c r="E11" s="464"/>
      <c r="F11" s="464"/>
      <c r="G11" s="464"/>
      <c r="H11" s="464"/>
      <c r="I11" s="464"/>
      <c r="J11" s="464"/>
      <c r="K11" s="465"/>
      <c r="L11" s="493" t="s">
        <v>114</v>
      </c>
      <c r="M11" s="494"/>
      <c r="N11" s="494"/>
      <c r="O11" s="494"/>
      <c r="P11" s="494"/>
      <c r="Q11" s="495"/>
      <c r="R11" s="496" t="s">
        <v>115</v>
      </c>
      <c r="S11" s="497"/>
      <c r="T11" s="497"/>
      <c r="U11" s="497"/>
      <c r="V11" s="498"/>
      <c r="W11" s="478"/>
      <c r="X11" s="479"/>
      <c r="Y11" s="480"/>
      <c r="Z11" s="445" t="s">
        <v>116</v>
      </c>
      <c r="AA11" s="446"/>
      <c r="AB11" s="446"/>
      <c r="AC11" s="446"/>
      <c r="AD11" s="446"/>
      <c r="AE11" s="446"/>
      <c r="AF11" s="446"/>
      <c r="AG11" s="446"/>
      <c r="AH11" s="447"/>
      <c r="AI11" s="448">
        <v>41</v>
      </c>
      <c r="AJ11" s="449"/>
      <c r="AK11" s="449"/>
      <c r="AL11" s="449"/>
      <c r="AM11" s="449"/>
      <c r="AN11" s="449"/>
      <c r="AO11" s="449"/>
      <c r="AP11" s="450"/>
      <c r="AQ11" s="448">
        <v>7780</v>
      </c>
      <c r="AR11" s="449"/>
      <c r="AS11" s="449"/>
      <c r="AT11" s="449"/>
      <c r="AU11" s="449"/>
      <c r="AV11" s="449"/>
      <c r="AW11" s="449"/>
      <c r="AX11" s="449"/>
      <c r="AY11" s="451"/>
      <c r="AZ11" s="430" t="s">
        <v>117</v>
      </c>
      <c r="BA11" s="431"/>
      <c r="BB11" s="431"/>
      <c r="BC11" s="431"/>
      <c r="BD11" s="431"/>
      <c r="BE11" s="431"/>
      <c r="BF11" s="431"/>
      <c r="BG11" s="431"/>
      <c r="BH11" s="431"/>
      <c r="BI11" s="431"/>
      <c r="BJ11" s="431"/>
      <c r="BK11" s="431"/>
      <c r="BL11" s="431"/>
      <c r="BM11" s="432"/>
      <c r="BN11" s="433">
        <v>0</v>
      </c>
      <c r="BO11" s="434"/>
      <c r="BP11" s="434"/>
      <c r="BQ11" s="434"/>
      <c r="BR11" s="434"/>
      <c r="BS11" s="434"/>
      <c r="BT11" s="434"/>
      <c r="BU11" s="435"/>
      <c r="BV11" s="433">
        <v>0</v>
      </c>
      <c r="BW11" s="434"/>
      <c r="BX11" s="434"/>
      <c r="BY11" s="434"/>
      <c r="BZ11" s="434"/>
      <c r="CA11" s="434"/>
      <c r="CB11" s="434"/>
      <c r="CC11" s="435"/>
      <c r="CD11" s="436" t="s">
        <v>118</v>
      </c>
      <c r="CE11" s="437"/>
      <c r="CF11" s="437"/>
      <c r="CG11" s="437"/>
      <c r="CH11" s="437"/>
      <c r="CI11" s="437"/>
      <c r="CJ11" s="437"/>
      <c r="CK11" s="437"/>
      <c r="CL11" s="437"/>
      <c r="CM11" s="437"/>
      <c r="CN11" s="437"/>
      <c r="CO11" s="437"/>
      <c r="CP11" s="437"/>
      <c r="CQ11" s="437"/>
      <c r="CR11" s="437"/>
      <c r="CS11" s="438"/>
      <c r="CT11" s="505" t="s">
        <v>119</v>
      </c>
      <c r="CU11" s="506"/>
      <c r="CV11" s="506"/>
      <c r="CW11" s="506"/>
      <c r="CX11" s="506"/>
      <c r="CY11" s="506"/>
      <c r="CZ11" s="506"/>
      <c r="DA11" s="507"/>
      <c r="DB11" s="505" t="s">
        <v>120</v>
      </c>
      <c r="DC11" s="506"/>
      <c r="DD11" s="506"/>
      <c r="DE11" s="506"/>
      <c r="DF11" s="506"/>
      <c r="DG11" s="506"/>
      <c r="DH11" s="506"/>
      <c r="DI11" s="507"/>
      <c r="DJ11" s="158"/>
      <c r="DK11" s="158"/>
      <c r="DL11" s="158"/>
      <c r="DM11" s="158"/>
      <c r="DN11" s="158"/>
      <c r="DO11" s="158"/>
    </row>
    <row r="12" spans="1:119" ht="18.75" customHeight="1" x14ac:dyDescent="0.2">
      <c r="A12" s="159"/>
      <c r="B12" s="508" t="s">
        <v>121</v>
      </c>
      <c r="C12" s="509"/>
      <c r="D12" s="509"/>
      <c r="E12" s="509"/>
      <c r="F12" s="509"/>
      <c r="G12" s="509"/>
      <c r="H12" s="509"/>
      <c r="I12" s="509"/>
      <c r="J12" s="509"/>
      <c r="K12" s="510"/>
      <c r="L12" s="517" t="s">
        <v>122</v>
      </c>
      <c r="M12" s="518"/>
      <c r="N12" s="518"/>
      <c r="O12" s="518"/>
      <c r="P12" s="518"/>
      <c r="Q12" s="519"/>
      <c r="R12" s="520">
        <v>1082296</v>
      </c>
      <c r="S12" s="521"/>
      <c r="T12" s="521"/>
      <c r="U12" s="521"/>
      <c r="V12" s="522"/>
      <c r="W12" s="472" t="s">
        <v>123</v>
      </c>
      <c r="X12" s="473"/>
      <c r="Y12" s="474"/>
      <c r="Z12" s="481" t="s">
        <v>1</v>
      </c>
      <c r="AA12" s="459"/>
      <c r="AB12" s="459"/>
      <c r="AC12" s="459"/>
      <c r="AD12" s="459"/>
      <c r="AE12" s="459"/>
      <c r="AF12" s="459"/>
      <c r="AG12" s="459"/>
      <c r="AH12" s="460"/>
      <c r="AI12" s="489" t="s">
        <v>124</v>
      </c>
      <c r="AJ12" s="459"/>
      <c r="AK12" s="459"/>
      <c r="AL12" s="459"/>
      <c r="AM12" s="460"/>
      <c r="AN12" s="489" t="s">
        <v>125</v>
      </c>
      <c r="AO12" s="490"/>
      <c r="AP12" s="490"/>
      <c r="AQ12" s="490"/>
      <c r="AR12" s="490"/>
      <c r="AS12" s="523"/>
      <c r="AT12" s="536" t="s">
        <v>126</v>
      </c>
      <c r="AU12" s="537"/>
      <c r="AV12" s="537"/>
      <c r="AW12" s="537"/>
      <c r="AX12" s="537"/>
      <c r="AY12" s="538"/>
      <c r="AZ12" s="430" t="s">
        <v>127</v>
      </c>
      <c r="BA12" s="431"/>
      <c r="BB12" s="431"/>
      <c r="BC12" s="431"/>
      <c r="BD12" s="431"/>
      <c r="BE12" s="431"/>
      <c r="BF12" s="431"/>
      <c r="BG12" s="431"/>
      <c r="BH12" s="431"/>
      <c r="BI12" s="431"/>
      <c r="BJ12" s="431"/>
      <c r="BK12" s="431"/>
      <c r="BL12" s="431"/>
      <c r="BM12" s="432"/>
      <c r="BN12" s="433">
        <v>1072936</v>
      </c>
      <c r="BO12" s="434"/>
      <c r="BP12" s="434"/>
      <c r="BQ12" s="434"/>
      <c r="BR12" s="434"/>
      <c r="BS12" s="434"/>
      <c r="BT12" s="434"/>
      <c r="BU12" s="435"/>
      <c r="BV12" s="433">
        <v>256000</v>
      </c>
      <c r="BW12" s="434"/>
      <c r="BX12" s="434"/>
      <c r="BY12" s="434"/>
      <c r="BZ12" s="434"/>
      <c r="CA12" s="434"/>
      <c r="CB12" s="434"/>
      <c r="CC12" s="435"/>
      <c r="CD12" s="436" t="s">
        <v>128</v>
      </c>
      <c r="CE12" s="437"/>
      <c r="CF12" s="437"/>
      <c r="CG12" s="437"/>
      <c r="CH12" s="437"/>
      <c r="CI12" s="437"/>
      <c r="CJ12" s="437"/>
      <c r="CK12" s="437"/>
      <c r="CL12" s="437"/>
      <c r="CM12" s="437"/>
      <c r="CN12" s="437"/>
      <c r="CO12" s="437"/>
      <c r="CP12" s="437"/>
      <c r="CQ12" s="437"/>
      <c r="CR12" s="437"/>
      <c r="CS12" s="438"/>
      <c r="CT12" s="505" t="s">
        <v>120</v>
      </c>
      <c r="CU12" s="506"/>
      <c r="CV12" s="506"/>
      <c r="CW12" s="506"/>
      <c r="CX12" s="506"/>
      <c r="CY12" s="506"/>
      <c r="CZ12" s="506"/>
      <c r="DA12" s="507"/>
      <c r="DB12" s="505" t="s">
        <v>129</v>
      </c>
      <c r="DC12" s="506"/>
      <c r="DD12" s="506"/>
      <c r="DE12" s="506"/>
      <c r="DF12" s="506"/>
      <c r="DG12" s="506"/>
      <c r="DH12" s="506"/>
      <c r="DI12" s="507"/>
      <c r="DJ12" s="158"/>
      <c r="DK12" s="158"/>
      <c r="DL12" s="158"/>
      <c r="DM12" s="158"/>
      <c r="DN12" s="158"/>
      <c r="DO12" s="158"/>
    </row>
    <row r="13" spans="1:119" ht="18.75" customHeight="1" thickBot="1" x14ac:dyDescent="0.25">
      <c r="A13" s="159"/>
      <c r="B13" s="511"/>
      <c r="C13" s="512"/>
      <c r="D13" s="512"/>
      <c r="E13" s="512"/>
      <c r="F13" s="512"/>
      <c r="G13" s="512"/>
      <c r="H13" s="512"/>
      <c r="I13" s="512"/>
      <c r="J13" s="512"/>
      <c r="K13" s="513"/>
      <c r="L13" s="166"/>
      <c r="M13" s="527" t="s">
        <v>130</v>
      </c>
      <c r="N13" s="528"/>
      <c r="O13" s="528"/>
      <c r="P13" s="528"/>
      <c r="Q13" s="529"/>
      <c r="R13" s="530">
        <v>1074351</v>
      </c>
      <c r="S13" s="531"/>
      <c r="T13" s="531"/>
      <c r="U13" s="531"/>
      <c r="V13" s="532"/>
      <c r="W13" s="475"/>
      <c r="X13" s="476"/>
      <c r="Y13" s="477"/>
      <c r="Z13" s="410"/>
      <c r="AA13" s="482"/>
      <c r="AB13" s="482"/>
      <c r="AC13" s="482"/>
      <c r="AD13" s="482"/>
      <c r="AE13" s="482"/>
      <c r="AF13" s="482"/>
      <c r="AG13" s="482"/>
      <c r="AH13" s="483"/>
      <c r="AI13" s="410"/>
      <c r="AJ13" s="482"/>
      <c r="AK13" s="482"/>
      <c r="AL13" s="482"/>
      <c r="AM13" s="483"/>
      <c r="AN13" s="524"/>
      <c r="AO13" s="525"/>
      <c r="AP13" s="525"/>
      <c r="AQ13" s="525"/>
      <c r="AR13" s="525"/>
      <c r="AS13" s="526"/>
      <c r="AT13" s="539"/>
      <c r="AU13" s="540"/>
      <c r="AV13" s="540"/>
      <c r="AW13" s="540"/>
      <c r="AX13" s="540"/>
      <c r="AY13" s="541"/>
      <c r="AZ13" s="533" t="s">
        <v>131</v>
      </c>
      <c r="BA13" s="534"/>
      <c r="BB13" s="534"/>
      <c r="BC13" s="534"/>
      <c r="BD13" s="534"/>
      <c r="BE13" s="534"/>
      <c r="BF13" s="534"/>
      <c r="BG13" s="534"/>
      <c r="BH13" s="534"/>
      <c r="BI13" s="534"/>
      <c r="BJ13" s="534"/>
      <c r="BK13" s="534"/>
      <c r="BL13" s="534"/>
      <c r="BM13" s="535"/>
      <c r="BN13" s="433">
        <v>1614959</v>
      </c>
      <c r="BO13" s="434"/>
      <c r="BP13" s="434"/>
      <c r="BQ13" s="434"/>
      <c r="BR13" s="434"/>
      <c r="BS13" s="434"/>
      <c r="BT13" s="434"/>
      <c r="BU13" s="435"/>
      <c r="BV13" s="433">
        <v>2093756</v>
      </c>
      <c r="BW13" s="434"/>
      <c r="BX13" s="434"/>
      <c r="BY13" s="434"/>
      <c r="BZ13" s="434"/>
      <c r="CA13" s="434"/>
      <c r="CB13" s="434"/>
      <c r="CC13" s="435"/>
      <c r="CD13" s="436" t="s">
        <v>132</v>
      </c>
      <c r="CE13" s="437"/>
      <c r="CF13" s="437"/>
      <c r="CG13" s="437"/>
      <c r="CH13" s="437"/>
      <c r="CI13" s="437"/>
      <c r="CJ13" s="437"/>
      <c r="CK13" s="437"/>
      <c r="CL13" s="437"/>
      <c r="CM13" s="437"/>
      <c r="CN13" s="437"/>
      <c r="CO13" s="437"/>
      <c r="CP13" s="437"/>
      <c r="CQ13" s="437"/>
      <c r="CR13" s="437"/>
      <c r="CS13" s="438"/>
      <c r="CT13" s="439">
        <v>11.9</v>
      </c>
      <c r="CU13" s="440"/>
      <c r="CV13" s="440"/>
      <c r="CW13" s="440"/>
      <c r="CX13" s="440"/>
      <c r="CY13" s="440"/>
      <c r="CZ13" s="440"/>
      <c r="DA13" s="441"/>
      <c r="DB13" s="439">
        <v>12.1</v>
      </c>
      <c r="DC13" s="440"/>
      <c r="DD13" s="440"/>
      <c r="DE13" s="440"/>
      <c r="DF13" s="440"/>
      <c r="DG13" s="440"/>
      <c r="DH13" s="440"/>
      <c r="DI13" s="441"/>
      <c r="DJ13" s="158"/>
      <c r="DK13" s="158"/>
      <c r="DL13" s="158"/>
      <c r="DM13" s="158"/>
      <c r="DN13" s="158"/>
      <c r="DO13" s="158"/>
    </row>
    <row r="14" spans="1:119" ht="18.75" customHeight="1" thickBot="1" x14ac:dyDescent="0.25">
      <c r="A14" s="159"/>
      <c r="B14" s="511"/>
      <c r="C14" s="512"/>
      <c r="D14" s="512"/>
      <c r="E14" s="512"/>
      <c r="F14" s="512"/>
      <c r="G14" s="512"/>
      <c r="H14" s="512"/>
      <c r="I14" s="512"/>
      <c r="J14" s="512"/>
      <c r="K14" s="513"/>
      <c r="L14" s="545" t="s">
        <v>133</v>
      </c>
      <c r="M14" s="546"/>
      <c r="N14" s="546"/>
      <c r="O14" s="546"/>
      <c r="P14" s="546"/>
      <c r="Q14" s="547"/>
      <c r="R14" s="548">
        <v>1095383</v>
      </c>
      <c r="S14" s="549"/>
      <c r="T14" s="549"/>
      <c r="U14" s="549"/>
      <c r="V14" s="550"/>
      <c r="W14" s="475"/>
      <c r="X14" s="476"/>
      <c r="Y14" s="477"/>
      <c r="Z14" s="502" t="s">
        <v>134</v>
      </c>
      <c r="AA14" s="503"/>
      <c r="AB14" s="503"/>
      <c r="AC14" s="503"/>
      <c r="AD14" s="503"/>
      <c r="AE14" s="503"/>
      <c r="AF14" s="503"/>
      <c r="AG14" s="503"/>
      <c r="AH14" s="504"/>
      <c r="AI14" s="448">
        <v>5340</v>
      </c>
      <c r="AJ14" s="449"/>
      <c r="AK14" s="449"/>
      <c r="AL14" s="449"/>
      <c r="AM14" s="450"/>
      <c r="AN14" s="448">
        <v>18070560</v>
      </c>
      <c r="AO14" s="449"/>
      <c r="AP14" s="449"/>
      <c r="AQ14" s="449"/>
      <c r="AR14" s="449"/>
      <c r="AS14" s="450"/>
      <c r="AT14" s="448">
        <v>3384</v>
      </c>
      <c r="AU14" s="449"/>
      <c r="AV14" s="449"/>
      <c r="AW14" s="449"/>
      <c r="AX14" s="449"/>
      <c r="AY14" s="451"/>
      <c r="AZ14" s="442" t="s">
        <v>135</v>
      </c>
      <c r="BA14" s="443"/>
      <c r="BB14" s="443"/>
      <c r="BC14" s="443"/>
      <c r="BD14" s="443"/>
      <c r="BE14" s="443"/>
      <c r="BF14" s="443"/>
      <c r="BG14" s="443"/>
      <c r="BH14" s="443"/>
      <c r="BI14" s="443"/>
      <c r="BJ14" s="443"/>
      <c r="BK14" s="443"/>
      <c r="BL14" s="443"/>
      <c r="BM14" s="444"/>
      <c r="BN14" s="421">
        <v>105644448</v>
      </c>
      <c r="BO14" s="422"/>
      <c r="BP14" s="422"/>
      <c r="BQ14" s="422"/>
      <c r="BR14" s="422"/>
      <c r="BS14" s="422"/>
      <c r="BT14" s="422"/>
      <c r="BU14" s="423"/>
      <c r="BV14" s="421">
        <v>104766889</v>
      </c>
      <c r="BW14" s="422"/>
      <c r="BX14" s="422"/>
      <c r="BY14" s="422"/>
      <c r="BZ14" s="422"/>
      <c r="CA14" s="422"/>
      <c r="CB14" s="422"/>
      <c r="CC14" s="423"/>
      <c r="CD14" s="499" t="s">
        <v>136</v>
      </c>
      <c r="CE14" s="500"/>
      <c r="CF14" s="500"/>
      <c r="CG14" s="500"/>
      <c r="CH14" s="500"/>
      <c r="CI14" s="500"/>
      <c r="CJ14" s="500"/>
      <c r="CK14" s="500"/>
      <c r="CL14" s="500"/>
      <c r="CM14" s="500"/>
      <c r="CN14" s="500"/>
      <c r="CO14" s="500"/>
      <c r="CP14" s="500"/>
      <c r="CQ14" s="500"/>
      <c r="CR14" s="500"/>
      <c r="CS14" s="501"/>
      <c r="CT14" s="542">
        <v>246</v>
      </c>
      <c r="CU14" s="543"/>
      <c r="CV14" s="543"/>
      <c r="CW14" s="543"/>
      <c r="CX14" s="543"/>
      <c r="CY14" s="543"/>
      <c r="CZ14" s="543"/>
      <c r="DA14" s="544"/>
      <c r="DB14" s="542">
        <v>236.8</v>
      </c>
      <c r="DC14" s="543"/>
      <c r="DD14" s="543"/>
      <c r="DE14" s="543"/>
      <c r="DF14" s="543"/>
      <c r="DG14" s="543"/>
      <c r="DH14" s="543"/>
      <c r="DI14" s="544"/>
      <c r="DJ14" s="158"/>
      <c r="DK14" s="158"/>
      <c r="DL14" s="158"/>
      <c r="DM14" s="158"/>
      <c r="DN14" s="158"/>
      <c r="DO14" s="158"/>
    </row>
    <row r="15" spans="1:119" ht="18.75" customHeight="1" x14ac:dyDescent="0.2">
      <c r="A15" s="159"/>
      <c r="B15" s="511"/>
      <c r="C15" s="512"/>
      <c r="D15" s="512"/>
      <c r="E15" s="512"/>
      <c r="F15" s="512"/>
      <c r="G15" s="512"/>
      <c r="H15" s="512"/>
      <c r="I15" s="512"/>
      <c r="J15" s="512"/>
      <c r="K15" s="513"/>
      <c r="L15" s="166"/>
      <c r="M15" s="527" t="s">
        <v>137</v>
      </c>
      <c r="N15" s="528"/>
      <c r="O15" s="528"/>
      <c r="P15" s="528"/>
      <c r="Q15" s="529"/>
      <c r="R15" s="548">
        <v>1088125</v>
      </c>
      <c r="S15" s="549"/>
      <c r="T15" s="549"/>
      <c r="U15" s="549"/>
      <c r="V15" s="550"/>
      <c r="W15" s="475"/>
      <c r="X15" s="476"/>
      <c r="Y15" s="477"/>
      <c r="Z15" s="502" t="s">
        <v>138</v>
      </c>
      <c r="AA15" s="503"/>
      <c r="AB15" s="503"/>
      <c r="AC15" s="503"/>
      <c r="AD15" s="503"/>
      <c r="AE15" s="503"/>
      <c r="AF15" s="503"/>
      <c r="AG15" s="503"/>
      <c r="AH15" s="504"/>
      <c r="AI15" s="448" t="s">
        <v>129</v>
      </c>
      <c r="AJ15" s="449"/>
      <c r="AK15" s="449"/>
      <c r="AL15" s="449"/>
      <c r="AM15" s="450"/>
      <c r="AN15" s="448" t="s">
        <v>119</v>
      </c>
      <c r="AO15" s="449"/>
      <c r="AP15" s="449"/>
      <c r="AQ15" s="449"/>
      <c r="AR15" s="449"/>
      <c r="AS15" s="450"/>
      <c r="AT15" s="448" t="s">
        <v>129</v>
      </c>
      <c r="AU15" s="449"/>
      <c r="AV15" s="449"/>
      <c r="AW15" s="449"/>
      <c r="AX15" s="449"/>
      <c r="AY15" s="451"/>
      <c r="AZ15" s="430" t="s">
        <v>139</v>
      </c>
      <c r="BA15" s="431"/>
      <c r="BB15" s="431"/>
      <c r="BC15" s="431"/>
      <c r="BD15" s="431"/>
      <c r="BE15" s="431"/>
      <c r="BF15" s="431"/>
      <c r="BG15" s="431"/>
      <c r="BH15" s="431"/>
      <c r="BI15" s="431"/>
      <c r="BJ15" s="431"/>
      <c r="BK15" s="431"/>
      <c r="BL15" s="431"/>
      <c r="BM15" s="432"/>
      <c r="BN15" s="433">
        <v>277938965</v>
      </c>
      <c r="BO15" s="434"/>
      <c r="BP15" s="434"/>
      <c r="BQ15" s="434"/>
      <c r="BR15" s="434"/>
      <c r="BS15" s="434"/>
      <c r="BT15" s="434"/>
      <c r="BU15" s="435"/>
      <c r="BV15" s="433">
        <v>276906391</v>
      </c>
      <c r="BW15" s="434"/>
      <c r="BX15" s="434"/>
      <c r="BY15" s="434"/>
      <c r="BZ15" s="434"/>
      <c r="CA15" s="434"/>
      <c r="CB15" s="434"/>
      <c r="CC15" s="435"/>
      <c r="CD15" s="553" t="s">
        <v>140</v>
      </c>
      <c r="CE15" s="554"/>
      <c r="CF15" s="554"/>
      <c r="CG15" s="554"/>
      <c r="CH15" s="554"/>
      <c r="CI15" s="554"/>
      <c r="CJ15" s="554"/>
      <c r="CK15" s="554"/>
      <c r="CL15" s="554"/>
      <c r="CM15" s="554"/>
      <c r="CN15" s="554"/>
      <c r="CO15" s="554"/>
      <c r="CP15" s="554"/>
      <c r="CQ15" s="554"/>
      <c r="CR15" s="554"/>
      <c r="CS15" s="555"/>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511"/>
      <c r="C16" s="512"/>
      <c r="D16" s="512"/>
      <c r="E16" s="512"/>
      <c r="F16" s="512"/>
      <c r="G16" s="512"/>
      <c r="H16" s="512"/>
      <c r="I16" s="512"/>
      <c r="J16" s="512"/>
      <c r="K16" s="513"/>
      <c r="L16" s="545" t="s">
        <v>141</v>
      </c>
      <c r="M16" s="562"/>
      <c r="N16" s="562"/>
      <c r="O16" s="562"/>
      <c r="P16" s="562"/>
      <c r="Q16" s="563"/>
      <c r="R16" s="559" t="s">
        <v>142</v>
      </c>
      <c r="S16" s="560"/>
      <c r="T16" s="560"/>
      <c r="U16" s="560"/>
      <c r="V16" s="561"/>
      <c r="W16" s="475"/>
      <c r="X16" s="476"/>
      <c r="Y16" s="477"/>
      <c r="Z16" s="502" t="s">
        <v>143</v>
      </c>
      <c r="AA16" s="503"/>
      <c r="AB16" s="503"/>
      <c r="AC16" s="503"/>
      <c r="AD16" s="503"/>
      <c r="AE16" s="503"/>
      <c r="AF16" s="503"/>
      <c r="AG16" s="503"/>
      <c r="AH16" s="504"/>
      <c r="AI16" s="448">
        <v>481</v>
      </c>
      <c r="AJ16" s="449"/>
      <c r="AK16" s="449"/>
      <c r="AL16" s="449"/>
      <c r="AM16" s="450"/>
      <c r="AN16" s="448">
        <v>1614236</v>
      </c>
      <c r="AO16" s="449"/>
      <c r="AP16" s="449"/>
      <c r="AQ16" s="449"/>
      <c r="AR16" s="449"/>
      <c r="AS16" s="450"/>
      <c r="AT16" s="448">
        <v>3356</v>
      </c>
      <c r="AU16" s="449"/>
      <c r="AV16" s="449"/>
      <c r="AW16" s="449"/>
      <c r="AX16" s="449"/>
      <c r="AY16" s="451"/>
      <c r="AZ16" s="430" t="s">
        <v>144</v>
      </c>
      <c r="BA16" s="431"/>
      <c r="BB16" s="431"/>
      <c r="BC16" s="431"/>
      <c r="BD16" s="431"/>
      <c r="BE16" s="431"/>
      <c r="BF16" s="431"/>
      <c r="BG16" s="431"/>
      <c r="BH16" s="431"/>
      <c r="BI16" s="431"/>
      <c r="BJ16" s="431"/>
      <c r="BK16" s="431"/>
      <c r="BL16" s="431"/>
      <c r="BM16" s="432"/>
      <c r="BN16" s="433">
        <v>131700928</v>
      </c>
      <c r="BO16" s="434"/>
      <c r="BP16" s="434"/>
      <c r="BQ16" s="434"/>
      <c r="BR16" s="434"/>
      <c r="BS16" s="434"/>
      <c r="BT16" s="434"/>
      <c r="BU16" s="435"/>
      <c r="BV16" s="433">
        <v>130851764</v>
      </c>
      <c r="BW16" s="434"/>
      <c r="BX16" s="434"/>
      <c r="BY16" s="434"/>
      <c r="BZ16" s="434"/>
      <c r="CA16" s="434"/>
      <c r="CB16" s="434"/>
      <c r="CC16" s="435"/>
      <c r="CD16" s="170"/>
      <c r="CE16" s="551" t="s">
        <v>145</v>
      </c>
      <c r="CF16" s="551"/>
      <c r="CG16" s="551"/>
      <c r="CH16" s="551"/>
      <c r="CI16" s="551"/>
      <c r="CJ16" s="551"/>
      <c r="CK16" s="551"/>
      <c r="CL16" s="551"/>
      <c r="CM16" s="551"/>
      <c r="CN16" s="551"/>
      <c r="CO16" s="551"/>
      <c r="CP16" s="551"/>
      <c r="CQ16" s="551"/>
      <c r="CR16" s="551"/>
      <c r="CS16" s="552"/>
      <c r="CT16" s="439">
        <v>14.5</v>
      </c>
      <c r="CU16" s="440"/>
      <c r="CV16" s="440"/>
      <c r="CW16" s="440"/>
      <c r="CX16" s="440"/>
      <c r="CY16" s="440"/>
      <c r="CZ16" s="440"/>
      <c r="DA16" s="441"/>
      <c r="DB16" s="439">
        <v>14.6</v>
      </c>
      <c r="DC16" s="440"/>
      <c r="DD16" s="440"/>
      <c r="DE16" s="440"/>
      <c r="DF16" s="440"/>
      <c r="DG16" s="440"/>
      <c r="DH16" s="440"/>
      <c r="DI16" s="441"/>
      <c r="DJ16" s="158"/>
      <c r="DK16" s="158"/>
      <c r="DL16" s="158"/>
      <c r="DM16" s="158"/>
      <c r="DN16" s="158"/>
      <c r="DO16" s="158"/>
    </row>
    <row r="17" spans="1:119" ht="18.75" customHeight="1" thickBot="1" x14ac:dyDescent="0.25">
      <c r="A17" s="159"/>
      <c r="B17" s="514"/>
      <c r="C17" s="515"/>
      <c r="D17" s="515"/>
      <c r="E17" s="515"/>
      <c r="F17" s="515"/>
      <c r="G17" s="515"/>
      <c r="H17" s="515"/>
      <c r="I17" s="515"/>
      <c r="J17" s="515"/>
      <c r="K17" s="516"/>
      <c r="L17" s="171"/>
      <c r="M17" s="556" t="s">
        <v>146</v>
      </c>
      <c r="N17" s="557"/>
      <c r="O17" s="557"/>
      <c r="P17" s="557"/>
      <c r="Q17" s="558"/>
      <c r="R17" s="559" t="s">
        <v>147</v>
      </c>
      <c r="S17" s="560"/>
      <c r="T17" s="560"/>
      <c r="U17" s="560"/>
      <c r="V17" s="561"/>
      <c r="W17" s="475"/>
      <c r="X17" s="476"/>
      <c r="Y17" s="477"/>
      <c r="Z17" s="502" t="s">
        <v>148</v>
      </c>
      <c r="AA17" s="503"/>
      <c r="AB17" s="503"/>
      <c r="AC17" s="503"/>
      <c r="AD17" s="503"/>
      <c r="AE17" s="503"/>
      <c r="AF17" s="503"/>
      <c r="AG17" s="503"/>
      <c r="AH17" s="504"/>
      <c r="AI17" s="448">
        <v>2007</v>
      </c>
      <c r="AJ17" s="449"/>
      <c r="AK17" s="449"/>
      <c r="AL17" s="449"/>
      <c r="AM17" s="450"/>
      <c r="AN17" s="448">
        <v>6498666</v>
      </c>
      <c r="AO17" s="449"/>
      <c r="AP17" s="449"/>
      <c r="AQ17" s="449"/>
      <c r="AR17" s="449"/>
      <c r="AS17" s="450"/>
      <c r="AT17" s="448">
        <v>3238</v>
      </c>
      <c r="AU17" s="449"/>
      <c r="AV17" s="449"/>
      <c r="AW17" s="449"/>
      <c r="AX17" s="449"/>
      <c r="AY17" s="451"/>
      <c r="AZ17" s="430" t="s">
        <v>149</v>
      </c>
      <c r="BA17" s="431"/>
      <c r="BB17" s="431"/>
      <c r="BC17" s="431"/>
      <c r="BD17" s="431"/>
      <c r="BE17" s="431"/>
      <c r="BF17" s="431"/>
      <c r="BG17" s="431"/>
      <c r="BH17" s="431"/>
      <c r="BI17" s="431"/>
      <c r="BJ17" s="431"/>
      <c r="BK17" s="431"/>
      <c r="BL17" s="431"/>
      <c r="BM17" s="432"/>
      <c r="BN17" s="433">
        <v>311293354</v>
      </c>
      <c r="BO17" s="434"/>
      <c r="BP17" s="434"/>
      <c r="BQ17" s="434"/>
      <c r="BR17" s="434"/>
      <c r="BS17" s="434"/>
      <c r="BT17" s="434"/>
      <c r="BU17" s="435"/>
      <c r="BV17" s="433">
        <v>313330255</v>
      </c>
      <c r="BW17" s="434"/>
      <c r="BX17" s="434"/>
      <c r="BY17" s="434"/>
      <c r="BZ17" s="434"/>
      <c r="CA17" s="434"/>
      <c r="CB17" s="434"/>
      <c r="CC17" s="435"/>
      <c r="CD17" s="170"/>
      <c r="CE17" s="551"/>
      <c r="CF17" s="551"/>
      <c r="CG17" s="551"/>
      <c r="CH17" s="551"/>
      <c r="CI17" s="551"/>
      <c r="CJ17" s="551"/>
      <c r="CK17" s="551"/>
      <c r="CL17" s="551"/>
      <c r="CM17" s="551"/>
      <c r="CN17" s="551"/>
      <c r="CO17" s="551"/>
      <c r="CP17" s="551"/>
      <c r="CQ17" s="551"/>
      <c r="CR17" s="551"/>
      <c r="CS17" s="552"/>
      <c r="CT17" s="439"/>
      <c r="CU17" s="440"/>
      <c r="CV17" s="440"/>
      <c r="CW17" s="440"/>
      <c r="CX17" s="440"/>
      <c r="CY17" s="440"/>
      <c r="CZ17" s="440"/>
      <c r="DA17" s="441"/>
      <c r="DB17" s="439"/>
      <c r="DC17" s="440"/>
      <c r="DD17" s="440"/>
      <c r="DE17" s="440"/>
      <c r="DF17" s="440"/>
      <c r="DG17" s="440"/>
      <c r="DH17" s="440"/>
      <c r="DI17" s="441"/>
      <c r="DJ17" s="158"/>
      <c r="DK17" s="158"/>
      <c r="DL17" s="158"/>
      <c r="DM17" s="158"/>
      <c r="DN17" s="158"/>
      <c r="DO17" s="158"/>
    </row>
    <row r="18" spans="1:119" ht="18.75" customHeight="1" thickBot="1" x14ac:dyDescent="0.25">
      <c r="A18" s="159"/>
      <c r="B18" s="415" t="s">
        <v>150</v>
      </c>
      <c r="C18" s="416"/>
      <c r="D18" s="416"/>
      <c r="E18" s="416"/>
      <c r="F18" s="416"/>
      <c r="G18" s="416"/>
      <c r="H18" s="416"/>
      <c r="I18" s="416"/>
      <c r="J18" s="416"/>
      <c r="K18" s="564"/>
      <c r="L18" s="565">
        <v>9323</v>
      </c>
      <c r="M18" s="566"/>
      <c r="N18" s="566"/>
      <c r="O18" s="566"/>
      <c r="P18" s="566"/>
      <c r="Q18" s="566"/>
      <c r="R18" s="566"/>
      <c r="S18" s="566"/>
      <c r="T18" s="566"/>
      <c r="U18" s="566"/>
      <c r="V18" s="566"/>
      <c r="W18" s="475"/>
      <c r="X18" s="476"/>
      <c r="Y18" s="477"/>
      <c r="Z18" s="502" t="s">
        <v>151</v>
      </c>
      <c r="AA18" s="503"/>
      <c r="AB18" s="503"/>
      <c r="AC18" s="503"/>
      <c r="AD18" s="503"/>
      <c r="AE18" s="503"/>
      <c r="AF18" s="503"/>
      <c r="AG18" s="503"/>
      <c r="AH18" s="504"/>
      <c r="AI18" s="448">
        <v>8355</v>
      </c>
      <c r="AJ18" s="449"/>
      <c r="AK18" s="449"/>
      <c r="AL18" s="449"/>
      <c r="AM18" s="450"/>
      <c r="AN18" s="448">
        <v>31771752</v>
      </c>
      <c r="AO18" s="449"/>
      <c r="AP18" s="449"/>
      <c r="AQ18" s="449"/>
      <c r="AR18" s="449"/>
      <c r="AS18" s="450"/>
      <c r="AT18" s="448">
        <v>3803</v>
      </c>
      <c r="AU18" s="449"/>
      <c r="AV18" s="449"/>
      <c r="AW18" s="449"/>
      <c r="AX18" s="449"/>
      <c r="AY18" s="451"/>
      <c r="AZ18" s="533" t="s">
        <v>152</v>
      </c>
      <c r="BA18" s="534"/>
      <c r="BB18" s="534"/>
      <c r="BC18" s="534"/>
      <c r="BD18" s="534"/>
      <c r="BE18" s="534"/>
      <c r="BF18" s="534"/>
      <c r="BG18" s="534"/>
      <c r="BH18" s="534"/>
      <c r="BI18" s="534"/>
      <c r="BJ18" s="534"/>
      <c r="BK18" s="534"/>
      <c r="BL18" s="534"/>
      <c r="BM18" s="535"/>
      <c r="BN18" s="567">
        <v>370877981</v>
      </c>
      <c r="BO18" s="568"/>
      <c r="BP18" s="568"/>
      <c r="BQ18" s="568"/>
      <c r="BR18" s="568"/>
      <c r="BS18" s="568"/>
      <c r="BT18" s="568"/>
      <c r="BU18" s="569"/>
      <c r="BV18" s="567">
        <v>374934555</v>
      </c>
      <c r="BW18" s="568"/>
      <c r="BX18" s="568"/>
      <c r="BY18" s="568"/>
      <c r="BZ18" s="568"/>
      <c r="CA18" s="568"/>
      <c r="CB18" s="568"/>
      <c r="CC18" s="569"/>
      <c r="CD18" s="170"/>
      <c r="CE18" s="551"/>
      <c r="CF18" s="551"/>
      <c r="CG18" s="551"/>
      <c r="CH18" s="551"/>
      <c r="CI18" s="551"/>
      <c r="CJ18" s="551"/>
      <c r="CK18" s="551"/>
      <c r="CL18" s="551"/>
      <c r="CM18" s="551"/>
      <c r="CN18" s="551"/>
      <c r="CO18" s="551"/>
      <c r="CP18" s="551"/>
      <c r="CQ18" s="551"/>
      <c r="CR18" s="551"/>
      <c r="CS18" s="552"/>
      <c r="CT18" s="439"/>
      <c r="CU18" s="440"/>
      <c r="CV18" s="440"/>
      <c r="CW18" s="440"/>
      <c r="CX18" s="440"/>
      <c r="CY18" s="440"/>
      <c r="CZ18" s="440"/>
      <c r="DA18" s="441"/>
      <c r="DB18" s="439"/>
      <c r="DC18" s="440"/>
      <c r="DD18" s="440"/>
      <c r="DE18" s="440"/>
      <c r="DF18" s="440"/>
      <c r="DG18" s="440"/>
      <c r="DH18" s="440"/>
      <c r="DI18" s="441"/>
      <c r="DJ18" s="158"/>
      <c r="DK18" s="158"/>
      <c r="DL18" s="158"/>
      <c r="DM18" s="158"/>
      <c r="DN18" s="158"/>
      <c r="DO18" s="158"/>
    </row>
    <row r="19" spans="1:119" ht="18.75" customHeight="1" thickBot="1" x14ac:dyDescent="0.25">
      <c r="A19" s="159"/>
      <c r="B19" s="415" t="s">
        <v>153</v>
      </c>
      <c r="C19" s="416"/>
      <c r="D19" s="416"/>
      <c r="E19" s="416"/>
      <c r="F19" s="416"/>
      <c r="G19" s="416"/>
      <c r="H19" s="416"/>
      <c r="I19" s="416"/>
      <c r="J19" s="416"/>
      <c r="K19" s="564"/>
      <c r="L19" s="565">
        <v>116</v>
      </c>
      <c r="M19" s="566"/>
      <c r="N19" s="566"/>
      <c r="O19" s="566"/>
      <c r="P19" s="566"/>
      <c r="Q19" s="566"/>
      <c r="R19" s="566"/>
      <c r="S19" s="566"/>
      <c r="T19" s="566"/>
      <c r="U19" s="566"/>
      <c r="V19" s="566"/>
      <c r="W19" s="475"/>
      <c r="X19" s="476"/>
      <c r="Y19" s="477"/>
      <c r="Z19" s="502" t="s">
        <v>154</v>
      </c>
      <c r="AA19" s="503"/>
      <c r="AB19" s="503"/>
      <c r="AC19" s="503"/>
      <c r="AD19" s="503"/>
      <c r="AE19" s="503"/>
      <c r="AF19" s="503"/>
      <c r="AG19" s="503"/>
      <c r="AH19" s="504"/>
      <c r="AI19" s="448" t="s">
        <v>155</v>
      </c>
      <c r="AJ19" s="449"/>
      <c r="AK19" s="449"/>
      <c r="AL19" s="449"/>
      <c r="AM19" s="450"/>
      <c r="AN19" s="448" t="s">
        <v>156</v>
      </c>
      <c r="AO19" s="449"/>
      <c r="AP19" s="449"/>
      <c r="AQ19" s="449"/>
      <c r="AR19" s="449"/>
      <c r="AS19" s="450"/>
      <c r="AT19" s="448" t="s">
        <v>129</v>
      </c>
      <c r="AU19" s="449"/>
      <c r="AV19" s="449"/>
      <c r="AW19" s="449"/>
      <c r="AX19" s="449"/>
      <c r="AY19" s="451"/>
      <c r="AZ19" s="442" t="s">
        <v>157</v>
      </c>
      <c r="BA19" s="443"/>
      <c r="BB19" s="443"/>
      <c r="BC19" s="443"/>
      <c r="BD19" s="443"/>
      <c r="BE19" s="443"/>
      <c r="BF19" s="443"/>
      <c r="BG19" s="443"/>
      <c r="BH19" s="443"/>
      <c r="BI19" s="443"/>
      <c r="BJ19" s="443"/>
      <c r="BK19" s="443"/>
      <c r="BL19" s="443"/>
      <c r="BM19" s="444"/>
      <c r="BN19" s="421">
        <v>1172713838</v>
      </c>
      <c r="BO19" s="422"/>
      <c r="BP19" s="422"/>
      <c r="BQ19" s="422"/>
      <c r="BR19" s="422"/>
      <c r="BS19" s="422"/>
      <c r="BT19" s="422"/>
      <c r="BU19" s="423"/>
      <c r="BV19" s="421">
        <v>1166967465</v>
      </c>
      <c r="BW19" s="422"/>
      <c r="BX19" s="422"/>
      <c r="BY19" s="422"/>
      <c r="BZ19" s="422"/>
      <c r="CA19" s="422"/>
      <c r="CB19" s="422"/>
      <c r="CC19" s="423"/>
      <c r="CD19" s="170"/>
      <c r="CE19" s="551"/>
      <c r="CF19" s="551"/>
      <c r="CG19" s="551"/>
      <c r="CH19" s="551"/>
      <c r="CI19" s="551"/>
      <c r="CJ19" s="551"/>
      <c r="CK19" s="551"/>
      <c r="CL19" s="551"/>
      <c r="CM19" s="551"/>
      <c r="CN19" s="551"/>
      <c r="CO19" s="551"/>
      <c r="CP19" s="551"/>
      <c r="CQ19" s="551"/>
      <c r="CR19" s="551"/>
      <c r="CS19" s="552"/>
      <c r="CT19" s="439"/>
      <c r="CU19" s="440"/>
      <c r="CV19" s="440"/>
      <c r="CW19" s="440"/>
      <c r="CX19" s="440"/>
      <c r="CY19" s="440"/>
      <c r="CZ19" s="440"/>
      <c r="DA19" s="441"/>
      <c r="DB19" s="439"/>
      <c r="DC19" s="440"/>
      <c r="DD19" s="440"/>
      <c r="DE19" s="440"/>
      <c r="DF19" s="440"/>
      <c r="DG19" s="440"/>
      <c r="DH19" s="440"/>
      <c r="DI19" s="441"/>
      <c r="DJ19" s="158"/>
      <c r="DK19" s="158"/>
      <c r="DL19" s="158"/>
      <c r="DM19" s="158"/>
      <c r="DN19" s="158"/>
      <c r="DO19" s="158"/>
    </row>
    <row r="20" spans="1:119" ht="18.75" customHeight="1" thickBot="1" x14ac:dyDescent="0.25">
      <c r="A20" s="159"/>
      <c r="B20" s="415" t="s">
        <v>158</v>
      </c>
      <c r="C20" s="416"/>
      <c r="D20" s="416"/>
      <c r="E20" s="416"/>
      <c r="F20" s="416"/>
      <c r="G20" s="416"/>
      <c r="H20" s="416"/>
      <c r="I20" s="416"/>
      <c r="J20" s="416"/>
      <c r="K20" s="564"/>
      <c r="L20" s="565">
        <v>393396</v>
      </c>
      <c r="M20" s="566"/>
      <c r="N20" s="566"/>
      <c r="O20" s="566"/>
      <c r="P20" s="566"/>
      <c r="Q20" s="566"/>
      <c r="R20" s="566"/>
      <c r="S20" s="566"/>
      <c r="T20" s="566"/>
      <c r="U20" s="566"/>
      <c r="V20" s="566"/>
      <c r="W20" s="478"/>
      <c r="X20" s="479"/>
      <c r="Y20" s="480"/>
      <c r="Z20" s="502" t="s">
        <v>159</v>
      </c>
      <c r="AA20" s="503"/>
      <c r="AB20" s="503"/>
      <c r="AC20" s="503"/>
      <c r="AD20" s="503"/>
      <c r="AE20" s="503"/>
      <c r="AF20" s="503"/>
      <c r="AG20" s="503"/>
      <c r="AH20" s="504"/>
      <c r="AI20" s="448">
        <v>15702</v>
      </c>
      <c r="AJ20" s="449"/>
      <c r="AK20" s="449"/>
      <c r="AL20" s="449"/>
      <c r="AM20" s="450"/>
      <c r="AN20" s="448">
        <v>56340978</v>
      </c>
      <c r="AO20" s="449"/>
      <c r="AP20" s="449"/>
      <c r="AQ20" s="449"/>
      <c r="AR20" s="449"/>
      <c r="AS20" s="450"/>
      <c r="AT20" s="448">
        <v>3588</v>
      </c>
      <c r="AU20" s="449"/>
      <c r="AV20" s="449"/>
      <c r="AW20" s="449"/>
      <c r="AX20" s="449"/>
      <c r="AY20" s="451"/>
      <c r="AZ20" s="533" t="s">
        <v>160</v>
      </c>
      <c r="BA20" s="534"/>
      <c r="BB20" s="534"/>
      <c r="BC20" s="534"/>
      <c r="BD20" s="534"/>
      <c r="BE20" s="534"/>
      <c r="BF20" s="534"/>
      <c r="BG20" s="534"/>
      <c r="BH20" s="534"/>
      <c r="BI20" s="534"/>
      <c r="BJ20" s="534"/>
      <c r="BK20" s="534"/>
      <c r="BL20" s="534"/>
      <c r="BM20" s="535"/>
      <c r="BN20" s="567">
        <v>312337376</v>
      </c>
      <c r="BO20" s="568"/>
      <c r="BP20" s="568"/>
      <c r="BQ20" s="568"/>
      <c r="BR20" s="568"/>
      <c r="BS20" s="568"/>
      <c r="BT20" s="568"/>
      <c r="BU20" s="569"/>
      <c r="BV20" s="567">
        <v>328303579</v>
      </c>
      <c r="BW20" s="568"/>
      <c r="BX20" s="568"/>
      <c r="BY20" s="568"/>
      <c r="BZ20" s="568"/>
      <c r="CA20" s="568"/>
      <c r="CB20" s="568"/>
      <c r="CC20" s="569"/>
      <c r="CD20" s="170"/>
      <c r="CE20" s="551"/>
      <c r="CF20" s="551"/>
      <c r="CG20" s="551"/>
      <c r="CH20" s="551"/>
      <c r="CI20" s="551"/>
      <c r="CJ20" s="551"/>
      <c r="CK20" s="551"/>
      <c r="CL20" s="551"/>
      <c r="CM20" s="551"/>
      <c r="CN20" s="551"/>
      <c r="CO20" s="551"/>
      <c r="CP20" s="551"/>
      <c r="CQ20" s="551"/>
      <c r="CR20" s="551"/>
      <c r="CS20" s="552"/>
      <c r="CT20" s="439"/>
      <c r="CU20" s="440"/>
      <c r="CV20" s="440"/>
      <c r="CW20" s="440"/>
      <c r="CX20" s="440"/>
      <c r="CY20" s="440"/>
      <c r="CZ20" s="440"/>
      <c r="DA20" s="441"/>
      <c r="DB20" s="439"/>
      <c r="DC20" s="440"/>
      <c r="DD20" s="440"/>
      <c r="DE20" s="440"/>
      <c r="DF20" s="440"/>
      <c r="DG20" s="440"/>
      <c r="DH20" s="440"/>
      <c r="DI20" s="441"/>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570" t="s">
        <v>161</v>
      </c>
      <c r="X21" s="571"/>
      <c r="Y21" s="571"/>
      <c r="Z21" s="571"/>
      <c r="AA21" s="571"/>
      <c r="AB21" s="571"/>
      <c r="AC21" s="571"/>
      <c r="AD21" s="571"/>
      <c r="AE21" s="571"/>
      <c r="AF21" s="571"/>
      <c r="AG21" s="571"/>
      <c r="AH21" s="572"/>
      <c r="AI21" s="573">
        <v>100.1</v>
      </c>
      <c r="AJ21" s="574"/>
      <c r="AK21" s="574"/>
      <c r="AL21" s="574"/>
      <c r="AM21" s="574"/>
      <c r="AN21" s="574"/>
      <c r="AO21" s="574"/>
      <c r="AP21" s="574"/>
      <c r="AQ21" s="574"/>
      <c r="AR21" s="574"/>
      <c r="AS21" s="574"/>
      <c r="AT21" s="574"/>
      <c r="AU21" s="574"/>
      <c r="AV21" s="574"/>
      <c r="AW21" s="574"/>
      <c r="AX21" s="574"/>
      <c r="AY21" s="575"/>
      <c r="AZ21" s="442" t="s">
        <v>162</v>
      </c>
      <c r="BA21" s="443"/>
      <c r="BB21" s="443"/>
      <c r="BC21" s="443"/>
      <c r="BD21" s="443"/>
      <c r="BE21" s="443"/>
      <c r="BF21" s="443"/>
      <c r="BG21" s="443"/>
      <c r="BH21" s="443"/>
      <c r="BI21" s="443"/>
      <c r="BJ21" s="443"/>
      <c r="BK21" s="443"/>
      <c r="BL21" s="443"/>
      <c r="BM21" s="444"/>
      <c r="BN21" s="421">
        <v>27208206</v>
      </c>
      <c r="BO21" s="422"/>
      <c r="BP21" s="422"/>
      <c r="BQ21" s="422"/>
      <c r="BR21" s="422"/>
      <c r="BS21" s="422"/>
      <c r="BT21" s="422"/>
      <c r="BU21" s="423"/>
      <c r="BV21" s="421">
        <v>34979491</v>
      </c>
      <c r="BW21" s="422"/>
      <c r="BX21" s="422"/>
      <c r="BY21" s="422"/>
      <c r="BZ21" s="422"/>
      <c r="CA21" s="422"/>
      <c r="CB21" s="422"/>
      <c r="CC21" s="423"/>
      <c r="CD21" s="170"/>
      <c r="CE21" s="551"/>
      <c r="CF21" s="551"/>
      <c r="CG21" s="551"/>
      <c r="CH21" s="551"/>
      <c r="CI21" s="551"/>
      <c r="CJ21" s="551"/>
      <c r="CK21" s="551"/>
      <c r="CL21" s="551"/>
      <c r="CM21" s="551"/>
      <c r="CN21" s="551"/>
      <c r="CO21" s="551"/>
      <c r="CP21" s="551"/>
      <c r="CQ21" s="551"/>
      <c r="CR21" s="551"/>
      <c r="CS21" s="552"/>
      <c r="CT21" s="439"/>
      <c r="CU21" s="440"/>
      <c r="CV21" s="440"/>
      <c r="CW21" s="440"/>
      <c r="CX21" s="440"/>
      <c r="CY21" s="440"/>
      <c r="CZ21" s="440"/>
      <c r="DA21" s="441"/>
      <c r="DB21" s="439"/>
      <c r="DC21" s="440"/>
      <c r="DD21" s="440"/>
      <c r="DE21" s="440"/>
      <c r="DF21" s="440"/>
      <c r="DG21" s="440"/>
      <c r="DH21" s="440"/>
      <c r="DI21" s="441"/>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30" t="s">
        <v>163</v>
      </c>
      <c r="BA22" s="431"/>
      <c r="BB22" s="431"/>
      <c r="BC22" s="431"/>
      <c r="BD22" s="431"/>
      <c r="BE22" s="431"/>
      <c r="BF22" s="431"/>
      <c r="BG22" s="431"/>
      <c r="BH22" s="431"/>
      <c r="BI22" s="431"/>
      <c r="BJ22" s="431"/>
      <c r="BK22" s="431"/>
      <c r="BL22" s="431"/>
      <c r="BM22" s="432"/>
      <c r="BN22" s="433">
        <v>2018073</v>
      </c>
      <c r="BO22" s="434"/>
      <c r="BP22" s="434"/>
      <c r="BQ22" s="434"/>
      <c r="BR22" s="434"/>
      <c r="BS22" s="434"/>
      <c r="BT22" s="434"/>
      <c r="BU22" s="435"/>
      <c r="BV22" s="433">
        <v>1924727</v>
      </c>
      <c r="BW22" s="434"/>
      <c r="BX22" s="434"/>
      <c r="BY22" s="434"/>
      <c r="BZ22" s="434"/>
      <c r="CA22" s="434"/>
      <c r="CB22" s="434"/>
      <c r="CC22" s="435"/>
      <c r="CD22" s="170"/>
      <c r="CE22" s="551"/>
      <c r="CF22" s="551"/>
      <c r="CG22" s="551"/>
      <c r="CH22" s="551"/>
      <c r="CI22" s="551"/>
      <c r="CJ22" s="551"/>
      <c r="CK22" s="551"/>
      <c r="CL22" s="551"/>
      <c r="CM22" s="551"/>
      <c r="CN22" s="551"/>
      <c r="CO22" s="551"/>
      <c r="CP22" s="551"/>
      <c r="CQ22" s="551"/>
      <c r="CR22" s="551"/>
      <c r="CS22" s="552"/>
      <c r="CT22" s="439"/>
      <c r="CU22" s="440"/>
      <c r="CV22" s="440"/>
      <c r="CW22" s="440"/>
      <c r="CX22" s="440"/>
      <c r="CY22" s="440"/>
      <c r="CZ22" s="440"/>
      <c r="DA22" s="441"/>
      <c r="DB22" s="439"/>
      <c r="DC22" s="440"/>
      <c r="DD22" s="440"/>
      <c r="DE22" s="440"/>
      <c r="DF22" s="440"/>
      <c r="DG22" s="440"/>
      <c r="DH22" s="440"/>
      <c r="DI22" s="441"/>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30" t="s">
        <v>164</v>
      </c>
      <c r="BA23" s="431"/>
      <c r="BB23" s="431"/>
      <c r="BC23" s="431"/>
      <c r="BD23" s="431"/>
      <c r="BE23" s="431"/>
      <c r="BF23" s="431"/>
      <c r="BG23" s="431"/>
      <c r="BH23" s="431"/>
      <c r="BI23" s="431"/>
      <c r="BJ23" s="431"/>
      <c r="BK23" s="431"/>
      <c r="BL23" s="431"/>
      <c r="BM23" s="432"/>
      <c r="BN23" s="433">
        <v>6051825</v>
      </c>
      <c r="BO23" s="434"/>
      <c r="BP23" s="434"/>
      <c r="BQ23" s="434"/>
      <c r="BR23" s="434"/>
      <c r="BS23" s="434"/>
      <c r="BT23" s="434"/>
      <c r="BU23" s="435"/>
      <c r="BV23" s="433">
        <v>6051825</v>
      </c>
      <c r="BW23" s="434"/>
      <c r="BX23" s="434"/>
      <c r="BY23" s="434"/>
      <c r="BZ23" s="434"/>
      <c r="CA23" s="434"/>
      <c r="CB23" s="434"/>
      <c r="CC23" s="435"/>
      <c r="CD23" s="170"/>
      <c r="CE23" s="551"/>
      <c r="CF23" s="551"/>
      <c r="CG23" s="551"/>
      <c r="CH23" s="551"/>
      <c r="CI23" s="551"/>
      <c r="CJ23" s="551"/>
      <c r="CK23" s="551"/>
      <c r="CL23" s="551"/>
      <c r="CM23" s="551"/>
      <c r="CN23" s="551"/>
      <c r="CO23" s="551"/>
      <c r="CP23" s="551"/>
      <c r="CQ23" s="551"/>
      <c r="CR23" s="551"/>
      <c r="CS23" s="552"/>
      <c r="CT23" s="439"/>
      <c r="CU23" s="440"/>
      <c r="CV23" s="440"/>
      <c r="CW23" s="440"/>
      <c r="CX23" s="440"/>
      <c r="CY23" s="440"/>
      <c r="CZ23" s="440"/>
      <c r="DA23" s="441"/>
      <c r="DB23" s="439"/>
      <c r="DC23" s="440"/>
      <c r="DD23" s="440"/>
      <c r="DE23" s="440"/>
      <c r="DF23" s="440"/>
      <c r="DG23" s="440"/>
      <c r="DH23" s="440"/>
      <c r="DI23" s="441"/>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9" t="s">
        <v>165</v>
      </c>
      <c r="BA24" s="500"/>
      <c r="BB24" s="500"/>
      <c r="BC24" s="500"/>
      <c r="BD24" s="500"/>
      <c r="BE24" s="500"/>
      <c r="BF24" s="500"/>
      <c r="BG24" s="500"/>
      <c r="BH24" s="500"/>
      <c r="BI24" s="500"/>
      <c r="BJ24" s="500"/>
      <c r="BK24" s="500"/>
      <c r="BL24" s="500"/>
      <c r="BM24" s="501"/>
      <c r="BN24" s="567">
        <v>6051825</v>
      </c>
      <c r="BO24" s="568"/>
      <c r="BP24" s="568"/>
      <c r="BQ24" s="568"/>
      <c r="BR24" s="568"/>
      <c r="BS24" s="568"/>
      <c r="BT24" s="568"/>
      <c r="BU24" s="569"/>
      <c r="BV24" s="567">
        <v>6051825</v>
      </c>
      <c r="BW24" s="568"/>
      <c r="BX24" s="568"/>
      <c r="BY24" s="568"/>
      <c r="BZ24" s="568"/>
      <c r="CA24" s="568"/>
      <c r="CB24" s="568"/>
      <c r="CC24" s="569"/>
      <c r="CD24" s="170"/>
      <c r="CE24" s="551"/>
      <c r="CF24" s="551"/>
      <c r="CG24" s="551"/>
      <c r="CH24" s="551"/>
      <c r="CI24" s="551"/>
      <c r="CJ24" s="551"/>
      <c r="CK24" s="551"/>
      <c r="CL24" s="551"/>
      <c r="CM24" s="551"/>
      <c r="CN24" s="551"/>
      <c r="CO24" s="551"/>
      <c r="CP24" s="551"/>
      <c r="CQ24" s="551"/>
      <c r="CR24" s="551"/>
      <c r="CS24" s="552"/>
      <c r="CT24" s="439"/>
      <c r="CU24" s="440"/>
      <c r="CV24" s="440"/>
      <c r="CW24" s="440"/>
      <c r="CX24" s="440"/>
      <c r="CY24" s="440"/>
      <c r="CZ24" s="440"/>
      <c r="DA24" s="441"/>
      <c r="DB24" s="439"/>
      <c r="DC24" s="440"/>
      <c r="DD24" s="440"/>
      <c r="DE24" s="440"/>
      <c r="DF24" s="440"/>
      <c r="DG24" s="440"/>
      <c r="DH24" s="440"/>
      <c r="DI24" s="441"/>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6" t="s">
        <v>166</v>
      </c>
      <c r="BA25" s="577"/>
      <c r="BB25" s="577"/>
      <c r="BC25" s="578"/>
      <c r="BD25" s="442" t="s">
        <v>45</v>
      </c>
      <c r="BE25" s="443"/>
      <c r="BF25" s="443"/>
      <c r="BG25" s="443"/>
      <c r="BH25" s="443"/>
      <c r="BI25" s="443"/>
      <c r="BJ25" s="443"/>
      <c r="BK25" s="443"/>
      <c r="BL25" s="443"/>
      <c r="BM25" s="444"/>
      <c r="BN25" s="421">
        <v>9826811</v>
      </c>
      <c r="BO25" s="422"/>
      <c r="BP25" s="422"/>
      <c r="BQ25" s="422"/>
      <c r="BR25" s="422"/>
      <c r="BS25" s="422"/>
      <c r="BT25" s="422"/>
      <c r="BU25" s="423"/>
      <c r="BV25" s="421">
        <v>8610750</v>
      </c>
      <c r="BW25" s="422"/>
      <c r="BX25" s="422"/>
      <c r="BY25" s="422"/>
      <c r="BZ25" s="422"/>
      <c r="CA25" s="422"/>
      <c r="CB25" s="422"/>
      <c r="CC25" s="423"/>
      <c r="CD25" s="170"/>
      <c r="CE25" s="551"/>
      <c r="CF25" s="551"/>
      <c r="CG25" s="551"/>
      <c r="CH25" s="551"/>
      <c r="CI25" s="551"/>
      <c r="CJ25" s="551"/>
      <c r="CK25" s="551"/>
      <c r="CL25" s="551"/>
      <c r="CM25" s="551"/>
      <c r="CN25" s="551"/>
      <c r="CO25" s="551"/>
      <c r="CP25" s="551"/>
      <c r="CQ25" s="551"/>
      <c r="CR25" s="551"/>
      <c r="CS25" s="552"/>
      <c r="CT25" s="439"/>
      <c r="CU25" s="440"/>
      <c r="CV25" s="440"/>
      <c r="CW25" s="440"/>
      <c r="CX25" s="440"/>
      <c r="CY25" s="440"/>
      <c r="CZ25" s="440"/>
      <c r="DA25" s="441"/>
      <c r="DB25" s="439"/>
      <c r="DC25" s="440"/>
      <c r="DD25" s="440"/>
      <c r="DE25" s="440"/>
      <c r="DF25" s="440"/>
      <c r="DG25" s="440"/>
      <c r="DH25" s="440"/>
      <c r="DI25" s="441"/>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9"/>
      <c r="BA26" s="580"/>
      <c r="BB26" s="580"/>
      <c r="BC26" s="581"/>
      <c r="BD26" s="430" t="s">
        <v>167</v>
      </c>
      <c r="BE26" s="431"/>
      <c r="BF26" s="431"/>
      <c r="BG26" s="431"/>
      <c r="BH26" s="431"/>
      <c r="BI26" s="431"/>
      <c r="BJ26" s="431"/>
      <c r="BK26" s="431"/>
      <c r="BL26" s="431"/>
      <c r="BM26" s="432"/>
      <c r="BN26" s="433">
        <v>13800612</v>
      </c>
      <c r="BO26" s="434"/>
      <c r="BP26" s="434"/>
      <c r="BQ26" s="434"/>
      <c r="BR26" s="434"/>
      <c r="BS26" s="434"/>
      <c r="BT26" s="434"/>
      <c r="BU26" s="435"/>
      <c r="BV26" s="433">
        <v>17883043</v>
      </c>
      <c r="BW26" s="434"/>
      <c r="BX26" s="434"/>
      <c r="BY26" s="434"/>
      <c r="BZ26" s="434"/>
      <c r="CA26" s="434"/>
      <c r="CB26" s="434"/>
      <c r="CC26" s="435"/>
      <c r="CD26" s="170"/>
      <c r="CE26" s="551"/>
      <c r="CF26" s="551"/>
      <c r="CG26" s="551"/>
      <c r="CH26" s="551"/>
      <c r="CI26" s="551"/>
      <c r="CJ26" s="551"/>
      <c r="CK26" s="551"/>
      <c r="CL26" s="551"/>
      <c r="CM26" s="551"/>
      <c r="CN26" s="551"/>
      <c r="CO26" s="551"/>
      <c r="CP26" s="551"/>
      <c r="CQ26" s="551"/>
      <c r="CR26" s="551"/>
      <c r="CS26" s="552"/>
      <c r="CT26" s="439"/>
      <c r="CU26" s="440"/>
      <c r="CV26" s="440"/>
      <c r="CW26" s="440"/>
      <c r="CX26" s="440"/>
      <c r="CY26" s="440"/>
      <c r="CZ26" s="440"/>
      <c r="DA26" s="441"/>
      <c r="DB26" s="439"/>
      <c r="DC26" s="440"/>
      <c r="DD26" s="440"/>
      <c r="DE26" s="440"/>
      <c r="DF26" s="440"/>
      <c r="DG26" s="440"/>
      <c r="DH26" s="440"/>
      <c r="DI26" s="441"/>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2"/>
      <c r="BA27" s="583"/>
      <c r="BB27" s="583"/>
      <c r="BC27" s="584"/>
      <c r="BD27" s="533" t="s">
        <v>47</v>
      </c>
      <c r="BE27" s="534"/>
      <c r="BF27" s="534"/>
      <c r="BG27" s="534"/>
      <c r="BH27" s="534"/>
      <c r="BI27" s="534"/>
      <c r="BJ27" s="534"/>
      <c r="BK27" s="534"/>
      <c r="BL27" s="534"/>
      <c r="BM27" s="535"/>
      <c r="BN27" s="567">
        <v>13555858</v>
      </c>
      <c r="BO27" s="568"/>
      <c r="BP27" s="568"/>
      <c r="BQ27" s="568"/>
      <c r="BR27" s="568"/>
      <c r="BS27" s="568"/>
      <c r="BT27" s="568"/>
      <c r="BU27" s="569"/>
      <c r="BV27" s="567">
        <v>15337862</v>
      </c>
      <c r="BW27" s="568"/>
      <c r="BX27" s="568"/>
      <c r="BY27" s="568"/>
      <c r="BZ27" s="568"/>
      <c r="CA27" s="568"/>
      <c r="CB27" s="568"/>
      <c r="CC27" s="569"/>
      <c r="CD27" s="190"/>
      <c r="CE27" s="585"/>
      <c r="CF27" s="585"/>
      <c r="CG27" s="585"/>
      <c r="CH27" s="585"/>
      <c r="CI27" s="585"/>
      <c r="CJ27" s="585"/>
      <c r="CK27" s="585"/>
      <c r="CL27" s="585"/>
      <c r="CM27" s="585"/>
      <c r="CN27" s="585"/>
      <c r="CO27" s="585"/>
      <c r="CP27" s="585"/>
      <c r="CQ27" s="585"/>
      <c r="CR27" s="585"/>
      <c r="CS27" s="586"/>
      <c r="CT27" s="542"/>
      <c r="CU27" s="543"/>
      <c r="CV27" s="543"/>
      <c r="CW27" s="543"/>
      <c r="CX27" s="543"/>
      <c r="CY27" s="543"/>
      <c r="CZ27" s="543"/>
      <c r="DA27" s="544"/>
      <c r="DB27" s="542"/>
      <c r="DC27" s="543"/>
      <c r="DD27" s="543"/>
      <c r="DE27" s="543"/>
      <c r="DF27" s="543"/>
      <c r="DG27" s="543"/>
      <c r="DH27" s="543"/>
      <c r="DI27" s="544"/>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168</v>
      </c>
      <c r="D29" s="200"/>
      <c r="E29" s="192"/>
      <c r="F29" s="192"/>
      <c r="G29" s="192"/>
      <c r="H29" s="192"/>
      <c r="I29" s="192"/>
      <c r="J29" s="192"/>
      <c r="K29" s="192"/>
      <c r="L29" s="192"/>
      <c r="M29" s="192"/>
      <c r="N29" s="192"/>
      <c r="O29" s="192"/>
      <c r="P29" s="192"/>
      <c r="Q29" s="192"/>
      <c r="R29" s="192"/>
      <c r="S29" s="192"/>
      <c r="T29" s="192"/>
      <c r="U29" s="192" t="s">
        <v>169</v>
      </c>
      <c r="V29" s="192"/>
      <c r="W29" s="192"/>
      <c r="X29" s="192"/>
      <c r="Y29" s="192"/>
      <c r="Z29" s="192"/>
      <c r="AA29" s="192"/>
      <c r="AB29" s="192"/>
      <c r="AC29" s="192"/>
      <c r="AD29" s="192"/>
      <c r="AE29" s="192"/>
      <c r="AF29" s="192"/>
      <c r="AG29" s="192"/>
      <c r="AH29" s="192"/>
      <c r="AI29" s="192"/>
      <c r="AJ29" s="192"/>
      <c r="AK29" s="192"/>
      <c r="AL29" s="192"/>
      <c r="AM29" s="182" t="s">
        <v>170</v>
      </c>
      <c r="AN29" s="192"/>
      <c r="AO29" s="192"/>
      <c r="AP29" s="192"/>
      <c r="AQ29" s="192"/>
      <c r="AR29" s="182"/>
      <c r="AS29" s="182"/>
      <c r="AT29" s="182"/>
      <c r="AU29" s="182"/>
      <c r="AV29" s="182"/>
      <c r="AW29" s="182"/>
      <c r="AX29" s="182"/>
      <c r="AY29" s="182"/>
      <c r="AZ29" s="182"/>
      <c r="BA29" s="182"/>
      <c r="BB29" s="192"/>
      <c r="BC29" s="182"/>
      <c r="BD29" s="182"/>
      <c r="BE29" s="182" t="s">
        <v>171</v>
      </c>
      <c r="BF29" s="192"/>
      <c r="BG29" s="192"/>
      <c r="BH29" s="192"/>
      <c r="BI29" s="192"/>
      <c r="BJ29" s="182"/>
      <c r="BK29" s="182"/>
      <c r="BL29" s="182"/>
      <c r="BM29" s="182"/>
      <c r="BN29" s="182"/>
      <c r="BO29" s="182"/>
      <c r="BP29" s="182"/>
      <c r="BQ29" s="182"/>
      <c r="BR29" s="192"/>
      <c r="BS29" s="192"/>
      <c r="BT29" s="192"/>
      <c r="BU29" s="192"/>
      <c r="BV29" s="192"/>
      <c r="BW29" s="192" t="s">
        <v>172</v>
      </c>
      <c r="BX29" s="192"/>
      <c r="BY29" s="192"/>
      <c r="BZ29" s="192"/>
      <c r="CA29" s="192"/>
      <c r="CB29" s="182"/>
      <c r="CC29" s="182"/>
      <c r="CD29" s="182"/>
      <c r="CE29" s="182"/>
      <c r="CF29" s="182"/>
      <c r="CG29" s="182"/>
      <c r="CH29" s="182"/>
      <c r="CI29" s="182"/>
      <c r="CJ29" s="182"/>
      <c r="CK29" s="182"/>
      <c r="CL29" s="182"/>
      <c r="CM29" s="182"/>
      <c r="CN29" s="182"/>
      <c r="CO29" s="182" t="s">
        <v>173</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590" t="s">
        <v>174</v>
      </c>
      <c r="D30" s="590"/>
      <c r="E30" s="462" t="s">
        <v>175</v>
      </c>
      <c r="F30" s="462"/>
      <c r="G30" s="462"/>
      <c r="H30" s="462"/>
      <c r="I30" s="462"/>
      <c r="J30" s="462"/>
      <c r="K30" s="462"/>
      <c r="L30" s="462"/>
      <c r="M30" s="462"/>
      <c r="N30" s="462"/>
      <c r="O30" s="462"/>
      <c r="P30" s="462"/>
      <c r="Q30" s="462"/>
      <c r="R30" s="462"/>
      <c r="S30" s="462"/>
      <c r="T30" s="176"/>
      <c r="U30" s="590" t="s">
        <v>176</v>
      </c>
      <c r="V30" s="590"/>
      <c r="W30" s="462" t="s">
        <v>175</v>
      </c>
      <c r="X30" s="462"/>
      <c r="Y30" s="462"/>
      <c r="Z30" s="462"/>
      <c r="AA30" s="462"/>
      <c r="AB30" s="462"/>
      <c r="AC30" s="462"/>
      <c r="AD30" s="462"/>
      <c r="AE30" s="462"/>
      <c r="AF30" s="462"/>
      <c r="AG30" s="462"/>
      <c r="AH30" s="462"/>
      <c r="AI30" s="462"/>
      <c r="AJ30" s="462"/>
      <c r="AK30" s="462"/>
      <c r="AL30" s="176"/>
      <c r="AM30" s="590" t="s">
        <v>177</v>
      </c>
      <c r="AN30" s="590"/>
      <c r="AO30" s="462" t="s">
        <v>178</v>
      </c>
      <c r="AP30" s="462"/>
      <c r="AQ30" s="462"/>
      <c r="AR30" s="462"/>
      <c r="AS30" s="462"/>
      <c r="AT30" s="462"/>
      <c r="AU30" s="462"/>
      <c r="AV30" s="462"/>
      <c r="AW30" s="462"/>
      <c r="AX30" s="462"/>
      <c r="AY30" s="462"/>
      <c r="AZ30" s="462"/>
      <c r="BA30" s="462"/>
      <c r="BB30" s="462"/>
      <c r="BC30" s="462"/>
      <c r="BD30" s="201"/>
      <c r="BE30" s="590" t="s">
        <v>179</v>
      </c>
      <c r="BF30" s="590"/>
      <c r="BG30" s="462" t="s">
        <v>180</v>
      </c>
      <c r="BH30" s="462"/>
      <c r="BI30" s="462"/>
      <c r="BJ30" s="462"/>
      <c r="BK30" s="462"/>
      <c r="BL30" s="462"/>
      <c r="BM30" s="462"/>
      <c r="BN30" s="462"/>
      <c r="BO30" s="462"/>
      <c r="BP30" s="462"/>
      <c r="BQ30" s="462"/>
      <c r="BR30" s="462"/>
      <c r="BS30" s="462"/>
      <c r="BT30" s="462"/>
      <c r="BU30" s="462"/>
      <c r="BV30" s="202"/>
      <c r="BW30" s="590" t="s">
        <v>174</v>
      </c>
      <c r="BX30" s="590"/>
      <c r="BY30" s="462" t="s">
        <v>181</v>
      </c>
      <c r="BZ30" s="462"/>
      <c r="CA30" s="462"/>
      <c r="CB30" s="462"/>
      <c r="CC30" s="462"/>
      <c r="CD30" s="462"/>
      <c r="CE30" s="462"/>
      <c r="CF30" s="462"/>
      <c r="CG30" s="462"/>
      <c r="CH30" s="462"/>
      <c r="CI30" s="462"/>
      <c r="CJ30" s="462"/>
      <c r="CK30" s="462"/>
      <c r="CL30" s="462"/>
      <c r="CM30" s="462"/>
      <c r="CN30" s="176"/>
      <c r="CO30" s="590" t="s">
        <v>174</v>
      </c>
      <c r="CP30" s="590"/>
      <c r="CQ30" s="462" t="s">
        <v>182</v>
      </c>
      <c r="CR30" s="462"/>
      <c r="CS30" s="462"/>
      <c r="CT30" s="462"/>
      <c r="CU30" s="462"/>
      <c r="CV30" s="462"/>
      <c r="CW30" s="462"/>
      <c r="CX30" s="462"/>
      <c r="CY30" s="462"/>
      <c r="CZ30" s="462"/>
      <c r="DA30" s="462"/>
      <c r="DB30" s="462"/>
      <c r="DC30" s="462"/>
      <c r="DD30" s="462"/>
      <c r="DE30" s="462"/>
      <c r="DF30" s="176"/>
      <c r="DG30" s="587" t="s">
        <v>183</v>
      </c>
      <c r="DH30" s="587"/>
      <c r="DI30" s="203"/>
      <c r="DJ30" s="158"/>
      <c r="DK30" s="158"/>
      <c r="DL30" s="158"/>
      <c r="DM30" s="158"/>
      <c r="DN30" s="158"/>
      <c r="DO30" s="158"/>
    </row>
    <row r="31" spans="1:119" ht="32.25" customHeight="1" x14ac:dyDescent="0.2">
      <c r="A31" s="159"/>
      <c r="B31" s="199"/>
      <c r="C31" s="588">
        <f>IF(E31="","",1)</f>
        <v>1</v>
      </c>
      <c r="D31" s="588"/>
      <c r="E31" s="589" t="str">
        <f>IF('各会計、関係団体の財政状況及び健全化判断比率'!B7="","",'各会計、関係団体の財政状況及び健全化判断比率'!B7)</f>
        <v>一般会計</v>
      </c>
      <c r="F31" s="589"/>
      <c r="G31" s="589"/>
      <c r="H31" s="589"/>
      <c r="I31" s="589"/>
      <c r="J31" s="589"/>
      <c r="K31" s="589"/>
      <c r="L31" s="589"/>
      <c r="M31" s="589"/>
      <c r="N31" s="589"/>
      <c r="O31" s="589"/>
      <c r="P31" s="589"/>
      <c r="Q31" s="589"/>
      <c r="R31" s="589"/>
      <c r="S31" s="589"/>
      <c r="T31" s="200"/>
      <c r="U31" s="588">
        <f>IF(W31="","",MAX(C31:D40)+1)</f>
        <v>9</v>
      </c>
      <c r="V31" s="588"/>
      <c r="W31" s="589" t="str">
        <f>IF('各会計、関係団体の財政状況及び健全化判断比率'!B28="","",'各会計、関係団体の財政状況及び健全化判断比率'!B28)</f>
        <v>国民健康保険特別会計</v>
      </c>
      <c r="X31" s="589"/>
      <c r="Y31" s="589"/>
      <c r="Z31" s="589"/>
      <c r="AA31" s="589"/>
      <c r="AB31" s="589"/>
      <c r="AC31" s="589"/>
      <c r="AD31" s="589"/>
      <c r="AE31" s="589"/>
      <c r="AF31" s="589"/>
      <c r="AG31" s="589"/>
      <c r="AH31" s="589"/>
      <c r="AI31" s="589"/>
      <c r="AJ31" s="589"/>
      <c r="AK31" s="589"/>
      <c r="AL31" s="200"/>
      <c r="AM31" s="588">
        <f>IF(AO31="","",MAX(C31:D40,U31:V40)+1)</f>
        <v>10</v>
      </c>
      <c r="AN31" s="588"/>
      <c r="AO31" s="589" t="str">
        <f>IF('各会計、関係団体の財政状況及び健全化判断比率'!B29="","",'各会計、関係団体の財政状況及び健全化判断比率'!B29)</f>
        <v>病院事業会計</v>
      </c>
      <c r="AP31" s="589"/>
      <c r="AQ31" s="589"/>
      <c r="AR31" s="589"/>
      <c r="AS31" s="589"/>
      <c r="AT31" s="589"/>
      <c r="AU31" s="589"/>
      <c r="AV31" s="589"/>
      <c r="AW31" s="589"/>
      <c r="AX31" s="589"/>
      <c r="AY31" s="589"/>
      <c r="AZ31" s="589"/>
      <c r="BA31" s="589"/>
      <c r="BB31" s="589"/>
      <c r="BC31" s="589"/>
      <c r="BD31" s="200"/>
      <c r="BE31" s="588">
        <f>IF(BG31="","",MAX(C31:D40,U31:V40,AM31:AN40)+1)</f>
        <v>15</v>
      </c>
      <c r="BF31" s="588"/>
      <c r="BG31" s="589" t="str">
        <f>IF('各会計、関係団体の財政状況及び健全化判断比率'!B34="","",'各会計、関係団体の財政状況及び健全化判断比率'!B34)</f>
        <v>港湾整備事業会計</v>
      </c>
      <c r="BH31" s="589"/>
      <c r="BI31" s="589"/>
      <c r="BJ31" s="589"/>
      <c r="BK31" s="589"/>
      <c r="BL31" s="589"/>
      <c r="BM31" s="589"/>
      <c r="BN31" s="589"/>
      <c r="BO31" s="589"/>
      <c r="BP31" s="589"/>
      <c r="BQ31" s="589"/>
      <c r="BR31" s="589"/>
      <c r="BS31" s="589"/>
      <c r="BT31" s="589"/>
      <c r="BU31" s="589"/>
      <c r="BV31" s="200"/>
      <c r="BW31" s="588">
        <f>IF(BY31="","",MAX(C31:D40,U31:V40,AM31:AN40,BE31:BF40)+1)</f>
        <v>18</v>
      </c>
      <c r="BX31" s="588"/>
      <c r="BY31" s="589" t="str">
        <f>IF('各会計、関係団体の財政状況及び健全化判断比率'!B68="","",'各会計、関係団体の財政状況及び健全化判断比率'!B68)</f>
        <v>置賜広域病院企業団</v>
      </c>
      <c r="BZ31" s="589"/>
      <c r="CA31" s="589"/>
      <c r="CB31" s="589"/>
      <c r="CC31" s="589"/>
      <c r="CD31" s="589"/>
      <c r="CE31" s="589"/>
      <c r="CF31" s="589"/>
      <c r="CG31" s="589"/>
      <c r="CH31" s="589"/>
      <c r="CI31" s="589"/>
      <c r="CJ31" s="589"/>
      <c r="CK31" s="589"/>
      <c r="CL31" s="589"/>
      <c r="CM31" s="589"/>
      <c r="CN31" s="200"/>
      <c r="CO31" s="588">
        <f>IF(CQ31="","",MAX(C31:D40,U31:V40,AM31:AN40,BE31:BF40,BW31:BX40)+1)</f>
        <v>19</v>
      </c>
      <c r="CP31" s="588"/>
      <c r="CQ31" s="589" t="str">
        <f>IF('各会計、関係団体の財政状況及び健全化判断比率'!BS7="","",'各会計、関係団体の財政状況及び健全化判断比率'!BS7)</f>
        <v>山形県公立大学法人</v>
      </c>
      <c r="CR31" s="589"/>
      <c r="CS31" s="589"/>
      <c r="CT31" s="589"/>
      <c r="CU31" s="589"/>
      <c r="CV31" s="589"/>
      <c r="CW31" s="589"/>
      <c r="CX31" s="589"/>
      <c r="CY31" s="589"/>
      <c r="CZ31" s="589"/>
      <c r="DA31" s="589"/>
      <c r="DB31" s="589"/>
      <c r="DC31" s="589"/>
      <c r="DD31" s="589"/>
      <c r="DE31" s="589"/>
      <c r="DF31" s="192"/>
      <c r="DG31" s="591" t="str">
        <f>IF('各会計、関係団体の財政状況及び健全化判断比率'!BR7="","",'各会計、関係団体の財政状況及び健全化判断比率'!BR7)</f>
        <v>○</v>
      </c>
      <c r="DH31" s="591"/>
      <c r="DI31" s="203"/>
      <c r="DJ31" s="158"/>
      <c r="DK31" s="158"/>
      <c r="DL31" s="158"/>
      <c r="DM31" s="158"/>
      <c r="DN31" s="158"/>
      <c r="DO31" s="158"/>
    </row>
    <row r="32" spans="1:119" ht="32.25" customHeight="1" x14ac:dyDescent="0.2">
      <c r="A32" s="159"/>
      <c r="B32" s="199"/>
      <c r="C32" s="588">
        <f>IF(E32="","",C31+1)</f>
        <v>2</v>
      </c>
      <c r="D32" s="588"/>
      <c r="E32" s="589" t="str">
        <f>IF('各会計、関係団体の財政状況及び健全化判断比率'!B8="","",'各会計、関係団体の財政状況及び健全化判断比率'!B8)</f>
        <v>公債管理特別会計</v>
      </c>
      <c r="F32" s="589"/>
      <c r="G32" s="589"/>
      <c r="H32" s="589"/>
      <c r="I32" s="589"/>
      <c r="J32" s="589"/>
      <c r="K32" s="589"/>
      <c r="L32" s="589"/>
      <c r="M32" s="589"/>
      <c r="N32" s="589"/>
      <c r="O32" s="589"/>
      <c r="P32" s="589"/>
      <c r="Q32" s="589"/>
      <c r="R32" s="589"/>
      <c r="S32" s="589"/>
      <c r="T32" s="200"/>
      <c r="U32" s="588" t="str">
        <f t="shared" ref="U32:U40" si="0">IF(W32="","",U31+1)</f>
        <v/>
      </c>
      <c r="V32" s="588"/>
      <c r="W32" s="589"/>
      <c r="X32" s="589"/>
      <c r="Y32" s="589"/>
      <c r="Z32" s="589"/>
      <c r="AA32" s="589"/>
      <c r="AB32" s="589"/>
      <c r="AC32" s="589"/>
      <c r="AD32" s="589"/>
      <c r="AE32" s="589"/>
      <c r="AF32" s="589"/>
      <c r="AG32" s="589"/>
      <c r="AH32" s="589"/>
      <c r="AI32" s="589"/>
      <c r="AJ32" s="589"/>
      <c r="AK32" s="589"/>
      <c r="AL32" s="200"/>
      <c r="AM32" s="588">
        <f t="shared" ref="AM32:AM40" si="1">IF(AO32="","",AM31+1)</f>
        <v>11</v>
      </c>
      <c r="AN32" s="588"/>
      <c r="AO32" s="589" t="str">
        <f>IF('各会計、関係団体の財政状況及び健全化判断比率'!B30="","",'各会計、関係団体の財政状況及び健全化判断比率'!B30)</f>
        <v>電気事業会計</v>
      </c>
      <c r="AP32" s="589"/>
      <c r="AQ32" s="589"/>
      <c r="AR32" s="589"/>
      <c r="AS32" s="589"/>
      <c r="AT32" s="589"/>
      <c r="AU32" s="589"/>
      <c r="AV32" s="589"/>
      <c r="AW32" s="589"/>
      <c r="AX32" s="589"/>
      <c r="AY32" s="589"/>
      <c r="AZ32" s="589"/>
      <c r="BA32" s="589"/>
      <c r="BB32" s="589"/>
      <c r="BC32" s="589"/>
      <c r="BD32" s="200"/>
      <c r="BE32" s="588">
        <f t="shared" ref="BE32:BE40" si="2">IF(BG32="","",BE31+1)</f>
        <v>16</v>
      </c>
      <c r="BF32" s="588"/>
      <c r="BG32" s="589" t="str">
        <f>IF('各会計、関係団体の財政状況及び健全化判断比率'!B35="","",'各会計、関係団体の財政状況及び健全化判断比率'!B35)</f>
        <v>宅地造成事業会計</v>
      </c>
      <c r="BH32" s="589"/>
      <c r="BI32" s="589"/>
      <c r="BJ32" s="589"/>
      <c r="BK32" s="589"/>
      <c r="BL32" s="589"/>
      <c r="BM32" s="589"/>
      <c r="BN32" s="589"/>
      <c r="BO32" s="589"/>
      <c r="BP32" s="589"/>
      <c r="BQ32" s="589"/>
      <c r="BR32" s="589"/>
      <c r="BS32" s="589"/>
      <c r="BT32" s="589"/>
      <c r="BU32" s="589"/>
      <c r="BV32" s="200"/>
      <c r="BW32" s="588" t="str">
        <f t="shared" ref="BW32:BW40" si="3">IF(BY32="","",BW31+1)</f>
        <v/>
      </c>
      <c r="BX32" s="588"/>
      <c r="BY32" s="589" t="str">
        <f>IF('各会計、関係団体の財政状況及び健全化判断比率'!B69="","",'各会計、関係団体の財政状況及び健全化判断比率'!B69)</f>
        <v/>
      </c>
      <c r="BZ32" s="589"/>
      <c r="CA32" s="589"/>
      <c r="CB32" s="589"/>
      <c r="CC32" s="589"/>
      <c r="CD32" s="589"/>
      <c r="CE32" s="589"/>
      <c r="CF32" s="589"/>
      <c r="CG32" s="589"/>
      <c r="CH32" s="589"/>
      <c r="CI32" s="589"/>
      <c r="CJ32" s="589"/>
      <c r="CK32" s="589"/>
      <c r="CL32" s="589"/>
      <c r="CM32" s="589"/>
      <c r="CN32" s="200"/>
      <c r="CO32" s="588">
        <f t="shared" ref="CO32:CO40" si="4">IF(CQ32="","",CO31+1)</f>
        <v>20</v>
      </c>
      <c r="CP32" s="588"/>
      <c r="CQ32" s="589" t="str">
        <f>IF('各会計、関係団体の財政状況及び健全化判断比率'!BS8="","",'各会計、関係団体の財政状況及び健全化判断比率'!BS8)</f>
        <v>(公財)やまがた教育振興財団</v>
      </c>
      <c r="CR32" s="589"/>
      <c r="CS32" s="589"/>
      <c r="CT32" s="589"/>
      <c r="CU32" s="589"/>
      <c r="CV32" s="589"/>
      <c r="CW32" s="589"/>
      <c r="CX32" s="589"/>
      <c r="CY32" s="589"/>
      <c r="CZ32" s="589"/>
      <c r="DA32" s="589"/>
      <c r="DB32" s="589"/>
      <c r="DC32" s="589"/>
      <c r="DD32" s="589"/>
      <c r="DE32" s="589"/>
      <c r="DF32" s="192"/>
      <c r="DG32" s="591" t="str">
        <f>IF('各会計、関係団体の財政状況及び健全化判断比率'!BR8="","",'各会計、関係団体の財政状況及び健全化判断比率'!BR8)</f>
        <v/>
      </c>
      <c r="DH32" s="591"/>
      <c r="DI32" s="203"/>
      <c r="DJ32" s="158"/>
      <c r="DK32" s="158"/>
      <c r="DL32" s="158"/>
      <c r="DM32" s="158"/>
      <c r="DN32" s="158"/>
      <c r="DO32" s="158"/>
    </row>
    <row r="33" spans="1:119" ht="32.25" customHeight="1" x14ac:dyDescent="0.2">
      <c r="A33" s="159"/>
      <c r="B33" s="199"/>
      <c r="C33" s="588">
        <f>IF(E33="","",C32+1)</f>
        <v>3</v>
      </c>
      <c r="D33" s="588"/>
      <c r="E33" s="589" t="str">
        <f>IF('各会計、関係団体の財政状況及び健全化判断比率'!B9="","",'各会計、関係団体の財政状況及び健全化判断比率'!B9)</f>
        <v>市町村振興資金特別会計</v>
      </c>
      <c r="F33" s="589"/>
      <c r="G33" s="589"/>
      <c r="H33" s="589"/>
      <c r="I33" s="589"/>
      <c r="J33" s="589"/>
      <c r="K33" s="589"/>
      <c r="L33" s="589"/>
      <c r="M33" s="589"/>
      <c r="N33" s="589"/>
      <c r="O33" s="589"/>
      <c r="P33" s="589"/>
      <c r="Q33" s="589"/>
      <c r="R33" s="589"/>
      <c r="S33" s="589"/>
      <c r="T33" s="200"/>
      <c r="U33" s="588" t="str">
        <f t="shared" si="0"/>
        <v/>
      </c>
      <c r="V33" s="588"/>
      <c r="W33" s="589"/>
      <c r="X33" s="589"/>
      <c r="Y33" s="589"/>
      <c r="Z33" s="589"/>
      <c r="AA33" s="589"/>
      <c r="AB33" s="589"/>
      <c r="AC33" s="589"/>
      <c r="AD33" s="589"/>
      <c r="AE33" s="589"/>
      <c r="AF33" s="589"/>
      <c r="AG33" s="589"/>
      <c r="AH33" s="589"/>
      <c r="AI33" s="589"/>
      <c r="AJ33" s="589"/>
      <c r="AK33" s="589"/>
      <c r="AL33" s="200"/>
      <c r="AM33" s="588">
        <f t="shared" si="1"/>
        <v>12</v>
      </c>
      <c r="AN33" s="588"/>
      <c r="AO33" s="589" t="str">
        <f>IF('各会計、関係団体の財政状況及び健全化判断比率'!B31="","",'各会計、関係団体の財政状況及び健全化判断比率'!B31)</f>
        <v>工業用水道事業会計</v>
      </c>
      <c r="AP33" s="589"/>
      <c r="AQ33" s="589"/>
      <c r="AR33" s="589"/>
      <c r="AS33" s="589"/>
      <c r="AT33" s="589"/>
      <c r="AU33" s="589"/>
      <c r="AV33" s="589"/>
      <c r="AW33" s="589"/>
      <c r="AX33" s="589"/>
      <c r="AY33" s="589"/>
      <c r="AZ33" s="589"/>
      <c r="BA33" s="589"/>
      <c r="BB33" s="589"/>
      <c r="BC33" s="589"/>
      <c r="BD33" s="200"/>
      <c r="BE33" s="588">
        <f t="shared" si="2"/>
        <v>17</v>
      </c>
      <c r="BF33" s="588"/>
      <c r="BG33" s="589" t="str">
        <f>IF('各会計、関係団体の財政状況及び健全化判断比率'!B36="","",'各会計、関係団体の財政状況及び健全化判断比率'!B36)</f>
        <v>流域下水道事業会計</v>
      </c>
      <c r="BH33" s="589"/>
      <c r="BI33" s="589"/>
      <c r="BJ33" s="589"/>
      <c r="BK33" s="589"/>
      <c r="BL33" s="589"/>
      <c r="BM33" s="589"/>
      <c r="BN33" s="589"/>
      <c r="BO33" s="589"/>
      <c r="BP33" s="589"/>
      <c r="BQ33" s="589"/>
      <c r="BR33" s="589"/>
      <c r="BS33" s="589"/>
      <c r="BT33" s="589"/>
      <c r="BU33" s="589"/>
      <c r="BV33" s="200"/>
      <c r="BW33" s="588" t="str">
        <f t="shared" si="3"/>
        <v/>
      </c>
      <c r="BX33" s="588"/>
      <c r="BY33" s="589" t="str">
        <f>IF('各会計、関係団体の財政状況及び健全化判断比率'!B70="","",'各会計、関係団体の財政状況及び健全化判断比率'!B70)</f>
        <v/>
      </c>
      <c r="BZ33" s="589"/>
      <c r="CA33" s="589"/>
      <c r="CB33" s="589"/>
      <c r="CC33" s="589"/>
      <c r="CD33" s="589"/>
      <c r="CE33" s="589"/>
      <c r="CF33" s="589"/>
      <c r="CG33" s="589"/>
      <c r="CH33" s="589"/>
      <c r="CI33" s="589"/>
      <c r="CJ33" s="589"/>
      <c r="CK33" s="589"/>
      <c r="CL33" s="589"/>
      <c r="CM33" s="589"/>
      <c r="CN33" s="200"/>
      <c r="CO33" s="588">
        <f t="shared" si="4"/>
        <v>21</v>
      </c>
      <c r="CP33" s="588"/>
      <c r="CQ33" s="589" t="str">
        <f>IF('各会計、関係団体の財政状況及び健全化判断比率'!BS9="","",'各会計、関係団体の財政状況及び健全化判断比率'!BS9)</f>
        <v>(社)山形県私立学校振興基金協会</v>
      </c>
      <c r="CR33" s="589"/>
      <c r="CS33" s="589"/>
      <c r="CT33" s="589"/>
      <c r="CU33" s="589"/>
      <c r="CV33" s="589"/>
      <c r="CW33" s="589"/>
      <c r="CX33" s="589"/>
      <c r="CY33" s="589"/>
      <c r="CZ33" s="589"/>
      <c r="DA33" s="589"/>
      <c r="DB33" s="589"/>
      <c r="DC33" s="589"/>
      <c r="DD33" s="589"/>
      <c r="DE33" s="589"/>
      <c r="DF33" s="192"/>
      <c r="DG33" s="591" t="str">
        <f>IF('各会計、関係団体の財政状況及び健全化判断比率'!BR9="","",'各会計、関係団体の財政状況及び健全化判断比率'!BR9)</f>
        <v/>
      </c>
      <c r="DH33" s="591"/>
      <c r="DI33" s="203"/>
      <c r="DJ33" s="158"/>
      <c r="DK33" s="158"/>
      <c r="DL33" s="158"/>
      <c r="DM33" s="158"/>
      <c r="DN33" s="158"/>
      <c r="DO33" s="158"/>
    </row>
    <row r="34" spans="1:119" ht="32.25" customHeight="1" x14ac:dyDescent="0.2">
      <c r="A34" s="159"/>
      <c r="B34" s="199"/>
      <c r="C34" s="588">
        <f>IF(E34="","",C33+1)</f>
        <v>4</v>
      </c>
      <c r="D34" s="588"/>
      <c r="E34" s="589" t="str">
        <f>IF('各会計、関係団体の財政状況及び健全化判断比率'!B10="","",'各会計、関係団体の財政状況及び健全化判断比率'!B10)</f>
        <v>母子父子寡婦福祉資金特別会計</v>
      </c>
      <c r="F34" s="589"/>
      <c r="G34" s="589"/>
      <c r="H34" s="589"/>
      <c r="I34" s="589"/>
      <c r="J34" s="589"/>
      <c r="K34" s="589"/>
      <c r="L34" s="589"/>
      <c r="M34" s="589"/>
      <c r="N34" s="589"/>
      <c r="O34" s="589"/>
      <c r="P34" s="589"/>
      <c r="Q34" s="589"/>
      <c r="R34" s="589"/>
      <c r="S34" s="589"/>
      <c r="T34" s="200"/>
      <c r="U34" s="588" t="str">
        <f t="shared" si="0"/>
        <v/>
      </c>
      <c r="V34" s="588"/>
      <c r="W34" s="589"/>
      <c r="X34" s="589"/>
      <c r="Y34" s="589"/>
      <c r="Z34" s="589"/>
      <c r="AA34" s="589"/>
      <c r="AB34" s="589"/>
      <c r="AC34" s="589"/>
      <c r="AD34" s="589"/>
      <c r="AE34" s="589"/>
      <c r="AF34" s="589"/>
      <c r="AG34" s="589"/>
      <c r="AH34" s="589"/>
      <c r="AI34" s="589"/>
      <c r="AJ34" s="589"/>
      <c r="AK34" s="589"/>
      <c r="AL34" s="200"/>
      <c r="AM34" s="588">
        <f t="shared" si="1"/>
        <v>13</v>
      </c>
      <c r="AN34" s="588"/>
      <c r="AO34" s="589" t="str">
        <f>IF('各会計、関係団体の財政状況及び健全化判断比率'!B32="","",'各会計、関係団体の財政状況及び健全化判断比率'!B32)</f>
        <v>公営企業資産運用事業会計</v>
      </c>
      <c r="AP34" s="589"/>
      <c r="AQ34" s="589"/>
      <c r="AR34" s="589"/>
      <c r="AS34" s="589"/>
      <c r="AT34" s="589"/>
      <c r="AU34" s="589"/>
      <c r="AV34" s="589"/>
      <c r="AW34" s="589"/>
      <c r="AX34" s="589"/>
      <c r="AY34" s="589"/>
      <c r="AZ34" s="589"/>
      <c r="BA34" s="589"/>
      <c r="BB34" s="589"/>
      <c r="BC34" s="589"/>
      <c r="BD34" s="200"/>
      <c r="BE34" s="588" t="str">
        <f t="shared" si="2"/>
        <v/>
      </c>
      <c r="BF34" s="588"/>
      <c r="BG34" s="589"/>
      <c r="BH34" s="589"/>
      <c r="BI34" s="589"/>
      <c r="BJ34" s="589"/>
      <c r="BK34" s="589"/>
      <c r="BL34" s="589"/>
      <c r="BM34" s="589"/>
      <c r="BN34" s="589"/>
      <c r="BO34" s="589"/>
      <c r="BP34" s="589"/>
      <c r="BQ34" s="589"/>
      <c r="BR34" s="589"/>
      <c r="BS34" s="589"/>
      <c r="BT34" s="589"/>
      <c r="BU34" s="589"/>
      <c r="BV34" s="200"/>
      <c r="BW34" s="588" t="str">
        <f t="shared" si="3"/>
        <v/>
      </c>
      <c r="BX34" s="588"/>
      <c r="BY34" s="589" t="str">
        <f>IF('各会計、関係団体の財政状況及び健全化判断比率'!B71="","",'各会計、関係団体の財政状況及び健全化判断比率'!B71)</f>
        <v/>
      </c>
      <c r="BZ34" s="589"/>
      <c r="CA34" s="589"/>
      <c r="CB34" s="589"/>
      <c r="CC34" s="589"/>
      <c r="CD34" s="589"/>
      <c r="CE34" s="589"/>
      <c r="CF34" s="589"/>
      <c r="CG34" s="589"/>
      <c r="CH34" s="589"/>
      <c r="CI34" s="589"/>
      <c r="CJ34" s="589"/>
      <c r="CK34" s="589"/>
      <c r="CL34" s="589"/>
      <c r="CM34" s="589"/>
      <c r="CN34" s="200"/>
      <c r="CO34" s="588">
        <f t="shared" si="4"/>
        <v>22</v>
      </c>
      <c r="CP34" s="588"/>
      <c r="CQ34" s="589" t="str">
        <f>IF('各会計、関係団体の財政状況及び健全化判断比率'!BS10="","",'各会計、関係団体の財政状況及び健全化判断比率'!BS10)</f>
        <v>(公財)山形県生涯学習文化財団</v>
      </c>
      <c r="CR34" s="589"/>
      <c r="CS34" s="589"/>
      <c r="CT34" s="589"/>
      <c r="CU34" s="589"/>
      <c r="CV34" s="589"/>
      <c r="CW34" s="589"/>
      <c r="CX34" s="589"/>
      <c r="CY34" s="589"/>
      <c r="CZ34" s="589"/>
      <c r="DA34" s="589"/>
      <c r="DB34" s="589"/>
      <c r="DC34" s="589"/>
      <c r="DD34" s="589"/>
      <c r="DE34" s="589"/>
      <c r="DF34" s="192"/>
      <c r="DG34" s="591" t="str">
        <f>IF('各会計、関係団体の財政状況及び健全化判断比率'!BR10="","",'各会計、関係団体の財政状況及び健全化判断比率'!BR10)</f>
        <v/>
      </c>
      <c r="DH34" s="591"/>
      <c r="DI34" s="203"/>
      <c r="DJ34" s="158"/>
      <c r="DK34" s="158"/>
      <c r="DL34" s="158"/>
      <c r="DM34" s="158"/>
      <c r="DN34" s="158"/>
      <c r="DO34" s="158"/>
    </row>
    <row r="35" spans="1:119" ht="32.25" customHeight="1" x14ac:dyDescent="0.2">
      <c r="A35" s="159"/>
      <c r="B35" s="199"/>
      <c r="C35" s="588">
        <f t="shared" ref="C35:C40" si="5">IF(E35="","",C34+1)</f>
        <v>5</v>
      </c>
      <c r="D35" s="588"/>
      <c r="E35" s="589" t="str">
        <f>IF('各会計、関係団体の財政状況及び健全化判断比率'!B11="","",'各会計、関係団体の財政状況及び健全化判断比率'!B11)</f>
        <v>小規模企業者等設備導入資金特別会計</v>
      </c>
      <c r="F35" s="589"/>
      <c r="G35" s="589"/>
      <c r="H35" s="589"/>
      <c r="I35" s="589"/>
      <c r="J35" s="589"/>
      <c r="K35" s="589"/>
      <c r="L35" s="589"/>
      <c r="M35" s="589"/>
      <c r="N35" s="589"/>
      <c r="O35" s="589"/>
      <c r="P35" s="589"/>
      <c r="Q35" s="589"/>
      <c r="R35" s="589"/>
      <c r="S35" s="589"/>
      <c r="T35" s="200"/>
      <c r="U35" s="588" t="str">
        <f t="shared" si="0"/>
        <v/>
      </c>
      <c r="V35" s="588"/>
      <c r="W35" s="589"/>
      <c r="X35" s="589"/>
      <c r="Y35" s="589"/>
      <c r="Z35" s="589"/>
      <c r="AA35" s="589"/>
      <c r="AB35" s="589"/>
      <c r="AC35" s="589"/>
      <c r="AD35" s="589"/>
      <c r="AE35" s="589"/>
      <c r="AF35" s="589"/>
      <c r="AG35" s="589"/>
      <c r="AH35" s="589"/>
      <c r="AI35" s="589"/>
      <c r="AJ35" s="589"/>
      <c r="AK35" s="589"/>
      <c r="AL35" s="200"/>
      <c r="AM35" s="588">
        <f t="shared" si="1"/>
        <v>14</v>
      </c>
      <c r="AN35" s="588"/>
      <c r="AO35" s="589" t="str">
        <f>IF('各会計、関係団体の財政状況及び健全化判断比率'!B33="","",'各会計、関係団体の財政状況及び健全化判断比率'!B33)</f>
        <v>水道事業会計</v>
      </c>
      <c r="AP35" s="589"/>
      <c r="AQ35" s="589"/>
      <c r="AR35" s="589"/>
      <c r="AS35" s="589"/>
      <c r="AT35" s="589"/>
      <c r="AU35" s="589"/>
      <c r="AV35" s="589"/>
      <c r="AW35" s="589"/>
      <c r="AX35" s="589"/>
      <c r="AY35" s="589"/>
      <c r="AZ35" s="589"/>
      <c r="BA35" s="589"/>
      <c r="BB35" s="589"/>
      <c r="BC35" s="589"/>
      <c r="BD35" s="200"/>
      <c r="BE35" s="588" t="str">
        <f t="shared" si="2"/>
        <v/>
      </c>
      <c r="BF35" s="588"/>
      <c r="BG35" s="589"/>
      <c r="BH35" s="589"/>
      <c r="BI35" s="589"/>
      <c r="BJ35" s="589"/>
      <c r="BK35" s="589"/>
      <c r="BL35" s="589"/>
      <c r="BM35" s="589"/>
      <c r="BN35" s="589"/>
      <c r="BO35" s="589"/>
      <c r="BP35" s="589"/>
      <c r="BQ35" s="589"/>
      <c r="BR35" s="589"/>
      <c r="BS35" s="589"/>
      <c r="BT35" s="589"/>
      <c r="BU35" s="589"/>
      <c r="BV35" s="200"/>
      <c r="BW35" s="588" t="str">
        <f t="shared" si="3"/>
        <v/>
      </c>
      <c r="BX35" s="588"/>
      <c r="BY35" s="589" t="str">
        <f>IF('各会計、関係団体の財政状況及び健全化判断比率'!B72="","",'各会計、関係団体の財政状況及び健全化判断比率'!B72)</f>
        <v/>
      </c>
      <c r="BZ35" s="589"/>
      <c r="CA35" s="589"/>
      <c r="CB35" s="589"/>
      <c r="CC35" s="589"/>
      <c r="CD35" s="589"/>
      <c r="CE35" s="589"/>
      <c r="CF35" s="589"/>
      <c r="CG35" s="589"/>
      <c r="CH35" s="589"/>
      <c r="CI35" s="589"/>
      <c r="CJ35" s="589"/>
      <c r="CK35" s="589"/>
      <c r="CL35" s="589"/>
      <c r="CM35" s="589"/>
      <c r="CN35" s="200"/>
      <c r="CO35" s="588">
        <f t="shared" si="4"/>
        <v>23</v>
      </c>
      <c r="CP35" s="588"/>
      <c r="CQ35" s="589" t="str">
        <f>IF('各会計、関係団体の財政状況及び健全化判断比率'!BS11="","",'各会計、関係団体の財政状況及び健全化判断比率'!BS11)</f>
        <v>(株)モンテディオ山形</v>
      </c>
      <c r="CR35" s="589"/>
      <c r="CS35" s="589"/>
      <c r="CT35" s="589"/>
      <c r="CU35" s="589"/>
      <c r="CV35" s="589"/>
      <c r="CW35" s="589"/>
      <c r="CX35" s="589"/>
      <c r="CY35" s="589"/>
      <c r="CZ35" s="589"/>
      <c r="DA35" s="589"/>
      <c r="DB35" s="589"/>
      <c r="DC35" s="589"/>
      <c r="DD35" s="589"/>
      <c r="DE35" s="589"/>
      <c r="DF35" s="192"/>
      <c r="DG35" s="591" t="str">
        <f>IF('各会計、関係団体の財政状況及び健全化判断比率'!BR11="","",'各会計、関係団体の財政状況及び健全化判断比率'!BR11)</f>
        <v/>
      </c>
      <c r="DH35" s="591"/>
      <c r="DI35" s="203"/>
      <c r="DJ35" s="158"/>
      <c r="DK35" s="158"/>
      <c r="DL35" s="158"/>
      <c r="DM35" s="158"/>
      <c r="DN35" s="158"/>
      <c r="DO35" s="158"/>
    </row>
    <row r="36" spans="1:119" ht="32.25" customHeight="1" x14ac:dyDescent="0.2">
      <c r="A36" s="159"/>
      <c r="B36" s="199"/>
      <c r="C36" s="588">
        <f t="shared" si="5"/>
        <v>6</v>
      </c>
      <c r="D36" s="588"/>
      <c r="E36" s="589" t="str">
        <f>IF('各会計、関係団体の財政状況及び健全化判断比率'!B12="","",'各会計、関係団体の財政状況及び健全化判断比率'!B12)</f>
        <v>農業改良資金特別会計</v>
      </c>
      <c r="F36" s="589"/>
      <c r="G36" s="589"/>
      <c r="H36" s="589"/>
      <c r="I36" s="589"/>
      <c r="J36" s="589"/>
      <c r="K36" s="589"/>
      <c r="L36" s="589"/>
      <c r="M36" s="589"/>
      <c r="N36" s="589"/>
      <c r="O36" s="589"/>
      <c r="P36" s="589"/>
      <c r="Q36" s="589"/>
      <c r="R36" s="589"/>
      <c r="S36" s="589"/>
      <c r="T36" s="200"/>
      <c r="U36" s="588" t="str">
        <f t="shared" si="0"/>
        <v/>
      </c>
      <c r="V36" s="588"/>
      <c r="W36" s="589"/>
      <c r="X36" s="589"/>
      <c r="Y36" s="589"/>
      <c r="Z36" s="589"/>
      <c r="AA36" s="589"/>
      <c r="AB36" s="589"/>
      <c r="AC36" s="589"/>
      <c r="AD36" s="589"/>
      <c r="AE36" s="589"/>
      <c r="AF36" s="589"/>
      <c r="AG36" s="589"/>
      <c r="AH36" s="589"/>
      <c r="AI36" s="589"/>
      <c r="AJ36" s="589"/>
      <c r="AK36" s="589"/>
      <c r="AL36" s="200"/>
      <c r="AM36" s="588" t="str">
        <f t="shared" si="1"/>
        <v/>
      </c>
      <c r="AN36" s="588"/>
      <c r="AO36" s="589"/>
      <c r="AP36" s="589"/>
      <c r="AQ36" s="589"/>
      <c r="AR36" s="589"/>
      <c r="AS36" s="589"/>
      <c r="AT36" s="589"/>
      <c r="AU36" s="589"/>
      <c r="AV36" s="589"/>
      <c r="AW36" s="589"/>
      <c r="AX36" s="589"/>
      <c r="AY36" s="589"/>
      <c r="AZ36" s="589"/>
      <c r="BA36" s="589"/>
      <c r="BB36" s="589"/>
      <c r="BC36" s="589"/>
      <c r="BD36" s="200"/>
      <c r="BE36" s="588" t="str">
        <f t="shared" si="2"/>
        <v/>
      </c>
      <c r="BF36" s="588"/>
      <c r="BG36" s="589"/>
      <c r="BH36" s="589"/>
      <c r="BI36" s="589"/>
      <c r="BJ36" s="589"/>
      <c r="BK36" s="589"/>
      <c r="BL36" s="589"/>
      <c r="BM36" s="589"/>
      <c r="BN36" s="589"/>
      <c r="BO36" s="589"/>
      <c r="BP36" s="589"/>
      <c r="BQ36" s="589"/>
      <c r="BR36" s="589"/>
      <c r="BS36" s="589"/>
      <c r="BT36" s="589"/>
      <c r="BU36" s="589"/>
      <c r="BV36" s="200"/>
      <c r="BW36" s="588" t="str">
        <f t="shared" si="3"/>
        <v/>
      </c>
      <c r="BX36" s="588"/>
      <c r="BY36" s="589" t="str">
        <f>IF('各会計、関係団体の財政状況及び健全化判断比率'!B73="","",'各会計、関係団体の財政状況及び健全化判断比率'!B73)</f>
        <v/>
      </c>
      <c r="BZ36" s="589"/>
      <c r="CA36" s="589"/>
      <c r="CB36" s="589"/>
      <c r="CC36" s="589"/>
      <c r="CD36" s="589"/>
      <c r="CE36" s="589"/>
      <c r="CF36" s="589"/>
      <c r="CG36" s="589"/>
      <c r="CH36" s="589"/>
      <c r="CI36" s="589"/>
      <c r="CJ36" s="589"/>
      <c r="CK36" s="589"/>
      <c r="CL36" s="589"/>
      <c r="CM36" s="589"/>
      <c r="CN36" s="200"/>
      <c r="CO36" s="588">
        <f t="shared" si="4"/>
        <v>24</v>
      </c>
      <c r="CP36" s="588"/>
      <c r="CQ36" s="589" t="str">
        <f>IF('各会計、関係団体の財政状況及び健全化判断比率'!BS12="","",'各会計、関係団体の財政状況及び健全化判断比率'!BS12)</f>
        <v>株式会社山形テレビ</v>
      </c>
      <c r="CR36" s="589"/>
      <c r="CS36" s="589"/>
      <c r="CT36" s="589"/>
      <c r="CU36" s="589"/>
      <c r="CV36" s="589"/>
      <c r="CW36" s="589"/>
      <c r="CX36" s="589"/>
      <c r="CY36" s="589"/>
      <c r="CZ36" s="589"/>
      <c r="DA36" s="589"/>
      <c r="DB36" s="589"/>
      <c r="DC36" s="589"/>
      <c r="DD36" s="589"/>
      <c r="DE36" s="589"/>
      <c r="DF36" s="192"/>
      <c r="DG36" s="591" t="str">
        <f>IF('各会計、関係団体の財政状況及び健全化判断比率'!BR12="","",'各会計、関係団体の財政状況及び健全化判断比率'!BR12)</f>
        <v/>
      </c>
      <c r="DH36" s="591"/>
      <c r="DI36" s="203"/>
      <c r="DJ36" s="158"/>
      <c r="DK36" s="158"/>
      <c r="DL36" s="158"/>
      <c r="DM36" s="158"/>
      <c r="DN36" s="158"/>
      <c r="DO36" s="158"/>
    </row>
    <row r="37" spans="1:119" ht="32.25" customHeight="1" x14ac:dyDescent="0.2">
      <c r="A37" s="159"/>
      <c r="B37" s="199"/>
      <c r="C37" s="588">
        <f t="shared" si="5"/>
        <v>7</v>
      </c>
      <c r="D37" s="588"/>
      <c r="E37" s="589" t="str">
        <f>IF('各会計、関係団体の財政状況及び健全化判断比率'!B13="","",'各会計、関係団体の財政状況及び健全化判断比率'!B13)</f>
        <v>沿岸漁業改善資金特別会計</v>
      </c>
      <c r="F37" s="589"/>
      <c r="G37" s="589"/>
      <c r="H37" s="589"/>
      <c r="I37" s="589"/>
      <c r="J37" s="589"/>
      <c r="K37" s="589"/>
      <c r="L37" s="589"/>
      <c r="M37" s="589"/>
      <c r="N37" s="589"/>
      <c r="O37" s="589"/>
      <c r="P37" s="589"/>
      <c r="Q37" s="589"/>
      <c r="R37" s="589"/>
      <c r="S37" s="589"/>
      <c r="T37" s="200"/>
      <c r="U37" s="588" t="str">
        <f t="shared" si="0"/>
        <v/>
      </c>
      <c r="V37" s="588"/>
      <c r="W37" s="589"/>
      <c r="X37" s="589"/>
      <c r="Y37" s="589"/>
      <c r="Z37" s="589"/>
      <c r="AA37" s="589"/>
      <c r="AB37" s="589"/>
      <c r="AC37" s="589"/>
      <c r="AD37" s="589"/>
      <c r="AE37" s="589"/>
      <c r="AF37" s="589"/>
      <c r="AG37" s="589"/>
      <c r="AH37" s="589"/>
      <c r="AI37" s="589"/>
      <c r="AJ37" s="589"/>
      <c r="AK37" s="589"/>
      <c r="AL37" s="200"/>
      <c r="AM37" s="588" t="str">
        <f t="shared" si="1"/>
        <v/>
      </c>
      <c r="AN37" s="588"/>
      <c r="AO37" s="589"/>
      <c r="AP37" s="589"/>
      <c r="AQ37" s="589"/>
      <c r="AR37" s="589"/>
      <c r="AS37" s="589"/>
      <c r="AT37" s="589"/>
      <c r="AU37" s="589"/>
      <c r="AV37" s="589"/>
      <c r="AW37" s="589"/>
      <c r="AX37" s="589"/>
      <c r="AY37" s="589"/>
      <c r="AZ37" s="589"/>
      <c r="BA37" s="589"/>
      <c r="BB37" s="589"/>
      <c r="BC37" s="589"/>
      <c r="BD37" s="200"/>
      <c r="BE37" s="588" t="str">
        <f t="shared" si="2"/>
        <v/>
      </c>
      <c r="BF37" s="588"/>
      <c r="BG37" s="589"/>
      <c r="BH37" s="589"/>
      <c r="BI37" s="589"/>
      <c r="BJ37" s="589"/>
      <c r="BK37" s="589"/>
      <c r="BL37" s="589"/>
      <c r="BM37" s="589"/>
      <c r="BN37" s="589"/>
      <c r="BO37" s="589"/>
      <c r="BP37" s="589"/>
      <c r="BQ37" s="589"/>
      <c r="BR37" s="589"/>
      <c r="BS37" s="589"/>
      <c r="BT37" s="589"/>
      <c r="BU37" s="589"/>
      <c r="BV37" s="200"/>
      <c r="BW37" s="588" t="str">
        <f t="shared" si="3"/>
        <v/>
      </c>
      <c r="BX37" s="588"/>
      <c r="BY37" s="589" t="str">
        <f>IF('各会計、関係団体の財政状況及び健全化判断比率'!B74="","",'各会計、関係団体の財政状況及び健全化判断比率'!B74)</f>
        <v/>
      </c>
      <c r="BZ37" s="589"/>
      <c r="CA37" s="589"/>
      <c r="CB37" s="589"/>
      <c r="CC37" s="589"/>
      <c r="CD37" s="589"/>
      <c r="CE37" s="589"/>
      <c r="CF37" s="589"/>
      <c r="CG37" s="589"/>
      <c r="CH37" s="589"/>
      <c r="CI37" s="589"/>
      <c r="CJ37" s="589"/>
      <c r="CK37" s="589"/>
      <c r="CL37" s="589"/>
      <c r="CM37" s="589"/>
      <c r="CN37" s="200"/>
      <c r="CO37" s="588">
        <f t="shared" si="4"/>
        <v>25</v>
      </c>
      <c r="CP37" s="588"/>
      <c r="CQ37" s="589" t="str">
        <f>IF('各会計、関係団体の財政状況及び健全化判断比率'!BS13="","",'各会計、関係団体の財政状況及び健全化判断比率'!BS13)</f>
        <v>株式会社さくらんぼテレビジョン</v>
      </c>
      <c r="CR37" s="589"/>
      <c r="CS37" s="589"/>
      <c r="CT37" s="589"/>
      <c r="CU37" s="589"/>
      <c r="CV37" s="589"/>
      <c r="CW37" s="589"/>
      <c r="CX37" s="589"/>
      <c r="CY37" s="589"/>
      <c r="CZ37" s="589"/>
      <c r="DA37" s="589"/>
      <c r="DB37" s="589"/>
      <c r="DC37" s="589"/>
      <c r="DD37" s="589"/>
      <c r="DE37" s="589"/>
      <c r="DF37" s="192"/>
      <c r="DG37" s="591" t="str">
        <f>IF('各会計、関係団体の財政状況及び健全化判断比率'!BR13="","",'各会計、関係団体の財政状況及び健全化判断比率'!BR13)</f>
        <v/>
      </c>
      <c r="DH37" s="591"/>
      <c r="DI37" s="203"/>
      <c r="DJ37" s="158"/>
      <c r="DK37" s="158"/>
      <c r="DL37" s="158"/>
      <c r="DM37" s="158"/>
      <c r="DN37" s="158"/>
      <c r="DO37" s="158"/>
    </row>
    <row r="38" spans="1:119" ht="32.25" customHeight="1" x14ac:dyDescent="0.2">
      <c r="A38" s="159"/>
      <c r="B38" s="199"/>
      <c r="C38" s="588">
        <f t="shared" si="5"/>
        <v>8</v>
      </c>
      <c r="D38" s="588"/>
      <c r="E38" s="589" t="str">
        <f>IF('各会計、関係団体の財政状況及び健全化判断比率'!B14="","",'各会計、関係団体の財政状況及び健全化判断比率'!B14)</f>
        <v>林業改善資金特別会計</v>
      </c>
      <c r="F38" s="589"/>
      <c r="G38" s="589"/>
      <c r="H38" s="589"/>
      <c r="I38" s="589"/>
      <c r="J38" s="589"/>
      <c r="K38" s="589"/>
      <c r="L38" s="589"/>
      <c r="M38" s="589"/>
      <c r="N38" s="589"/>
      <c r="O38" s="589"/>
      <c r="P38" s="589"/>
      <c r="Q38" s="589"/>
      <c r="R38" s="589"/>
      <c r="S38" s="589"/>
      <c r="T38" s="200"/>
      <c r="U38" s="588" t="str">
        <f t="shared" si="0"/>
        <v/>
      </c>
      <c r="V38" s="588"/>
      <c r="W38" s="589"/>
      <c r="X38" s="589"/>
      <c r="Y38" s="589"/>
      <c r="Z38" s="589"/>
      <c r="AA38" s="589"/>
      <c r="AB38" s="589"/>
      <c r="AC38" s="589"/>
      <c r="AD38" s="589"/>
      <c r="AE38" s="589"/>
      <c r="AF38" s="589"/>
      <c r="AG38" s="589"/>
      <c r="AH38" s="589"/>
      <c r="AI38" s="589"/>
      <c r="AJ38" s="589"/>
      <c r="AK38" s="589"/>
      <c r="AL38" s="200"/>
      <c r="AM38" s="588" t="str">
        <f t="shared" si="1"/>
        <v/>
      </c>
      <c r="AN38" s="588"/>
      <c r="AO38" s="589"/>
      <c r="AP38" s="589"/>
      <c r="AQ38" s="589"/>
      <c r="AR38" s="589"/>
      <c r="AS38" s="589"/>
      <c r="AT38" s="589"/>
      <c r="AU38" s="589"/>
      <c r="AV38" s="589"/>
      <c r="AW38" s="589"/>
      <c r="AX38" s="589"/>
      <c r="AY38" s="589"/>
      <c r="AZ38" s="589"/>
      <c r="BA38" s="589"/>
      <c r="BB38" s="589"/>
      <c r="BC38" s="589"/>
      <c r="BD38" s="200"/>
      <c r="BE38" s="588" t="str">
        <f t="shared" si="2"/>
        <v/>
      </c>
      <c r="BF38" s="588"/>
      <c r="BG38" s="589"/>
      <c r="BH38" s="589"/>
      <c r="BI38" s="589"/>
      <c r="BJ38" s="589"/>
      <c r="BK38" s="589"/>
      <c r="BL38" s="589"/>
      <c r="BM38" s="589"/>
      <c r="BN38" s="589"/>
      <c r="BO38" s="589"/>
      <c r="BP38" s="589"/>
      <c r="BQ38" s="589"/>
      <c r="BR38" s="589"/>
      <c r="BS38" s="589"/>
      <c r="BT38" s="589"/>
      <c r="BU38" s="589"/>
      <c r="BV38" s="200"/>
      <c r="BW38" s="588" t="str">
        <f t="shared" si="3"/>
        <v/>
      </c>
      <c r="BX38" s="588"/>
      <c r="BY38" s="589" t="str">
        <f>IF('各会計、関係団体の財政状況及び健全化判断比率'!B75="","",'各会計、関係団体の財政状況及び健全化判断比率'!B75)</f>
        <v/>
      </c>
      <c r="BZ38" s="589"/>
      <c r="CA38" s="589"/>
      <c r="CB38" s="589"/>
      <c r="CC38" s="589"/>
      <c r="CD38" s="589"/>
      <c r="CE38" s="589"/>
      <c r="CF38" s="589"/>
      <c r="CG38" s="589"/>
      <c r="CH38" s="589"/>
      <c r="CI38" s="589"/>
      <c r="CJ38" s="589"/>
      <c r="CK38" s="589"/>
      <c r="CL38" s="589"/>
      <c r="CM38" s="589"/>
      <c r="CN38" s="200"/>
      <c r="CO38" s="588">
        <f t="shared" si="4"/>
        <v>26</v>
      </c>
      <c r="CP38" s="588"/>
      <c r="CQ38" s="589" t="str">
        <f>IF('各会計、関係団体の財政状況及び健全化判断比率'!BS14="","",'各会計、関係団体の財政状況及び健全化判断比率'!BS14)</f>
        <v>山形鉄道(株)</v>
      </c>
      <c r="CR38" s="589"/>
      <c r="CS38" s="589"/>
      <c r="CT38" s="589"/>
      <c r="CU38" s="589"/>
      <c r="CV38" s="589"/>
      <c r="CW38" s="589"/>
      <c r="CX38" s="589"/>
      <c r="CY38" s="589"/>
      <c r="CZ38" s="589"/>
      <c r="DA38" s="589"/>
      <c r="DB38" s="589"/>
      <c r="DC38" s="589"/>
      <c r="DD38" s="589"/>
      <c r="DE38" s="589"/>
      <c r="DF38" s="192"/>
      <c r="DG38" s="591" t="str">
        <f>IF('各会計、関係団体の財政状況及び健全化判断比率'!BR14="","",'各会計、関係団体の財政状況及び健全化判断比率'!BR14)</f>
        <v/>
      </c>
      <c r="DH38" s="591"/>
      <c r="DI38" s="203"/>
      <c r="DJ38" s="158"/>
      <c r="DK38" s="158"/>
      <c r="DL38" s="158"/>
      <c r="DM38" s="158"/>
      <c r="DN38" s="158"/>
      <c r="DO38" s="158"/>
    </row>
    <row r="39" spans="1:119" ht="32.25" customHeight="1" x14ac:dyDescent="0.2">
      <c r="A39" s="159"/>
      <c r="B39" s="199"/>
      <c r="C39" s="588" t="str">
        <f t="shared" si="5"/>
        <v/>
      </c>
      <c r="D39" s="588"/>
      <c r="E39" s="589" t="str">
        <f>IF('各会計、関係団体の財政状況及び健全化判断比率'!B15="","",'各会計、関係団体の財政状況及び健全化判断比率'!B15)</f>
        <v/>
      </c>
      <c r="F39" s="589"/>
      <c r="G39" s="589"/>
      <c r="H39" s="589"/>
      <c r="I39" s="589"/>
      <c r="J39" s="589"/>
      <c r="K39" s="589"/>
      <c r="L39" s="589"/>
      <c r="M39" s="589"/>
      <c r="N39" s="589"/>
      <c r="O39" s="589"/>
      <c r="P39" s="589"/>
      <c r="Q39" s="589"/>
      <c r="R39" s="589"/>
      <c r="S39" s="589"/>
      <c r="T39" s="200"/>
      <c r="U39" s="588" t="str">
        <f t="shared" si="0"/>
        <v/>
      </c>
      <c r="V39" s="588"/>
      <c r="W39" s="589"/>
      <c r="X39" s="589"/>
      <c r="Y39" s="589"/>
      <c r="Z39" s="589"/>
      <c r="AA39" s="589"/>
      <c r="AB39" s="589"/>
      <c r="AC39" s="589"/>
      <c r="AD39" s="589"/>
      <c r="AE39" s="589"/>
      <c r="AF39" s="589"/>
      <c r="AG39" s="589"/>
      <c r="AH39" s="589"/>
      <c r="AI39" s="589"/>
      <c r="AJ39" s="589"/>
      <c r="AK39" s="589"/>
      <c r="AL39" s="200"/>
      <c r="AM39" s="588" t="str">
        <f t="shared" si="1"/>
        <v/>
      </c>
      <c r="AN39" s="588"/>
      <c r="AO39" s="589"/>
      <c r="AP39" s="589"/>
      <c r="AQ39" s="589"/>
      <c r="AR39" s="589"/>
      <c r="AS39" s="589"/>
      <c r="AT39" s="589"/>
      <c r="AU39" s="589"/>
      <c r="AV39" s="589"/>
      <c r="AW39" s="589"/>
      <c r="AX39" s="589"/>
      <c r="AY39" s="589"/>
      <c r="AZ39" s="589"/>
      <c r="BA39" s="589"/>
      <c r="BB39" s="589"/>
      <c r="BC39" s="589"/>
      <c r="BD39" s="200"/>
      <c r="BE39" s="588" t="str">
        <f t="shared" si="2"/>
        <v/>
      </c>
      <c r="BF39" s="588"/>
      <c r="BG39" s="589"/>
      <c r="BH39" s="589"/>
      <c r="BI39" s="589"/>
      <c r="BJ39" s="589"/>
      <c r="BK39" s="589"/>
      <c r="BL39" s="589"/>
      <c r="BM39" s="589"/>
      <c r="BN39" s="589"/>
      <c r="BO39" s="589"/>
      <c r="BP39" s="589"/>
      <c r="BQ39" s="589"/>
      <c r="BR39" s="589"/>
      <c r="BS39" s="589"/>
      <c r="BT39" s="589"/>
      <c r="BU39" s="589"/>
      <c r="BV39" s="200"/>
      <c r="BW39" s="588" t="str">
        <f t="shared" si="3"/>
        <v/>
      </c>
      <c r="BX39" s="588"/>
      <c r="BY39" s="589" t="str">
        <f>IF('各会計、関係団体の財政状況及び健全化判断比率'!B76="","",'各会計、関係団体の財政状況及び健全化判断比率'!B76)</f>
        <v/>
      </c>
      <c r="BZ39" s="589"/>
      <c r="CA39" s="589"/>
      <c r="CB39" s="589"/>
      <c r="CC39" s="589"/>
      <c r="CD39" s="589"/>
      <c r="CE39" s="589"/>
      <c r="CF39" s="589"/>
      <c r="CG39" s="589"/>
      <c r="CH39" s="589"/>
      <c r="CI39" s="589"/>
      <c r="CJ39" s="589"/>
      <c r="CK39" s="589"/>
      <c r="CL39" s="589"/>
      <c r="CM39" s="589"/>
      <c r="CN39" s="200"/>
      <c r="CO39" s="588">
        <f t="shared" si="4"/>
        <v>27</v>
      </c>
      <c r="CP39" s="588"/>
      <c r="CQ39" s="589" t="str">
        <f>IF('各会計、関係団体の財政状況及び健全化判断比率'!BS15="","",'各会計、関係団体の財政状況及び健全化判断比率'!BS15)</f>
        <v>山形空港ビル(株)</v>
      </c>
      <c r="CR39" s="589"/>
      <c r="CS39" s="589"/>
      <c r="CT39" s="589"/>
      <c r="CU39" s="589"/>
      <c r="CV39" s="589"/>
      <c r="CW39" s="589"/>
      <c r="CX39" s="589"/>
      <c r="CY39" s="589"/>
      <c r="CZ39" s="589"/>
      <c r="DA39" s="589"/>
      <c r="DB39" s="589"/>
      <c r="DC39" s="589"/>
      <c r="DD39" s="589"/>
      <c r="DE39" s="589"/>
      <c r="DF39" s="192"/>
      <c r="DG39" s="591" t="str">
        <f>IF('各会計、関係団体の財政状況及び健全化判断比率'!BR15="","",'各会計、関係団体の財政状況及び健全化判断比率'!BR15)</f>
        <v/>
      </c>
      <c r="DH39" s="591"/>
      <c r="DI39" s="203"/>
      <c r="DJ39" s="158"/>
      <c r="DK39" s="158"/>
      <c r="DL39" s="158"/>
      <c r="DM39" s="158"/>
      <c r="DN39" s="158"/>
      <c r="DO39" s="158"/>
    </row>
    <row r="40" spans="1:119" ht="32.25" customHeight="1" x14ac:dyDescent="0.2">
      <c r="A40" s="159"/>
      <c r="B40" s="199"/>
      <c r="C40" s="588" t="str">
        <f t="shared" si="5"/>
        <v/>
      </c>
      <c r="D40" s="588"/>
      <c r="E40" s="589" t="str">
        <f>IF('各会計、関係団体の財政状況及び健全化判断比率'!B16="","",'各会計、関係団体の財政状況及び健全化判断比率'!B16)</f>
        <v/>
      </c>
      <c r="F40" s="589"/>
      <c r="G40" s="589"/>
      <c r="H40" s="589"/>
      <c r="I40" s="589"/>
      <c r="J40" s="589"/>
      <c r="K40" s="589"/>
      <c r="L40" s="589"/>
      <c r="M40" s="589"/>
      <c r="N40" s="589"/>
      <c r="O40" s="589"/>
      <c r="P40" s="589"/>
      <c r="Q40" s="589"/>
      <c r="R40" s="589"/>
      <c r="S40" s="589"/>
      <c r="T40" s="200"/>
      <c r="U40" s="588" t="str">
        <f t="shared" si="0"/>
        <v/>
      </c>
      <c r="V40" s="588"/>
      <c r="W40" s="589"/>
      <c r="X40" s="589"/>
      <c r="Y40" s="589"/>
      <c r="Z40" s="589"/>
      <c r="AA40" s="589"/>
      <c r="AB40" s="589"/>
      <c r="AC40" s="589"/>
      <c r="AD40" s="589"/>
      <c r="AE40" s="589"/>
      <c r="AF40" s="589"/>
      <c r="AG40" s="589"/>
      <c r="AH40" s="589"/>
      <c r="AI40" s="589"/>
      <c r="AJ40" s="589"/>
      <c r="AK40" s="589"/>
      <c r="AL40" s="200"/>
      <c r="AM40" s="588" t="str">
        <f t="shared" si="1"/>
        <v/>
      </c>
      <c r="AN40" s="588"/>
      <c r="AO40" s="589"/>
      <c r="AP40" s="589"/>
      <c r="AQ40" s="589"/>
      <c r="AR40" s="589"/>
      <c r="AS40" s="589"/>
      <c r="AT40" s="589"/>
      <c r="AU40" s="589"/>
      <c r="AV40" s="589"/>
      <c r="AW40" s="589"/>
      <c r="AX40" s="589"/>
      <c r="AY40" s="589"/>
      <c r="AZ40" s="589"/>
      <c r="BA40" s="589"/>
      <c r="BB40" s="589"/>
      <c r="BC40" s="589"/>
      <c r="BD40" s="200"/>
      <c r="BE40" s="588" t="str">
        <f t="shared" si="2"/>
        <v/>
      </c>
      <c r="BF40" s="588"/>
      <c r="BG40" s="589"/>
      <c r="BH40" s="589"/>
      <c r="BI40" s="589"/>
      <c r="BJ40" s="589"/>
      <c r="BK40" s="589"/>
      <c r="BL40" s="589"/>
      <c r="BM40" s="589"/>
      <c r="BN40" s="589"/>
      <c r="BO40" s="589"/>
      <c r="BP40" s="589"/>
      <c r="BQ40" s="589"/>
      <c r="BR40" s="589"/>
      <c r="BS40" s="589"/>
      <c r="BT40" s="589"/>
      <c r="BU40" s="589"/>
      <c r="BV40" s="200"/>
      <c r="BW40" s="588" t="str">
        <f t="shared" si="3"/>
        <v/>
      </c>
      <c r="BX40" s="588"/>
      <c r="BY40" s="589" t="str">
        <f>IF('各会計、関係団体の財政状況及び健全化判断比率'!B77="","",'各会計、関係団体の財政状況及び健全化判断比率'!B77)</f>
        <v/>
      </c>
      <c r="BZ40" s="589"/>
      <c r="CA40" s="589"/>
      <c r="CB40" s="589"/>
      <c r="CC40" s="589"/>
      <c r="CD40" s="589"/>
      <c r="CE40" s="589"/>
      <c r="CF40" s="589"/>
      <c r="CG40" s="589"/>
      <c r="CH40" s="589"/>
      <c r="CI40" s="589"/>
      <c r="CJ40" s="589"/>
      <c r="CK40" s="589"/>
      <c r="CL40" s="589"/>
      <c r="CM40" s="589"/>
      <c r="CN40" s="200"/>
      <c r="CO40" s="588">
        <f t="shared" si="4"/>
        <v>28</v>
      </c>
      <c r="CP40" s="588"/>
      <c r="CQ40" s="589" t="str">
        <f>IF('各会計、関係団体の財政状況及び健全化判断比率'!BS16="","",'各会計、関係団体の財政状況及び健全化判断比率'!BS16)</f>
        <v>庄内空港ビル(株)</v>
      </c>
      <c r="CR40" s="589"/>
      <c r="CS40" s="589"/>
      <c r="CT40" s="589"/>
      <c r="CU40" s="589"/>
      <c r="CV40" s="589"/>
      <c r="CW40" s="589"/>
      <c r="CX40" s="589"/>
      <c r="CY40" s="589"/>
      <c r="CZ40" s="589"/>
      <c r="DA40" s="589"/>
      <c r="DB40" s="589"/>
      <c r="DC40" s="589"/>
      <c r="DD40" s="589"/>
      <c r="DE40" s="589"/>
      <c r="DF40" s="192"/>
      <c r="DG40" s="591" t="str">
        <f>IF('各会計、関係団体の財政状況及び健全化判断比率'!BR16="","",'各会計、関係団体の財政状況及び健全化判断比率'!BR16)</f>
        <v/>
      </c>
      <c r="DH40" s="591"/>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184</v>
      </c>
      <c r="C43" s="158"/>
      <c r="D43" s="158"/>
      <c r="E43" s="158" t="s">
        <v>185</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186</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187</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188</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189</v>
      </c>
    </row>
    <row r="48" spans="1:119" x14ac:dyDescent="0.2">
      <c r="E48" s="160" t="s">
        <v>190</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yYqbKoJxvVOsNmpQ6grT74VlkEh4WSH5P3dXhpr1SAJ+ydinG3Er46w2epJeBQu70XK/BuBRFy6jk307RugFFw==" saltValue="AZCSvVHsfTwkI2RdoS1TOQ=="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523</v>
      </c>
      <c r="G33" s="17" t="s">
        <v>524</v>
      </c>
      <c r="H33" s="17" t="s">
        <v>525</v>
      </c>
      <c r="I33" s="17" t="s">
        <v>526</v>
      </c>
      <c r="J33" s="18" t="s">
        <v>527</v>
      </c>
      <c r="K33" s="10"/>
      <c r="L33" s="10"/>
      <c r="M33" s="10"/>
      <c r="N33" s="10"/>
      <c r="O33" s="10"/>
      <c r="P33" s="10"/>
    </row>
    <row r="34" spans="1:16" ht="39" customHeight="1" x14ac:dyDescent="0.2">
      <c r="A34" s="10"/>
      <c r="B34" s="19"/>
      <c r="C34" s="1190" t="s">
        <v>529</v>
      </c>
      <c r="D34" s="1190"/>
      <c r="E34" s="1191"/>
      <c r="F34" s="20">
        <v>0.26</v>
      </c>
      <c r="G34" s="21" t="s">
        <v>530</v>
      </c>
      <c r="H34" s="21" t="s">
        <v>531</v>
      </c>
      <c r="I34" s="21" t="s">
        <v>532</v>
      </c>
      <c r="J34" s="22" t="s">
        <v>533</v>
      </c>
      <c r="K34" s="10"/>
      <c r="L34" s="10"/>
      <c r="M34" s="10"/>
      <c r="N34" s="10"/>
      <c r="O34" s="10"/>
      <c r="P34" s="10"/>
    </row>
    <row r="35" spans="1:16" ht="39" customHeight="1" x14ac:dyDescent="0.2">
      <c r="A35" s="10"/>
      <c r="B35" s="23"/>
      <c r="C35" s="1184" t="s">
        <v>534</v>
      </c>
      <c r="D35" s="1185"/>
      <c r="E35" s="1186"/>
      <c r="F35" s="24">
        <v>3.83</v>
      </c>
      <c r="G35" s="25">
        <v>4.2300000000000004</v>
      </c>
      <c r="H35" s="25">
        <v>5.0199999999999996</v>
      </c>
      <c r="I35" s="25">
        <v>5.46</v>
      </c>
      <c r="J35" s="26">
        <v>6.04</v>
      </c>
      <c r="K35" s="10"/>
      <c r="L35" s="10"/>
      <c r="M35" s="10"/>
      <c r="N35" s="10"/>
      <c r="O35" s="10"/>
      <c r="P35" s="10"/>
    </row>
    <row r="36" spans="1:16" ht="39" customHeight="1" x14ac:dyDescent="0.2">
      <c r="A36" s="10"/>
      <c r="B36" s="23"/>
      <c r="C36" s="1184" t="s">
        <v>535</v>
      </c>
      <c r="D36" s="1185"/>
      <c r="E36" s="1186"/>
      <c r="F36" s="24">
        <v>4.7300000000000004</v>
      </c>
      <c r="G36" s="25">
        <v>4.9800000000000004</v>
      </c>
      <c r="H36" s="25">
        <v>5.32</v>
      </c>
      <c r="I36" s="25">
        <v>5.79</v>
      </c>
      <c r="J36" s="26">
        <v>5.81</v>
      </c>
      <c r="K36" s="10"/>
      <c r="L36" s="10"/>
      <c r="M36" s="10"/>
      <c r="N36" s="10"/>
      <c r="O36" s="10"/>
      <c r="P36" s="10"/>
    </row>
    <row r="37" spans="1:16" ht="39" customHeight="1" x14ac:dyDescent="0.2">
      <c r="A37" s="10"/>
      <c r="B37" s="23"/>
      <c r="C37" s="1184" t="s">
        <v>536</v>
      </c>
      <c r="D37" s="1185"/>
      <c r="E37" s="1186"/>
      <c r="F37" s="24">
        <v>1.41</v>
      </c>
      <c r="G37" s="25">
        <v>1.1399999999999999</v>
      </c>
      <c r="H37" s="25">
        <v>1.35</v>
      </c>
      <c r="I37" s="25">
        <v>1.4</v>
      </c>
      <c r="J37" s="26">
        <v>1.54</v>
      </c>
      <c r="K37" s="10"/>
      <c r="L37" s="10"/>
      <c r="M37" s="10"/>
      <c r="N37" s="10"/>
      <c r="O37" s="10"/>
      <c r="P37" s="10"/>
    </row>
    <row r="38" spans="1:16" ht="39" customHeight="1" x14ac:dyDescent="0.2">
      <c r="A38" s="10"/>
      <c r="B38" s="23"/>
      <c r="C38" s="1184" t="s">
        <v>537</v>
      </c>
      <c r="D38" s="1185"/>
      <c r="E38" s="1186"/>
      <c r="F38" s="24">
        <v>0.89</v>
      </c>
      <c r="G38" s="25">
        <v>0.95</v>
      </c>
      <c r="H38" s="25">
        <v>0.89</v>
      </c>
      <c r="I38" s="25">
        <v>0.96</v>
      </c>
      <c r="J38" s="26">
        <v>1</v>
      </c>
      <c r="K38" s="10"/>
      <c r="L38" s="10"/>
      <c r="M38" s="10"/>
      <c r="N38" s="10"/>
      <c r="O38" s="10"/>
      <c r="P38" s="10"/>
    </row>
    <row r="39" spans="1:16" ht="39" customHeight="1" x14ac:dyDescent="0.2">
      <c r="A39" s="10"/>
      <c r="B39" s="23"/>
      <c r="C39" s="1184" t="s">
        <v>538</v>
      </c>
      <c r="D39" s="1185"/>
      <c r="E39" s="1186"/>
      <c r="F39" s="24" t="s">
        <v>483</v>
      </c>
      <c r="G39" s="25" t="s">
        <v>483</v>
      </c>
      <c r="H39" s="25" t="s">
        <v>483</v>
      </c>
      <c r="I39" s="25">
        <v>0.17</v>
      </c>
      <c r="J39" s="26">
        <v>0.44</v>
      </c>
      <c r="K39" s="10"/>
      <c r="L39" s="10"/>
      <c r="M39" s="10"/>
      <c r="N39" s="10"/>
      <c r="O39" s="10"/>
      <c r="P39" s="10"/>
    </row>
    <row r="40" spans="1:16" ht="39" customHeight="1" x14ac:dyDescent="0.2">
      <c r="A40" s="10"/>
      <c r="B40" s="23"/>
      <c r="C40" s="1184" t="s">
        <v>539</v>
      </c>
      <c r="D40" s="1185"/>
      <c r="E40" s="1186"/>
      <c r="F40" s="24">
        <v>0.13</v>
      </c>
      <c r="G40" s="25">
        <v>0.13</v>
      </c>
      <c r="H40" s="25">
        <v>0.17</v>
      </c>
      <c r="I40" s="25">
        <v>0.21</v>
      </c>
      <c r="J40" s="26">
        <v>0.28000000000000003</v>
      </c>
      <c r="K40" s="10"/>
      <c r="L40" s="10"/>
      <c r="M40" s="10"/>
      <c r="N40" s="10"/>
      <c r="O40" s="10"/>
      <c r="P40" s="10"/>
    </row>
    <row r="41" spans="1:16" ht="39" customHeight="1" x14ac:dyDescent="0.2">
      <c r="A41" s="10"/>
      <c r="B41" s="23"/>
      <c r="C41" s="1184" t="s">
        <v>540</v>
      </c>
      <c r="D41" s="1185"/>
      <c r="E41" s="1186"/>
      <c r="F41" s="24">
        <v>0.14000000000000001</v>
      </c>
      <c r="G41" s="25">
        <v>0.12</v>
      </c>
      <c r="H41" s="25">
        <v>0.1</v>
      </c>
      <c r="I41" s="25">
        <v>0.1</v>
      </c>
      <c r="J41" s="26">
        <v>0.11</v>
      </c>
      <c r="K41" s="10"/>
      <c r="L41" s="10"/>
      <c r="M41" s="10"/>
      <c r="N41" s="10"/>
      <c r="O41" s="10"/>
      <c r="P41" s="10"/>
    </row>
    <row r="42" spans="1:16" ht="39" customHeight="1" x14ac:dyDescent="0.2">
      <c r="A42" s="10"/>
      <c r="B42" s="27"/>
      <c r="C42" s="1184" t="s">
        <v>541</v>
      </c>
      <c r="D42" s="1185"/>
      <c r="E42" s="1186"/>
      <c r="F42" s="24" t="s">
        <v>483</v>
      </c>
      <c r="G42" s="25" t="s">
        <v>483</v>
      </c>
      <c r="H42" s="25" t="s">
        <v>483</v>
      </c>
      <c r="I42" s="25" t="s">
        <v>483</v>
      </c>
      <c r="J42" s="26" t="s">
        <v>483</v>
      </c>
      <c r="K42" s="10"/>
      <c r="L42" s="10"/>
      <c r="M42" s="10"/>
      <c r="N42" s="10"/>
      <c r="O42" s="10"/>
      <c r="P42" s="10"/>
    </row>
    <row r="43" spans="1:16" ht="39" customHeight="1" thickBot="1" x14ac:dyDescent="0.25">
      <c r="A43" s="10"/>
      <c r="B43" s="28"/>
      <c r="C43" s="1187" t="s">
        <v>542</v>
      </c>
      <c r="D43" s="1188"/>
      <c r="E43" s="1189"/>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oMB9othCJOrbirT3bAELJdJ7nTihD7xvdppjqEkdI8IiTn/1ER36LEPN7iq6pMyYu/evjPOZocXRjC/X5+letQ==" saltValue="jm+qb0dnxmxJ7BoeziiW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523</v>
      </c>
      <c r="L44" s="44" t="s">
        <v>524</v>
      </c>
      <c r="M44" s="44" t="s">
        <v>525</v>
      </c>
      <c r="N44" s="44" t="s">
        <v>526</v>
      </c>
      <c r="O44" s="45" t="s">
        <v>527</v>
      </c>
      <c r="P44" s="36"/>
      <c r="Q44" s="36"/>
      <c r="R44" s="36"/>
      <c r="S44" s="36"/>
      <c r="T44" s="36"/>
      <c r="U44" s="36"/>
    </row>
    <row r="45" spans="1:21" ht="30.75" customHeight="1" x14ac:dyDescent="0.2">
      <c r="A45" s="36"/>
      <c r="B45" s="1192" t="s">
        <v>10</v>
      </c>
      <c r="C45" s="1193"/>
      <c r="D45" s="46"/>
      <c r="E45" s="1198" t="s">
        <v>11</v>
      </c>
      <c r="F45" s="1198"/>
      <c r="G45" s="1198"/>
      <c r="H45" s="1198"/>
      <c r="I45" s="1198"/>
      <c r="J45" s="1199"/>
      <c r="K45" s="47">
        <v>93671</v>
      </c>
      <c r="L45" s="48">
        <v>92445</v>
      </c>
      <c r="M45" s="48">
        <v>96534</v>
      </c>
      <c r="N45" s="48">
        <v>90521</v>
      </c>
      <c r="O45" s="49">
        <v>91144</v>
      </c>
      <c r="P45" s="36"/>
      <c r="Q45" s="36"/>
      <c r="R45" s="36"/>
      <c r="S45" s="36"/>
      <c r="T45" s="36"/>
      <c r="U45" s="36"/>
    </row>
    <row r="46" spans="1:21" ht="30.75" customHeight="1" x14ac:dyDescent="0.2">
      <c r="A46" s="36"/>
      <c r="B46" s="1194"/>
      <c r="C46" s="1195"/>
      <c r="D46" s="50"/>
      <c r="E46" s="1200" t="s">
        <v>12</v>
      </c>
      <c r="F46" s="1200"/>
      <c r="G46" s="1200"/>
      <c r="H46" s="1200"/>
      <c r="I46" s="1200"/>
      <c r="J46" s="1201"/>
      <c r="K46" s="51" t="s">
        <v>483</v>
      </c>
      <c r="L46" s="52" t="s">
        <v>483</v>
      </c>
      <c r="M46" s="52" t="s">
        <v>483</v>
      </c>
      <c r="N46" s="52" t="s">
        <v>483</v>
      </c>
      <c r="O46" s="53" t="s">
        <v>483</v>
      </c>
      <c r="P46" s="36"/>
      <c r="Q46" s="36"/>
      <c r="R46" s="36"/>
      <c r="S46" s="36"/>
      <c r="T46" s="36"/>
      <c r="U46" s="36"/>
    </row>
    <row r="47" spans="1:21" ht="30.75" customHeight="1" x14ac:dyDescent="0.2">
      <c r="A47" s="36"/>
      <c r="B47" s="1194"/>
      <c r="C47" s="1195"/>
      <c r="D47" s="50"/>
      <c r="E47" s="1200" t="s">
        <v>13</v>
      </c>
      <c r="F47" s="1200"/>
      <c r="G47" s="1200"/>
      <c r="H47" s="1200"/>
      <c r="I47" s="1200"/>
      <c r="J47" s="1201"/>
      <c r="K47" s="51">
        <v>1159</v>
      </c>
      <c r="L47" s="52">
        <v>1159</v>
      </c>
      <c r="M47" s="52">
        <v>1159</v>
      </c>
      <c r="N47" s="52">
        <v>159</v>
      </c>
      <c r="O47" s="53" t="s">
        <v>483</v>
      </c>
      <c r="P47" s="36"/>
      <c r="Q47" s="36"/>
      <c r="R47" s="36"/>
      <c r="S47" s="36"/>
      <c r="T47" s="36"/>
      <c r="U47" s="36"/>
    </row>
    <row r="48" spans="1:21" ht="30.75" customHeight="1" x14ac:dyDescent="0.2">
      <c r="A48" s="36"/>
      <c r="B48" s="1194"/>
      <c r="C48" s="1195"/>
      <c r="D48" s="50"/>
      <c r="E48" s="1200" t="s">
        <v>14</v>
      </c>
      <c r="F48" s="1200"/>
      <c r="G48" s="1200"/>
      <c r="H48" s="1200"/>
      <c r="I48" s="1200"/>
      <c r="J48" s="1201"/>
      <c r="K48" s="51">
        <v>3283</v>
      </c>
      <c r="L48" s="52">
        <v>3061</v>
      </c>
      <c r="M48" s="52">
        <v>3051</v>
      </c>
      <c r="N48" s="52">
        <v>2545</v>
      </c>
      <c r="O48" s="53">
        <v>2544</v>
      </c>
      <c r="P48" s="36"/>
      <c r="Q48" s="36"/>
      <c r="R48" s="36"/>
      <c r="S48" s="36"/>
      <c r="T48" s="36"/>
      <c r="U48" s="36"/>
    </row>
    <row r="49" spans="1:21" ht="30.75" customHeight="1" x14ac:dyDescent="0.2">
      <c r="A49" s="36"/>
      <c r="B49" s="1194"/>
      <c r="C49" s="1195"/>
      <c r="D49" s="50"/>
      <c r="E49" s="1200" t="s">
        <v>15</v>
      </c>
      <c r="F49" s="1200"/>
      <c r="G49" s="1200"/>
      <c r="H49" s="1200"/>
      <c r="I49" s="1200"/>
      <c r="J49" s="1201"/>
      <c r="K49" s="51">
        <v>686</v>
      </c>
      <c r="L49" s="52">
        <v>882</v>
      </c>
      <c r="M49" s="52">
        <v>979</v>
      </c>
      <c r="N49" s="52">
        <v>948</v>
      </c>
      <c r="O49" s="53">
        <v>940</v>
      </c>
      <c r="P49" s="36"/>
      <c r="Q49" s="36"/>
      <c r="R49" s="36"/>
      <c r="S49" s="36"/>
      <c r="T49" s="36"/>
      <c r="U49" s="36"/>
    </row>
    <row r="50" spans="1:21" ht="30.75" customHeight="1" x14ac:dyDescent="0.2">
      <c r="A50" s="36"/>
      <c r="B50" s="1194"/>
      <c r="C50" s="1195"/>
      <c r="D50" s="50"/>
      <c r="E50" s="1200" t="s">
        <v>16</v>
      </c>
      <c r="F50" s="1200"/>
      <c r="G50" s="1200"/>
      <c r="H50" s="1200"/>
      <c r="I50" s="1200"/>
      <c r="J50" s="1201"/>
      <c r="K50" s="51">
        <v>415</v>
      </c>
      <c r="L50" s="52">
        <v>379</v>
      </c>
      <c r="M50" s="52">
        <v>241</v>
      </c>
      <c r="N50" s="52">
        <v>169</v>
      </c>
      <c r="O50" s="53">
        <v>159</v>
      </c>
      <c r="P50" s="36"/>
      <c r="Q50" s="36"/>
      <c r="R50" s="36"/>
      <c r="S50" s="36"/>
      <c r="T50" s="36"/>
      <c r="U50" s="36"/>
    </row>
    <row r="51" spans="1:21" ht="30.75" customHeight="1" x14ac:dyDescent="0.2">
      <c r="A51" s="36"/>
      <c r="B51" s="1196"/>
      <c r="C51" s="1197"/>
      <c r="D51" s="54"/>
      <c r="E51" s="1200" t="s">
        <v>17</v>
      </c>
      <c r="F51" s="1200"/>
      <c r="G51" s="1200"/>
      <c r="H51" s="1200"/>
      <c r="I51" s="1200"/>
      <c r="J51" s="1201"/>
      <c r="K51" s="51">
        <v>36</v>
      </c>
      <c r="L51" s="52">
        <v>5</v>
      </c>
      <c r="M51" s="52">
        <v>19</v>
      </c>
      <c r="N51" s="52">
        <v>13</v>
      </c>
      <c r="O51" s="53">
        <v>11</v>
      </c>
      <c r="P51" s="36"/>
      <c r="Q51" s="36"/>
      <c r="R51" s="36"/>
      <c r="S51" s="36"/>
      <c r="T51" s="36"/>
      <c r="U51" s="36"/>
    </row>
    <row r="52" spans="1:21" ht="30.75" customHeight="1" x14ac:dyDescent="0.2">
      <c r="A52" s="36"/>
      <c r="B52" s="1202" t="s">
        <v>18</v>
      </c>
      <c r="C52" s="1203"/>
      <c r="D52" s="54"/>
      <c r="E52" s="1200" t="s">
        <v>19</v>
      </c>
      <c r="F52" s="1200"/>
      <c r="G52" s="1200"/>
      <c r="H52" s="1200"/>
      <c r="I52" s="1200"/>
      <c r="J52" s="1201"/>
      <c r="K52" s="51">
        <v>64115</v>
      </c>
      <c r="L52" s="52">
        <v>64084</v>
      </c>
      <c r="M52" s="52">
        <v>69430</v>
      </c>
      <c r="N52" s="52">
        <v>62642</v>
      </c>
      <c r="O52" s="53">
        <v>63526</v>
      </c>
      <c r="P52" s="36"/>
      <c r="Q52" s="36"/>
      <c r="R52" s="36"/>
      <c r="S52" s="36"/>
      <c r="T52" s="36"/>
      <c r="U52" s="36"/>
    </row>
    <row r="53" spans="1:21" ht="30.75" customHeight="1" thickBot="1" x14ac:dyDescent="0.25">
      <c r="A53" s="36"/>
      <c r="B53" s="1204" t="s">
        <v>20</v>
      </c>
      <c r="C53" s="1205"/>
      <c r="D53" s="55"/>
      <c r="E53" s="1206" t="s">
        <v>21</v>
      </c>
      <c r="F53" s="1206"/>
      <c r="G53" s="1206"/>
      <c r="H53" s="1206"/>
      <c r="I53" s="1206"/>
      <c r="J53" s="1207"/>
      <c r="K53" s="56">
        <v>35135</v>
      </c>
      <c r="L53" s="57">
        <v>33847</v>
      </c>
      <c r="M53" s="57">
        <v>32553</v>
      </c>
      <c r="N53" s="57">
        <v>31713</v>
      </c>
      <c r="O53" s="58">
        <v>31272</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543</v>
      </c>
      <c r="P54" s="36"/>
      <c r="Q54" s="36"/>
      <c r="R54" s="36"/>
      <c r="S54" s="36"/>
      <c r="T54" s="36"/>
      <c r="U54" s="36"/>
    </row>
    <row r="55" spans="1:21" ht="30.75" customHeight="1" thickBot="1" x14ac:dyDescent="0.3">
      <c r="A55" s="36"/>
      <c r="B55" s="61"/>
      <c r="C55" s="62"/>
      <c r="D55" s="62"/>
      <c r="E55" s="63"/>
      <c r="F55" s="63"/>
      <c r="G55" s="63"/>
      <c r="H55" s="63"/>
      <c r="I55" s="63"/>
      <c r="J55" s="64" t="s">
        <v>2</v>
      </c>
      <c r="K55" s="65" t="s">
        <v>544</v>
      </c>
      <c r="L55" s="66" t="s">
        <v>545</v>
      </c>
      <c r="M55" s="66" t="s">
        <v>546</v>
      </c>
      <c r="N55" s="66" t="s">
        <v>547</v>
      </c>
      <c r="O55" s="67" t="s">
        <v>548</v>
      </c>
      <c r="P55" s="36"/>
      <c r="Q55" s="36"/>
      <c r="R55" s="36"/>
      <c r="S55" s="36"/>
      <c r="T55" s="36"/>
      <c r="U55" s="36"/>
    </row>
    <row r="56" spans="1:21" ht="30.75" customHeight="1" x14ac:dyDescent="0.2">
      <c r="A56" s="36"/>
      <c r="B56" s="1208" t="s">
        <v>23</v>
      </c>
      <c r="C56" s="1209"/>
      <c r="D56" s="1212" t="s">
        <v>24</v>
      </c>
      <c r="E56" s="1213"/>
      <c r="F56" s="1213"/>
      <c r="G56" s="1213"/>
      <c r="H56" s="1213"/>
      <c r="I56" s="1213"/>
      <c r="J56" s="1214"/>
      <c r="K56" s="68">
        <v>5799</v>
      </c>
      <c r="L56" s="69">
        <v>6758</v>
      </c>
      <c r="M56" s="69">
        <v>7717</v>
      </c>
      <c r="N56" s="69">
        <v>796</v>
      </c>
      <c r="O56" s="70">
        <v>0</v>
      </c>
      <c r="P56" s="36"/>
      <c r="Q56" s="36"/>
      <c r="R56" s="36"/>
      <c r="S56" s="36"/>
      <c r="T56" s="36"/>
      <c r="U56" s="36"/>
    </row>
    <row r="57" spans="1:21" ht="30.75" customHeight="1" thickBot="1" x14ac:dyDescent="0.25">
      <c r="A57" s="36"/>
      <c r="B57" s="1210"/>
      <c r="C57" s="1211"/>
      <c r="D57" s="1215" t="s">
        <v>25</v>
      </c>
      <c r="E57" s="1216"/>
      <c r="F57" s="1216"/>
      <c r="G57" s="1216"/>
      <c r="H57" s="1216"/>
      <c r="I57" s="1216"/>
      <c r="J57" s="1217"/>
      <c r="K57" s="71">
        <v>2159</v>
      </c>
      <c r="L57" s="72">
        <v>3317</v>
      </c>
      <c r="M57" s="72">
        <v>4476</v>
      </c>
      <c r="N57" s="72">
        <v>635</v>
      </c>
      <c r="O57" s="73">
        <v>0</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mvw55qImwe2NUBsDQm5fXZPX1cfP7smKUHAFGrtx2zCT9tGEQoj+5du16p4OGBYpSGhodePdvtfyt//sn2+JfA==" saltValue="N1pqI3ha0lXeTTot+zyQHQ=="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523</v>
      </c>
      <c r="J40" s="385" t="s">
        <v>524</v>
      </c>
      <c r="K40" s="385" t="s">
        <v>525</v>
      </c>
      <c r="L40" s="385" t="s">
        <v>526</v>
      </c>
      <c r="M40" s="386" t="s">
        <v>527</v>
      </c>
    </row>
    <row r="41" spans="2:13" ht="27.75" customHeight="1" x14ac:dyDescent="0.2">
      <c r="B41" s="1218" t="s">
        <v>28</v>
      </c>
      <c r="C41" s="1219"/>
      <c r="D41" s="84"/>
      <c r="E41" s="1224" t="s">
        <v>29</v>
      </c>
      <c r="F41" s="1224"/>
      <c r="G41" s="1224"/>
      <c r="H41" s="1225"/>
      <c r="I41" s="387">
        <v>1192010</v>
      </c>
      <c r="J41" s="388">
        <v>1185507</v>
      </c>
      <c r="K41" s="388">
        <v>1168669</v>
      </c>
      <c r="L41" s="388">
        <v>1171297</v>
      </c>
      <c r="M41" s="389">
        <v>1176310</v>
      </c>
    </row>
    <row r="42" spans="2:13" ht="27.75" customHeight="1" x14ac:dyDescent="0.2">
      <c r="B42" s="1220"/>
      <c r="C42" s="1221"/>
      <c r="D42" s="85"/>
      <c r="E42" s="1226" t="s">
        <v>30</v>
      </c>
      <c r="F42" s="1226"/>
      <c r="G42" s="1226"/>
      <c r="H42" s="1227"/>
      <c r="I42" s="390">
        <v>1482</v>
      </c>
      <c r="J42" s="391">
        <v>1143</v>
      </c>
      <c r="K42" s="391">
        <v>910</v>
      </c>
      <c r="L42" s="391">
        <v>924</v>
      </c>
      <c r="M42" s="392">
        <v>900</v>
      </c>
    </row>
    <row r="43" spans="2:13" ht="27.75" customHeight="1" x14ac:dyDescent="0.2">
      <c r="B43" s="1220"/>
      <c r="C43" s="1221"/>
      <c r="D43" s="85"/>
      <c r="E43" s="1226" t="s">
        <v>31</v>
      </c>
      <c r="F43" s="1226"/>
      <c r="G43" s="1226"/>
      <c r="H43" s="1227"/>
      <c r="I43" s="390">
        <v>29101</v>
      </c>
      <c r="J43" s="391">
        <v>27675</v>
      </c>
      <c r="K43" s="391">
        <v>27357</v>
      </c>
      <c r="L43" s="391">
        <v>27196</v>
      </c>
      <c r="M43" s="392">
        <v>26996</v>
      </c>
    </row>
    <row r="44" spans="2:13" ht="27.75" customHeight="1" x14ac:dyDescent="0.2">
      <c r="B44" s="1220"/>
      <c r="C44" s="1221"/>
      <c r="D44" s="85"/>
      <c r="E44" s="1226" t="s">
        <v>32</v>
      </c>
      <c r="F44" s="1226"/>
      <c r="G44" s="1226"/>
      <c r="H44" s="1227"/>
      <c r="I44" s="390">
        <v>8655</v>
      </c>
      <c r="J44" s="391">
        <v>7995</v>
      </c>
      <c r="K44" s="391">
        <v>7451</v>
      </c>
      <c r="L44" s="391">
        <v>6974</v>
      </c>
      <c r="M44" s="392">
        <v>6158</v>
      </c>
    </row>
    <row r="45" spans="2:13" ht="27.75" customHeight="1" x14ac:dyDescent="0.2">
      <c r="B45" s="1220"/>
      <c r="C45" s="1221"/>
      <c r="D45" s="85"/>
      <c r="E45" s="1226" t="s">
        <v>33</v>
      </c>
      <c r="F45" s="1226"/>
      <c r="G45" s="1226"/>
      <c r="H45" s="1227"/>
      <c r="I45" s="390">
        <v>151080</v>
      </c>
      <c r="J45" s="391">
        <v>146784</v>
      </c>
      <c r="K45" s="391">
        <v>142209</v>
      </c>
      <c r="L45" s="391">
        <v>132859</v>
      </c>
      <c r="M45" s="392">
        <v>128380</v>
      </c>
    </row>
    <row r="46" spans="2:13" ht="27.75" customHeight="1" x14ac:dyDescent="0.2">
      <c r="B46" s="1220"/>
      <c r="C46" s="1221"/>
      <c r="D46" s="86"/>
      <c r="E46" s="1228" t="s">
        <v>34</v>
      </c>
      <c r="F46" s="1228"/>
      <c r="G46" s="1228"/>
      <c r="H46" s="1229"/>
      <c r="I46" s="390">
        <v>10548</v>
      </c>
      <c r="J46" s="391">
        <v>11677</v>
      </c>
      <c r="K46" s="391">
        <v>10442</v>
      </c>
      <c r="L46" s="391">
        <v>9157</v>
      </c>
      <c r="M46" s="392">
        <v>8179</v>
      </c>
    </row>
    <row r="47" spans="2:13" ht="27.75" customHeight="1" x14ac:dyDescent="0.2">
      <c r="B47" s="1220"/>
      <c r="C47" s="1221"/>
      <c r="D47" s="87"/>
      <c r="E47" s="1230" t="s">
        <v>35</v>
      </c>
      <c r="F47" s="1231"/>
      <c r="G47" s="1231"/>
      <c r="H47" s="1232"/>
      <c r="I47" s="390" t="s">
        <v>483</v>
      </c>
      <c r="J47" s="391" t="s">
        <v>483</v>
      </c>
      <c r="K47" s="391" t="s">
        <v>483</v>
      </c>
      <c r="L47" s="391" t="s">
        <v>483</v>
      </c>
      <c r="M47" s="392" t="s">
        <v>483</v>
      </c>
    </row>
    <row r="48" spans="2:13" ht="27.75" customHeight="1" x14ac:dyDescent="0.2">
      <c r="B48" s="1220"/>
      <c r="C48" s="1221"/>
      <c r="D48" s="85"/>
      <c r="E48" s="1226" t="s">
        <v>36</v>
      </c>
      <c r="F48" s="1226"/>
      <c r="G48" s="1226"/>
      <c r="H48" s="1227"/>
      <c r="I48" s="390" t="s">
        <v>483</v>
      </c>
      <c r="J48" s="391" t="s">
        <v>483</v>
      </c>
      <c r="K48" s="391" t="s">
        <v>483</v>
      </c>
      <c r="L48" s="391" t="s">
        <v>483</v>
      </c>
      <c r="M48" s="392" t="s">
        <v>483</v>
      </c>
    </row>
    <row r="49" spans="2:13" ht="27.75" customHeight="1" x14ac:dyDescent="0.2">
      <c r="B49" s="1222"/>
      <c r="C49" s="1223"/>
      <c r="D49" s="85"/>
      <c r="E49" s="1226" t="s">
        <v>37</v>
      </c>
      <c r="F49" s="1226"/>
      <c r="G49" s="1226"/>
      <c r="H49" s="1227"/>
      <c r="I49" s="390" t="s">
        <v>483</v>
      </c>
      <c r="J49" s="391" t="s">
        <v>483</v>
      </c>
      <c r="K49" s="391" t="s">
        <v>483</v>
      </c>
      <c r="L49" s="391" t="s">
        <v>483</v>
      </c>
      <c r="M49" s="392" t="s">
        <v>483</v>
      </c>
    </row>
    <row r="50" spans="2:13" ht="27.75" customHeight="1" x14ac:dyDescent="0.2">
      <c r="B50" s="1233" t="s">
        <v>38</v>
      </c>
      <c r="C50" s="1234"/>
      <c r="D50" s="88"/>
      <c r="E50" s="1226" t="s">
        <v>39</v>
      </c>
      <c r="F50" s="1226"/>
      <c r="G50" s="1226"/>
      <c r="H50" s="1227"/>
      <c r="I50" s="390">
        <v>49142</v>
      </c>
      <c r="J50" s="391">
        <v>45184</v>
      </c>
      <c r="K50" s="391">
        <v>36349</v>
      </c>
      <c r="L50" s="391">
        <v>37681</v>
      </c>
      <c r="M50" s="392">
        <v>34354</v>
      </c>
    </row>
    <row r="51" spans="2:13" ht="27.75" customHeight="1" x14ac:dyDescent="0.2">
      <c r="B51" s="1220"/>
      <c r="C51" s="1221"/>
      <c r="D51" s="85"/>
      <c r="E51" s="1226" t="s">
        <v>40</v>
      </c>
      <c r="F51" s="1226"/>
      <c r="G51" s="1226"/>
      <c r="H51" s="1227"/>
      <c r="I51" s="390">
        <v>20083</v>
      </c>
      <c r="J51" s="391">
        <v>20362</v>
      </c>
      <c r="K51" s="391">
        <v>14115</v>
      </c>
      <c r="L51" s="391">
        <v>17825</v>
      </c>
      <c r="M51" s="392">
        <v>14681</v>
      </c>
    </row>
    <row r="52" spans="2:13" ht="27.75" customHeight="1" x14ac:dyDescent="0.2">
      <c r="B52" s="1222"/>
      <c r="C52" s="1223"/>
      <c r="D52" s="85"/>
      <c r="E52" s="1226" t="s">
        <v>41</v>
      </c>
      <c r="F52" s="1226"/>
      <c r="G52" s="1226"/>
      <c r="H52" s="1227"/>
      <c r="I52" s="390">
        <v>698158</v>
      </c>
      <c r="J52" s="391">
        <v>686501</v>
      </c>
      <c r="K52" s="391">
        <v>673672</v>
      </c>
      <c r="L52" s="391">
        <v>660406</v>
      </c>
      <c r="M52" s="392">
        <v>648468</v>
      </c>
    </row>
    <row r="53" spans="2:13" ht="27.75" customHeight="1" thickBot="1" x14ac:dyDescent="0.25">
      <c r="B53" s="1235" t="s">
        <v>42</v>
      </c>
      <c r="C53" s="1236"/>
      <c r="D53" s="89"/>
      <c r="E53" s="1237" t="s">
        <v>43</v>
      </c>
      <c r="F53" s="1237"/>
      <c r="G53" s="1237"/>
      <c r="H53" s="1238"/>
      <c r="I53" s="393">
        <v>625493</v>
      </c>
      <c r="J53" s="394">
        <v>628735</v>
      </c>
      <c r="K53" s="394">
        <v>632902</v>
      </c>
      <c r="L53" s="394">
        <v>632494</v>
      </c>
      <c r="M53" s="395">
        <v>649421</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wqqbYccXX3sJrDo1poSNxiu6uErQ6cADtK0q1jTkQplWdm5iRFN55glfENXPNZhnYi75yhCqQWMs25X55jL7zA==" saltValue="x+CgGn2lsaVUpWV4WLnT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525</v>
      </c>
      <c r="G54" s="97" t="s">
        <v>526</v>
      </c>
      <c r="H54" s="98" t="s">
        <v>527</v>
      </c>
    </row>
    <row r="55" spans="2:8" ht="52.5" customHeight="1" x14ac:dyDescent="0.2">
      <c r="B55" s="99"/>
      <c r="C55" s="1244" t="s">
        <v>45</v>
      </c>
      <c r="D55" s="1244"/>
      <c r="E55" s="1245"/>
      <c r="F55" s="100">
        <v>6638</v>
      </c>
      <c r="G55" s="100">
        <v>8611</v>
      </c>
      <c r="H55" s="101">
        <v>9827</v>
      </c>
    </row>
    <row r="56" spans="2:8" ht="52.5" customHeight="1" x14ac:dyDescent="0.2">
      <c r="B56" s="102"/>
      <c r="C56" s="1246" t="s">
        <v>46</v>
      </c>
      <c r="D56" s="1246"/>
      <c r="E56" s="1247"/>
      <c r="F56" s="103">
        <v>17883</v>
      </c>
      <c r="G56" s="103">
        <v>17883</v>
      </c>
      <c r="H56" s="104">
        <v>13801</v>
      </c>
    </row>
    <row r="57" spans="2:8" ht="53.25" customHeight="1" x14ac:dyDescent="0.2">
      <c r="B57" s="102"/>
      <c r="C57" s="1248" t="s">
        <v>47</v>
      </c>
      <c r="D57" s="1248"/>
      <c r="E57" s="1249"/>
      <c r="F57" s="105">
        <v>12596</v>
      </c>
      <c r="G57" s="105">
        <v>15338</v>
      </c>
      <c r="H57" s="106">
        <v>13556</v>
      </c>
    </row>
    <row r="58" spans="2:8" ht="45.75" customHeight="1" x14ac:dyDescent="0.2">
      <c r="B58" s="107"/>
      <c r="C58" s="1239" t="s">
        <v>615</v>
      </c>
      <c r="D58" s="1240"/>
      <c r="E58" s="1241"/>
      <c r="F58" s="108">
        <v>3966</v>
      </c>
      <c r="G58" s="108">
        <v>4066</v>
      </c>
      <c r="H58" s="109">
        <v>3961</v>
      </c>
    </row>
    <row r="59" spans="2:8" ht="45.75" customHeight="1" x14ac:dyDescent="0.2">
      <c r="B59" s="107"/>
      <c r="C59" s="1239" t="s">
        <v>616</v>
      </c>
      <c r="D59" s="1240"/>
      <c r="E59" s="1241"/>
      <c r="F59" s="108">
        <v>2043</v>
      </c>
      <c r="G59" s="108">
        <v>3214</v>
      </c>
      <c r="H59" s="109">
        <v>2904</v>
      </c>
    </row>
    <row r="60" spans="2:8" ht="45.75" customHeight="1" x14ac:dyDescent="0.2">
      <c r="B60" s="107"/>
      <c r="C60" s="1239" t="s">
        <v>617</v>
      </c>
      <c r="D60" s="1240"/>
      <c r="E60" s="1241"/>
      <c r="F60" s="108">
        <v>1397</v>
      </c>
      <c r="G60" s="108">
        <v>1397</v>
      </c>
      <c r="H60" s="109">
        <v>1397</v>
      </c>
    </row>
    <row r="61" spans="2:8" ht="45.75" customHeight="1" x14ac:dyDescent="0.2">
      <c r="B61" s="107"/>
      <c r="C61" s="1239" t="s">
        <v>618</v>
      </c>
      <c r="D61" s="1240"/>
      <c r="E61" s="1241"/>
      <c r="F61" s="108">
        <v>876</v>
      </c>
      <c r="G61" s="108">
        <v>876</v>
      </c>
      <c r="H61" s="109">
        <v>877</v>
      </c>
    </row>
    <row r="62" spans="2:8" ht="45.75" customHeight="1" thickBot="1" x14ac:dyDescent="0.25">
      <c r="B62" s="110"/>
      <c r="C62" s="1239" t="s">
        <v>619</v>
      </c>
      <c r="D62" s="1240"/>
      <c r="E62" s="1241"/>
      <c r="F62" s="111">
        <v>895</v>
      </c>
      <c r="G62" s="111">
        <v>877</v>
      </c>
      <c r="H62" s="112">
        <v>856</v>
      </c>
    </row>
    <row r="63" spans="2:8" ht="52.5" customHeight="1" thickBot="1" x14ac:dyDescent="0.25">
      <c r="B63" s="113"/>
      <c r="C63" s="1242" t="s">
        <v>48</v>
      </c>
      <c r="D63" s="1242"/>
      <c r="E63" s="1243"/>
      <c r="F63" s="114">
        <v>37116</v>
      </c>
      <c r="G63" s="114">
        <v>41832</v>
      </c>
      <c r="H63" s="115">
        <v>37183</v>
      </c>
    </row>
    <row r="64" spans="2:8" ht="15" customHeight="1" x14ac:dyDescent="0.2"/>
  </sheetData>
  <sheetProtection algorithmName="SHA-512" hashValue="wicWq4mFondrT+a8zPtLWEn65FHFF2uak447Wku5D+G2NJh+7h8HyKwDFJKtRkxh8Z8swri1k1s7VoT9LWRPYQ==" saltValue="38nXImZ8FLDhAHwFVXob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47A28-F46A-4188-94C2-B426E26B43F9}">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1252" customWidth="1"/>
    <col min="2" max="107" width="2.453125" style="1252" customWidth="1"/>
    <col min="108" max="108" width="6.08984375" style="1260" customWidth="1"/>
    <col min="109" max="109" width="5.90625" style="1259" customWidth="1"/>
    <col min="110" max="110" width="19.08984375" style="1252" hidden="1"/>
    <col min="111" max="115" width="12.6328125" style="1252" hidden="1"/>
    <col min="116" max="349" width="8.6328125" style="1252" hidden="1"/>
    <col min="350" max="355" width="14.90625" style="1252" hidden="1"/>
    <col min="356" max="357" width="15.90625" style="1252" hidden="1"/>
    <col min="358" max="363" width="16.08984375" style="1252" hidden="1"/>
    <col min="364" max="364" width="6.08984375" style="1252" hidden="1"/>
    <col min="365" max="365" width="3" style="1252" hidden="1"/>
    <col min="366" max="605" width="8.6328125" style="1252" hidden="1"/>
    <col min="606" max="611" width="14.90625" style="1252" hidden="1"/>
    <col min="612" max="613" width="15.90625" style="1252" hidden="1"/>
    <col min="614" max="619" width="16.08984375" style="1252" hidden="1"/>
    <col min="620" max="620" width="6.08984375" style="1252" hidden="1"/>
    <col min="621" max="621" width="3" style="1252" hidden="1"/>
    <col min="622" max="861" width="8.6328125" style="1252" hidden="1"/>
    <col min="862" max="867" width="14.90625" style="1252" hidden="1"/>
    <col min="868" max="869" width="15.90625" style="1252" hidden="1"/>
    <col min="870" max="875" width="16.08984375" style="1252" hidden="1"/>
    <col min="876" max="876" width="6.08984375" style="1252" hidden="1"/>
    <col min="877" max="877" width="3" style="1252" hidden="1"/>
    <col min="878" max="1117" width="8.6328125" style="1252" hidden="1"/>
    <col min="1118" max="1123" width="14.90625" style="1252" hidden="1"/>
    <col min="1124" max="1125" width="15.90625" style="1252" hidden="1"/>
    <col min="1126" max="1131" width="16.08984375" style="1252" hidden="1"/>
    <col min="1132" max="1132" width="6.08984375" style="1252" hidden="1"/>
    <col min="1133" max="1133" width="3" style="1252" hidden="1"/>
    <col min="1134" max="1373" width="8.6328125" style="1252" hidden="1"/>
    <col min="1374" max="1379" width="14.90625" style="1252" hidden="1"/>
    <col min="1380" max="1381" width="15.90625" style="1252" hidden="1"/>
    <col min="1382" max="1387" width="16.08984375" style="1252" hidden="1"/>
    <col min="1388" max="1388" width="6.08984375" style="1252" hidden="1"/>
    <col min="1389" max="1389" width="3" style="1252" hidden="1"/>
    <col min="1390" max="1629" width="8.6328125" style="1252" hidden="1"/>
    <col min="1630" max="1635" width="14.90625" style="1252" hidden="1"/>
    <col min="1636" max="1637" width="15.90625" style="1252" hidden="1"/>
    <col min="1638" max="1643" width="16.08984375" style="1252" hidden="1"/>
    <col min="1644" max="1644" width="6.08984375" style="1252" hidden="1"/>
    <col min="1645" max="1645" width="3" style="1252" hidden="1"/>
    <col min="1646" max="1885" width="8.6328125" style="1252" hidden="1"/>
    <col min="1886" max="1891" width="14.90625" style="1252" hidden="1"/>
    <col min="1892" max="1893" width="15.90625" style="1252" hidden="1"/>
    <col min="1894" max="1899" width="16.08984375" style="1252" hidden="1"/>
    <col min="1900" max="1900" width="6.08984375" style="1252" hidden="1"/>
    <col min="1901" max="1901" width="3" style="1252" hidden="1"/>
    <col min="1902" max="2141" width="8.6328125" style="1252" hidden="1"/>
    <col min="2142" max="2147" width="14.90625" style="1252" hidden="1"/>
    <col min="2148" max="2149" width="15.90625" style="1252" hidden="1"/>
    <col min="2150" max="2155" width="16.08984375" style="1252" hidden="1"/>
    <col min="2156" max="2156" width="6.08984375" style="1252" hidden="1"/>
    <col min="2157" max="2157" width="3" style="1252" hidden="1"/>
    <col min="2158" max="2397" width="8.6328125" style="1252" hidden="1"/>
    <col min="2398" max="2403" width="14.90625" style="1252" hidden="1"/>
    <col min="2404" max="2405" width="15.90625" style="1252" hidden="1"/>
    <col min="2406" max="2411" width="16.08984375" style="1252" hidden="1"/>
    <col min="2412" max="2412" width="6.08984375" style="1252" hidden="1"/>
    <col min="2413" max="2413" width="3" style="1252" hidden="1"/>
    <col min="2414" max="2653" width="8.6328125" style="1252" hidden="1"/>
    <col min="2654" max="2659" width="14.90625" style="1252" hidden="1"/>
    <col min="2660" max="2661" width="15.90625" style="1252" hidden="1"/>
    <col min="2662" max="2667" width="16.08984375" style="1252" hidden="1"/>
    <col min="2668" max="2668" width="6.08984375" style="1252" hidden="1"/>
    <col min="2669" max="2669" width="3" style="1252" hidden="1"/>
    <col min="2670" max="2909" width="8.6328125" style="1252" hidden="1"/>
    <col min="2910" max="2915" width="14.90625" style="1252" hidden="1"/>
    <col min="2916" max="2917" width="15.90625" style="1252" hidden="1"/>
    <col min="2918" max="2923" width="16.08984375" style="1252" hidden="1"/>
    <col min="2924" max="2924" width="6.08984375" style="1252" hidden="1"/>
    <col min="2925" max="2925" width="3" style="1252" hidden="1"/>
    <col min="2926" max="3165" width="8.6328125" style="1252" hidden="1"/>
    <col min="3166" max="3171" width="14.90625" style="1252" hidden="1"/>
    <col min="3172" max="3173" width="15.90625" style="1252" hidden="1"/>
    <col min="3174" max="3179" width="16.08984375" style="1252" hidden="1"/>
    <col min="3180" max="3180" width="6.08984375" style="1252" hidden="1"/>
    <col min="3181" max="3181" width="3" style="1252" hidden="1"/>
    <col min="3182" max="3421" width="8.6328125" style="1252" hidden="1"/>
    <col min="3422" max="3427" width="14.90625" style="1252" hidden="1"/>
    <col min="3428" max="3429" width="15.90625" style="1252" hidden="1"/>
    <col min="3430" max="3435" width="16.08984375" style="1252" hidden="1"/>
    <col min="3436" max="3436" width="6.08984375" style="1252" hidden="1"/>
    <col min="3437" max="3437" width="3" style="1252" hidden="1"/>
    <col min="3438" max="3677" width="8.6328125" style="1252" hidden="1"/>
    <col min="3678" max="3683" width="14.90625" style="1252" hidden="1"/>
    <col min="3684" max="3685" width="15.90625" style="1252" hidden="1"/>
    <col min="3686" max="3691" width="16.08984375" style="1252" hidden="1"/>
    <col min="3692" max="3692" width="6.08984375" style="1252" hidden="1"/>
    <col min="3693" max="3693" width="3" style="1252" hidden="1"/>
    <col min="3694" max="3933" width="8.6328125" style="1252" hidden="1"/>
    <col min="3934" max="3939" width="14.90625" style="1252" hidden="1"/>
    <col min="3940" max="3941" width="15.90625" style="1252" hidden="1"/>
    <col min="3942" max="3947" width="16.08984375" style="1252" hidden="1"/>
    <col min="3948" max="3948" width="6.08984375" style="1252" hidden="1"/>
    <col min="3949" max="3949" width="3" style="1252" hidden="1"/>
    <col min="3950" max="4189" width="8.6328125" style="1252" hidden="1"/>
    <col min="4190" max="4195" width="14.90625" style="1252" hidden="1"/>
    <col min="4196" max="4197" width="15.90625" style="1252" hidden="1"/>
    <col min="4198" max="4203" width="16.08984375" style="1252" hidden="1"/>
    <col min="4204" max="4204" width="6.08984375" style="1252" hidden="1"/>
    <col min="4205" max="4205" width="3" style="1252" hidden="1"/>
    <col min="4206" max="4445" width="8.6328125" style="1252" hidden="1"/>
    <col min="4446" max="4451" width="14.90625" style="1252" hidden="1"/>
    <col min="4452" max="4453" width="15.90625" style="1252" hidden="1"/>
    <col min="4454" max="4459" width="16.08984375" style="1252" hidden="1"/>
    <col min="4460" max="4460" width="6.08984375" style="1252" hidden="1"/>
    <col min="4461" max="4461" width="3" style="1252" hidden="1"/>
    <col min="4462" max="4701" width="8.6328125" style="1252" hidden="1"/>
    <col min="4702" max="4707" width="14.90625" style="1252" hidden="1"/>
    <col min="4708" max="4709" width="15.90625" style="1252" hidden="1"/>
    <col min="4710" max="4715" width="16.08984375" style="1252" hidden="1"/>
    <col min="4716" max="4716" width="6.08984375" style="1252" hidden="1"/>
    <col min="4717" max="4717" width="3" style="1252" hidden="1"/>
    <col min="4718" max="4957" width="8.6328125" style="1252" hidden="1"/>
    <col min="4958" max="4963" width="14.90625" style="1252" hidden="1"/>
    <col min="4964" max="4965" width="15.90625" style="1252" hidden="1"/>
    <col min="4966" max="4971" width="16.08984375" style="1252" hidden="1"/>
    <col min="4972" max="4972" width="6.08984375" style="1252" hidden="1"/>
    <col min="4973" max="4973" width="3" style="1252" hidden="1"/>
    <col min="4974" max="5213" width="8.6328125" style="1252" hidden="1"/>
    <col min="5214" max="5219" width="14.90625" style="1252" hidden="1"/>
    <col min="5220" max="5221" width="15.90625" style="1252" hidden="1"/>
    <col min="5222" max="5227" width="16.08984375" style="1252" hidden="1"/>
    <col min="5228" max="5228" width="6.08984375" style="1252" hidden="1"/>
    <col min="5229" max="5229" width="3" style="1252" hidden="1"/>
    <col min="5230" max="5469" width="8.6328125" style="1252" hidden="1"/>
    <col min="5470" max="5475" width="14.90625" style="1252" hidden="1"/>
    <col min="5476" max="5477" width="15.90625" style="1252" hidden="1"/>
    <col min="5478" max="5483" width="16.08984375" style="1252" hidden="1"/>
    <col min="5484" max="5484" width="6.08984375" style="1252" hidden="1"/>
    <col min="5485" max="5485" width="3" style="1252" hidden="1"/>
    <col min="5486" max="5725" width="8.6328125" style="1252" hidden="1"/>
    <col min="5726" max="5731" width="14.90625" style="1252" hidden="1"/>
    <col min="5732" max="5733" width="15.90625" style="1252" hidden="1"/>
    <col min="5734" max="5739" width="16.08984375" style="1252" hidden="1"/>
    <col min="5740" max="5740" width="6.08984375" style="1252" hidden="1"/>
    <col min="5741" max="5741" width="3" style="1252" hidden="1"/>
    <col min="5742" max="5981" width="8.6328125" style="1252" hidden="1"/>
    <col min="5982" max="5987" width="14.90625" style="1252" hidden="1"/>
    <col min="5988" max="5989" width="15.90625" style="1252" hidden="1"/>
    <col min="5990" max="5995" width="16.08984375" style="1252" hidden="1"/>
    <col min="5996" max="5996" width="6.08984375" style="1252" hidden="1"/>
    <col min="5997" max="5997" width="3" style="1252" hidden="1"/>
    <col min="5998" max="6237" width="8.6328125" style="1252" hidden="1"/>
    <col min="6238" max="6243" width="14.90625" style="1252" hidden="1"/>
    <col min="6244" max="6245" width="15.90625" style="1252" hidden="1"/>
    <col min="6246" max="6251" width="16.08984375" style="1252" hidden="1"/>
    <col min="6252" max="6252" width="6.08984375" style="1252" hidden="1"/>
    <col min="6253" max="6253" width="3" style="1252" hidden="1"/>
    <col min="6254" max="6493" width="8.6328125" style="1252" hidden="1"/>
    <col min="6494" max="6499" width="14.90625" style="1252" hidden="1"/>
    <col min="6500" max="6501" width="15.90625" style="1252" hidden="1"/>
    <col min="6502" max="6507" width="16.08984375" style="1252" hidden="1"/>
    <col min="6508" max="6508" width="6.08984375" style="1252" hidden="1"/>
    <col min="6509" max="6509" width="3" style="1252" hidden="1"/>
    <col min="6510" max="6749" width="8.6328125" style="1252" hidden="1"/>
    <col min="6750" max="6755" width="14.90625" style="1252" hidden="1"/>
    <col min="6756" max="6757" width="15.90625" style="1252" hidden="1"/>
    <col min="6758" max="6763" width="16.08984375" style="1252" hidden="1"/>
    <col min="6764" max="6764" width="6.08984375" style="1252" hidden="1"/>
    <col min="6765" max="6765" width="3" style="1252" hidden="1"/>
    <col min="6766" max="7005" width="8.6328125" style="1252" hidden="1"/>
    <col min="7006" max="7011" width="14.90625" style="1252" hidden="1"/>
    <col min="7012" max="7013" width="15.90625" style="1252" hidden="1"/>
    <col min="7014" max="7019" width="16.08984375" style="1252" hidden="1"/>
    <col min="7020" max="7020" width="6.08984375" style="1252" hidden="1"/>
    <col min="7021" max="7021" width="3" style="1252" hidden="1"/>
    <col min="7022" max="7261" width="8.6328125" style="1252" hidden="1"/>
    <col min="7262" max="7267" width="14.90625" style="1252" hidden="1"/>
    <col min="7268" max="7269" width="15.90625" style="1252" hidden="1"/>
    <col min="7270" max="7275" width="16.08984375" style="1252" hidden="1"/>
    <col min="7276" max="7276" width="6.08984375" style="1252" hidden="1"/>
    <col min="7277" max="7277" width="3" style="1252" hidden="1"/>
    <col min="7278" max="7517" width="8.6328125" style="1252" hidden="1"/>
    <col min="7518" max="7523" width="14.90625" style="1252" hidden="1"/>
    <col min="7524" max="7525" width="15.90625" style="1252" hidden="1"/>
    <col min="7526" max="7531" width="16.08984375" style="1252" hidden="1"/>
    <col min="7532" max="7532" width="6.08984375" style="1252" hidden="1"/>
    <col min="7533" max="7533" width="3" style="1252" hidden="1"/>
    <col min="7534" max="7773" width="8.6328125" style="1252" hidden="1"/>
    <col min="7774" max="7779" width="14.90625" style="1252" hidden="1"/>
    <col min="7780" max="7781" width="15.90625" style="1252" hidden="1"/>
    <col min="7782" max="7787" width="16.08984375" style="1252" hidden="1"/>
    <col min="7788" max="7788" width="6.08984375" style="1252" hidden="1"/>
    <col min="7789" max="7789" width="3" style="1252" hidden="1"/>
    <col min="7790" max="8029" width="8.6328125" style="1252" hidden="1"/>
    <col min="8030" max="8035" width="14.90625" style="1252" hidden="1"/>
    <col min="8036" max="8037" width="15.90625" style="1252" hidden="1"/>
    <col min="8038" max="8043" width="16.08984375" style="1252" hidden="1"/>
    <col min="8044" max="8044" width="6.08984375" style="1252" hidden="1"/>
    <col min="8045" max="8045" width="3" style="1252" hidden="1"/>
    <col min="8046" max="8285" width="8.6328125" style="1252" hidden="1"/>
    <col min="8286" max="8291" width="14.90625" style="1252" hidden="1"/>
    <col min="8292" max="8293" width="15.90625" style="1252" hidden="1"/>
    <col min="8294" max="8299" width="16.08984375" style="1252" hidden="1"/>
    <col min="8300" max="8300" width="6.08984375" style="1252" hidden="1"/>
    <col min="8301" max="8301" width="3" style="1252" hidden="1"/>
    <col min="8302" max="8541" width="8.6328125" style="1252" hidden="1"/>
    <col min="8542" max="8547" width="14.90625" style="1252" hidden="1"/>
    <col min="8548" max="8549" width="15.90625" style="1252" hidden="1"/>
    <col min="8550" max="8555" width="16.08984375" style="1252" hidden="1"/>
    <col min="8556" max="8556" width="6.08984375" style="1252" hidden="1"/>
    <col min="8557" max="8557" width="3" style="1252" hidden="1"/>
    <col min="8558" max="8797" width="8.6328125" style="1252" hidden="1"/>
    <col min="8798" max="8803" width="14.90625" style="1252" hidden="1"/>
    <col min="8804" max="8805" width="15.90625" style="1252" hidden="1"/>
    <col min="8806" max="8811" width="16.08984375" style="1252" hidden="1"/>
    <col min="8812" max="8812" width="6.08984375" style="1252" hidden="1"/>
    <col min="8813" max="8813" width="3" style="1252" hidden="1"/>
    <col min="8814" max="9053" width="8.6328125" style="1252" hidden="1"/>
    <col min="9054" max="9059" width="14.90625" style="1252" hidden="1"/>
    <col min="9060" max="9061" width="15.90625" style="1252" hidden="1"/>
    <col min="9062" max="9067" width="16.08984375" style="1252" hidden="1"/>
    <col min="9068" max="9068" width="6.08984375" style="1252" hidden="1"/>
    <col min="9069" max="9069" width="3" style="1252" hidden="1"/>
    <col min="9070" max="9309" width="8.6328125" style="1252" hidden="1"/>
    <col min="9310" max="9315" width="14.90625" style="1252" hidden="1"/>
    <col min="9316" max="9317" width="15.90625" style="1252" hidden="1"/>
    <col min="9318" max="9323" width="16.08984375" style="1252" hidden="1"/>
    <col min="9324" max="9324" width="6.08984375" style="1252" hidden="1"/>
    <col min="9325" max="9325" width="3" style="1252" hidden="1"/>
    <col min="9326" max="9565" width="8.6328125" style="1252" hidden="1"/>
    <col min="9566" max="9571" width="14.90625" style="1252" hidden="1"/>
    <col min="9572" max="9573" width="15.90625" style="1252" hidden="1"/>
    <col min="9574" max="9579" width="16.08984375" style="1252" hidden="1"/>
    <col min="9580" max="9580" width="6.08984375" style="1252" hidden="1"/>
    <col min="9581" max="9581" width="3" style="1252" hidden="1"/>
    <col min="9582" max="9821" width="8.6328125" style="1252" hidden="1"/>
    <col min="9822" max="9827" width="14.90625" style="1252" hidden="1"/>
    <col min="9828" max="9829" width="15.90625" style="1252" hidden="1"/>
    <col min="9830" max="9835" width="16.08984375" style="1252" hidden="1"/>
    <col min="9836" max="9836" width="6.08984375" style="1252" hidden="1"/>
    <col min="9837" max="9837" width="3" style="1252" hidden="1"/>
    <col min="9838" max="10077" width="8.6328125" style="1252" hidden="1"/>
    <col min="10078" max="10083" width="14.90625" style="1252" hidden="1"/>
    <col min="10084" max="10085" width="15.90625" style="1252" hidden="1"/>
    <col min="10086" max="10091" width="16.08984375" style="1252" hidden="1"/>
    <col min="10092" max="10092" width="6.08984375" style="1252" hidden="1"/>
    <col min="10093" max="10093" width="3" style="1252" hidden="1"/>
    <col min="10094" max="10333" width="8.6328125" style="1252" hidden="1"/>
    <col min="10334" max="10339" width="14.90625" style="1252" hidden="1"/>
    <col min="10340" max="10341" width="15.90625" style="1252" hidden="1"/>
    <col min="10342" max="10347" width="16.08984375" style="1252" hidden="1"/>
    <col min="10348" max="10348" width="6.08984375" style="1252" hidden="1"/>
    <col min="10349" max="10349" width="3" style="1252" hidden="1"/>
    <col min="10350" max="10589" width="8.6328125" style="1252" hidden="1"/>
    <col min="10590" max="10595" width="14.90625" style="1252" hidden="1"/>
    <col min="10596" max="10597" width="15.90625" style="1252" hidden="1"/>
    <col min="10598" max="10603" width="16.08984375" style="1252" hidden="1"/>
    <col min="10604" max="10604" width="6.08984375" style="1252" hidden="1"/>
    <col min="10605" max="10605" width="3" style="1252" hidden="1"/>
    <col min="10606" max="10845" width="8.6328125" style="1252" hidden="1"/>
    <col min="10846" max="10851" width="14.90625" style="1252" hidden="1"/>
    <col min="10852" max="10853" width="15.90625" style="1252" hidden="1"/>
    <col min="10854" max="10859" width="16.08984375" style="1252" hidden="1"/>
    <col min="10860" max="10860" width="6.08984375" style="1252" hidden="1"/>
    <col min="10861" max="10861" width="3" style="1252" hidden="1"/>
    <col min="10862" max="11101" width="8.6328125" style="1252" hidden="1"/>
    <col min="11102" max="11107" width="14.90625" style="1252" hidden="1"/>
    <col min="11108" max="11109" width="15.90625" style="1252" hidden="1"/>
    <col min="11110" max="11115" width="16.08984375" style="1252" hidden="1"/>
    <col min="11116" max="11116" width="6.08984375" style="1252" hidden="1"/>
    <col min="11117" max="11117" width="3" style="1252" hidden="1"/>
    <col min="11118" max="11357" width="8.6328125" style="1252" hidden="1"/>
    <col min="11358" max="11363" width="14.90625" style="1252" hidden="1"/>
    <col min="11364" max="11365" width="15.90625" style="1252" hidden="1"/>
    <col min="11366" max="11371" width="16.08984375" style="1252" hidden="1"/>
    <col min="11372" max="11372" width="6.08984375" style="1252" hidden="1"/>
    <col min="11373" max="11373" width="3" style="1252" hidden="1"/>
    <col min="11374" max="11613" width="8.6328125" style="1252" hidden="1"/>
    <col min="11614" max="11619" width="14.90625" style="1252" hidden="1"/>
    <col min="11620" max="11621" width="15.90625" style="1252" hidden="1"/>
    <col min="11622" max="11627" width="16.08984375" style="1252" hidden="1"/>
    <col min="11628" max="11628" width="6.08984375" style="1252" hidden="1"/>
    <col min="11629" max="11629" width="3" style="1252" hidden="1"/>
    <col min="11630" max="11869" width="8.6328125" style="1252" hidden="1"/>
    <col min="11870" max="11875" width="14.90625" style="1252" hidden="1"/>
    <col min="11876" max="11877" width="15.90625" style="1252" hidden="1"/>
    <col min="11878" max="11883" width="16.08984375" style="1252" hidden="1"/>
    <col min="11884" max="11884" width="6.08984375" style="1252" hidden="1"/>
    <col min="11885" max="11885" width="3" style="1252" hidden="1"/>
    <col min="11886" max="12125" width="8.6328125" style="1252" hidden="1"/>
    <col min="12126" max="12131" width="14.90625" style="1252" hidden="1"/>
    <col min="12132" max="12133" width="15.90625" style="1252" hidden="1"/>
    <col min="12134" max="12139" width="16.08984375" style="1252" hidden="1"/>
    <col min="12140" max="12140" width="6.08984375" style="1252" hidden="1"/>
    <col min="12141" max="12141" width="3" style="1252" hidden="1"/>
    <col min="12142" max="12381" width="8.6328125" style="1252" hidden="1"/>
    <col min="12382" max="12387" width="14.90625" style="1252" hidden="1"/>
    <col min="12388" max="12389" width="15.90625" style="1252" hidden="1"/>
    <col min="12390" max="12395" width="16.08984375" style="1252" hidden="1"/>
    <col min="12396" max="12396" width="6.08984375" style="1252" hidden="1"/>
    <col min="12397" max="12397" width="3" style="1252" hidden="1"/>
    <col min="12398" max="12637" width="8.6328125" style="1252" hidden="1"/>
    <col min="12638" max="12643" width="14.90625" style="1252" hidden="1"/>
    <col min="12644" max="12645" width="15.90625" style="1252" hidden="1"/>
    <col min="12646" max="12651" width="16.08984375" style="1252" hidden="1"/>
    <col min="12652" max="12652" width="6.08984375" style="1252" hidden="1"/>
    <col min="12653" max="12653" width="3" style="1252" hidden="1"/>
    <col min="12654" max="12893" width="8.6328125" style="1252" hidden="1"/>
    <col min="12894" max="12899" width="14.90625" style="1252" hidden="1"/>
    <col min="12900" max="12901" width="15.90625" style="1252" hidden="1"/>
    <col min="12902" max="12907" width="16.08984375" style="1252" hidden="1"/>
    <col min="12908" max="12908" width="6.08984375" style="1252" hidden="1"/>
    <col min="12909" max="12909" width="3" style="1252" hidden="1"/>
    <col min="12910" max="13149" width="8.6328125" style="1252" hidden="1"/>
    <col min="13150" max="13155" width="14.90625" style="1252" hidden="1"/>
    <col min="13156" max="13157" width="15.90625" style="1252" hidden="1"/>
    <col min="13158" max="13163" width="16.08984375" style="1252" hidden="1"/>
    <col min="13164" max="13164" width="6.08984375" style="1252" hidden="1"/>
    <col min="13165" max="13165" width="3" style="1252" hidden="1"/>
    <col min="13166" max="13405" width="8.6328125" style="1252" hidden="1"/>
    <col min="13406" max="13411" width="14.90625" style="1252" hidden="1"/>
    <col min="13412" max="13413" width="15.90625" style="1252" hidden="1"/>
    <col min="13414" max="13419" width="16.08984375" style="1252" hidden="1"/>
    <col min="13420" max="13420" width="6.08984375" style="1252" hidden="1"/>
    <col min="13421" max="13421" width="3" style="1252" hidden="1"/>
    <col min="13422" max="13661" width="8.6328125" style="1252" hidden="1"/>
    <col min="13662" max="13667" width="14.90625" style="1252" hidden="1"/>
    <col min="13668" max="13669" width="15.90625" style="1252" hidden="1"/>
    <col min="13670" max="13675" width="16.08984375" style="1252" hidden="1"/>
    <col min="13676" max="13676" width="6.08984375" style="1252" hidden="1"/>
    <col min="13677" max="13677" width="3" style="1252" hidden="1"/>
    <col min="13678" max="13917" width="8.6328125" style="1252" hidden="1"/>
    <col min="13918" max="13923" width="14.90625" style="1252" hidden="1"/>
    <col min="13924" max="13925" width="15.90625" style="1252" hidden="1"/>
    <col min="13926" max="13931" width="16.08984375" style="1252" hidden="1"/>
    <col min="13932" max="13932" width="6.08984375" style="1252" hidden="1"/>
    <col min="13933" max="13933" width="3" style="1252" hidden="1"/>
    <col min="13934" max="14173" width="8.6328125" style="1252" hidden="1"/>
    <col min="14174" max="14179" width="14.90625" style="1252" hidden="1"/>
    <col min="14180" max="14181" width="15.90625" style="1252" hidden="1"/>
    <col min="14182" max="14187" width="16.08984375" style="1252" hidden="1"/>
    <col min="14188" max="14188" width="6.08984375" style="1252" hidden="1"/>
    <col min="14189" max="14189" width="3" style="1252" hidden="1"/>
    <col min="14190" max="14429" width="8.6328125" style="1252" hidden="1"/>
    <col min="14430" max="14435" width="14.90625" style="1252" hidden="1"/>
    <col min="14436" max="14437" width="15.90625" style="1252" hidden="1"/>
    <col min="14438" max="14443" width="16.08984375" style="1252" hidden="1"/>
    <col min="14444" max="14444" width="6.08984375" style="1252" hidden="1"/>
    <col min="14445" max="14445" width="3" style="1252" hidden="1"/>
    <col min="14446" max="14685" width="8.6328125" style="1252" hidden="1"/>
    <col min="14686" max="14691" width="14.90625" style="1252" hidden="1"/>
    <col min="14692" max="14693" width="15.90625" style="1252" hidden="1"/>
    <col min="14694" max="14699" width="16.08984375" style="1252" hidden="1"/>
    <col min="14700" max="14700" width="6.08984375" style="1252" hidden="1"/>
    <col min="14701" max="14701" width="3" style="1252" hidden="1"/>
    <col min="14702" max="14941" width="8.6328125" style="1252" hidden="1"/>
    <col min="14942" max="14947" width="14.90625" style="1252" hidden="1"/>
    <col min="14948" max="14949" width="15.90625" style="1252" hidden="1"/>
    <col min="14950" max="14955" width="16.08984375" style="1252" hidden="1"/>
    <col min="14956" max="14956" width="6.08984375" style="1252" hidden="1"/>
    <col min="14957" max="14957" width="3" style="1252" hidden="1"/>
    <col min="14958" max="15197" width="8.6328125" style="1252" hidden="1"/>
    <col min="15198" max="15203" width="14.90625" style="1252" hidden="1"/>
    <col min="15204" max="15205" width="15.90625" style="1252" hidden="1"/>
    <col min="15206" max="15211" width="16.08984375" style="1252" hidden="1"/>
    <col min="15212" max="15212" width="6.08984375" style="1252" hidden="1"/>
    <col min="15213" max="15213" width="3" style="1252" hidden="1"/>
    <col min="15214" max="15453" width="8.6328125" style="1252" hidden="1"/>
    <col min="15454" max="15459" width="14.90625" style="1252" hidden="1"/>
    <col min="15460" max="15461" width="15.90625" style="1252" hidden="1"/>
    <col min="15462" max="15467" width="16.08984375" style="1252" hidden="1"/>
    <col min="15468" max="15468" width="6.08984375" style="1252" hidden="1"/>
    <col min="15469" max="15469" width="3" style="1252" hidden="1"/>
    <col min="15470" max="15709" width="8.6328125" style="1252" hidden="1"/>
    <col min="15710" max="15715" width="14.90625" style="1252" hidden="1"/>
    <col min="15716" max="15717" width="15.90625" style="1252" hidden="1"/>
    <col min="15718" max="15723" width="16.08984375" style="1252" hidden="1"/>
    <col min="15724" max="15724" width="6.08984375" style="1252" hidden="1"/>
    <col min="15725" max="15725" width="3" style="1252" hidden="1"/>
    <col min="15726" max="15965" width="8.6328125" style="1252" hidden="1"/>
    <col min="15966" max="15971" width="14.90625" style="1252" hidden="1"/>
    <col min="15972" max="15973" width="15.90625" style="1252" hidden="1"/>
    <col min="15974" max="15979" width="16.08984375" style="1252" hidden="1"/>
    <col min="15980" max="15980" width="6.08984375" style="1252" hidden="1"/>
    <col min="15981" max="15981" width="3" style="1252" hidden="1"/>
    <col min="15982" max="16221" width="8.6328125" style="1252" hidden="1"/>
    <col min="16222" max="16227" width="14.90625" style="1252" hidden="1"/>
    <col min="16228" max="16229" width="15.90625" style="1252" hidden="1"/>
    <col min="16230" max="16235" width="16.08984375" style="1252" hidden="1"/>
    <col min="16236" max="16236" width="6.08984375" style="1252" hidden="1"/>
    <col min="16237" max="16237" width="3" style="1252" hidden="1"/>
    <col min="16238" max="16384" width="8.6328125" style="1252" hidden="1"/>
  </cols>
  <sheetData>
    <row r="1" spans="1:143" ht="42.75" customHeight="1" x14ac:dyDescent="0.2">
      <c r="A1" s="1250"/>
      <c r="B1" s="1251"/>
      <c r="DD1" s="1252"/>
      <c r="DE1" s="1252"/>
    </row>
    <row r="2" spans="1:143" ht="25.5" customHeight="1" x14ac:dyDescent="0.2">
      <c r="A2" s="1253"/>
      <c r="C2" s="1253"/>
      <c r="O2" s="1253"/>
      <c r="P2" s="1253"/>
      <c r="Q2" s="1253"/>
      <c r="R2" s="1253"/>
      <c r="S2" s="1253"/>
      <c r="T2" s="1253"/>
      <c r="U2" s="1253"/>
      <c r="V2" s="1253"/>
      <c r="W2" s="1253"/>
      <c r="X2" s="1253"/>
      <c r="Y2" s="1253"/>
      <c r="Z2" s="1253"/>
      <c r="AA2" s="1253"/>
      <c r="AB2" s="1253"/>
      <c r="AC2" s="1253"/>
      <c r="AD2" s="1253"/>
      <c r="AE2" s="1253"/>
      <c r="AF2" s="1253"/>
      <c r="AG2" s="1253"/>
      <c r="AH2" s="1253"/>
      <c r="AI2" s="1253"/>
      <c r="AU2" s="1253"/>
      <c r="BG2" s="1253"/>
      <c r="BS2" s="1253"/>
      <c r="CE2" s="1253"/>
      <c r="CQ2" s="1253"/>
      <c r="DD2" s="1252"/>
      <c r="DE2" s="1252"/>
    </row>
    <row r="3" spans="1:143" ht="25.5" customHeight="1" x14ac:dyDescent="0.2">
      <c r="A3" s="1253"/>
      <c r="C3" s="1253"/>
      <c r="O3" s="1253"/>
      <c r="P3" s="1253"/>
      <c r="Q3" s="1253"/>
      <c r="R3" s="1253"/>
      <c r="S3" s="1253"/>
      <c r="T3" s="1253"/>
      <c r="U3" s="1253"/>
      <c r="V3" s="1253"/>
      <c r="W3" s="1253"/>
      <c r="X3" s="1253"/>
      <c r="Y3" s="1253"/>
      <c r="Z3" s="1253"/>
      <c r="AA3" s="1253"/>
      <c r="AB3" s="1253"/>
      <c r="AC3" s="1253"/>
      <c r="AD3" s="1253"/>
      <c r="AE3" s="1253"/>
      <c r="AF3" s="1253"/>
      <c r="AG3" s="1253"/>
      <c r="AH3" s="1253"/>
      <c r="AI3" s="1253"/>
      <c r="AU3" s="1253"/>
      <c r="BG3" s="1253"/>
      <c r="BS3" s="1253"/>
      <c r="CE3" s="1253"/>
      <c r="CQ3" s="1253"/>
      <c r="DD3" s="1252"/>
      <c r="DE3" s="1252"/>
    </row>
    <row r="4" spans="1:143" s="279" customFormat="1" ht="13" x14ac:dyDescent="0.2">
      <c r="A4" s="1253"/>
      <c r="B4" s="1253"/>
      <c r="C4" s="1253"/>
      <c r="D4" s="1253"/>
      <c r="E4" s="1253"/>
      <c r="F4" s="1253"/>
      <c r="G4" s="1253"/>
      <c r="H4" s="1253"/>
      <c r="I4" s="1253"/>
      <c r="J4" s="1253"/>
      <c r="K4" s="1253"/>
      <c r="L4" s="1253"/>
      <c r="M4" s="1253"/>
      <c r="N4" s="1253"/>
      <c r="O4" s="1253"/>
      <c r="P4" s="1253"/>
      <c r="Q4" s="1253"/>
      <c r="R4" s="1253"/>
      <c r="S4" s="1253"/>
      <c r="T4" s="1253"/>
      <c r="U4" s="1253"/>
      <c r="V4" s="1253"/>
      <c r="W4" s="1253"/>
      <c r="X4" s="1253"/>
      <c r="Y4" s="1253"/>
      <c r="Z4" s="1253"/>
      <c r="AA4" s="1253"/>
      <c r="AB4" s="1253"/>
      <c r="AC4" s="1253"/>
      <c r="AD4" s="1253"/>
      <c r="AE4" s="1253"/>
      <c r="AF4" s="1253"/>
      <c r="AG4" s="1253"/>
      <c r="AH4" s="1253"/>
      <c r="AI4" s="1253"/>
      <c r="AJ4" s="1253"/>
      <c r="AK4" s="1253"/>
      <c r="AL4" s="1253"/>
      <c r="AM4" s="1253"/>
      <c r="AN4" s="1253"/>
      <c r="AO4" s="1253"/>
      <c r="AP4" s="1253"/>
      <c r="AQ4" s="1253"/>
      <c r="AR4" s="1253"/>
      <c r="AS4" s="1253"/>
      <c r="AT4" s="1253"/>
      <c r="AU4" s="1253"/>
      <c r="AV4" s="1253"/>
      <c r="AW4" s="1253"/>
      <c r="AX4" s="1253"/>
      <c r="AY4" s="1253"/>
      <c r="AZ4" s="1253"/>
      <c r="BA4" s="1253"/>
      <c r="BB4" s="1253"/>
      <c r="BC4" s="1253"/>
      <c r="BD4" s="1253"/>
      <c r="BE4" s="1253"/>
      <c r="BF4" s="1253"/>
      <c r="BG4" s="1253"/>
      <c r="BH4" s="1253"/>
      <c r="BI4" s="1253"/>
      <c r="BJ4" s="1253"/>
      <c r="BK4" s="1253"/>
      <c r="BL4" s="1253"/>
      <c r="BM4" s="1253"/>
      <c r="BN4" s="1253"/>
      <c r="BO4" s="1253"/>
      <c r="BP4" s="1253"/>
      <c r="BQ4" s="1253"/>
      <c r="BR4" s="1253"/>
      <c r="BS4" s="1253"/>
      <c r="BT4" s="1253"/>
      <c r="BU4" s="1253"/>
      <c r="BV4" s="1253"/>
      <c r="BW4" s="1253"/>
      <c r="BX4" s="1253"/>
      <c r="BY4" s="1253"/>
      <c r="BZ4" s="1253"/>
      <c r="CA4" s="1253"/>
      <c r="CB4" s="1253"/>
      <c r="CC4" s="1253"/>
      <c r="CD4" s="1253"/>
      <c r="CE4" s="1253"/>
      <c r="CF4" s="1253"/>
      <c r="CG4" s="1253"/>
      <c r="CH4" s="1253"/>
      <c r="CI4" s="1253"/>
      <c r="CJ4" s="1253"/>
      <c r="CK4" s="1253"/>
      <c r="CL4" s="1253"/>
      <c r="CM4" s="1253"/>
      <c r="CN4" s="1253"/>
      <c r="CO4" s="1253"/>
      <c r="CP4" s="1253"/>
      <c r="CQ4" s="1253"/>
      <c r="CR4" s="1253"/>
      <c r="CS4" s="1253"/>
      <c r="CT4" s="1253"/>
      <c r="CU4" s="1253"/>
      <c r="CV4" s="1253"/>
      <c r="CW4" s="1253"/>
      <c r="CX4" s="1253"/>
      <c r="CY4" s="1253"/>
      <c r="CZ4" s="1253"/>
      <c r="DA4" s="1253"/>
      <c r="DB4" s="1253"/>
      <c r="DC4" s="1253"/>
      <c r="DD4" s="1253"/>
      <c r="DE4" s="1253"/>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53"/>
      <c r="B5" s="1253"/>
      <c r="C5" s="1253"/>
      <c r="D5" s="1253"/>
      <c r="E5" s="1253"/>
      <c r="F5" s="1253"/>
      <c r="G5" s="1253"/>
      <c r="H5" s="1253"/>
      <c r="I5" s="1253"/>
      <c r="J5" s="1253"/>
      <c r="K5" s="1253"/>
      <c r="L5" s="1253"/>
      <c r="M5" s="1253"/>
      <c r="N5" s="1253"/>
      <c r="O5" s="1253"/>
      <c r="P5" s="1253"/>
      <c r="Q5" s="1253"/>
      <c r="R5" s="1253"/>
      <c r="S5" s="1253"/>
      <c r="T5" s="1253"/>
      <c r="U5" s="1253"/>
      <c r="V5" s="1253"/>
      <c r="W5" s="1253"/>
      <c r="X5" s="1253"/>
      <c r="Y5" s="1253"/>
      <c r="Z5" s="1253"/>
      <c r="AA5" s="1253"/>
      <c r="AB5" s="1253"/>
      <c r="AC5" s="1253"/>
      <c r="AD5" s="1253"/>
      <c r="AE5" s="1253"/>
      <c r="AF5" s="1253"/>
      <c r="AG5" s="1253"/>
      <c r="AH5" s="1253"/>
      <c r="AI5" s="1253"/>
      <c r="AJ5" s="1253"/>
      <c r="AK5" s="1253"/>
      <c r="AL5" s="1253"/>
      <c r="AM5" s="1253"/>
      <c r="AN5" s="1253"/>
      <c r="AO5" s="1253"/>
      <c r="AP5" s="1253"/>
      <c r="AQ5" s="1253"/>
      <c r="AR5" s="1253"/>
      <c r="AS5" s="1253"/>
      <c r="AT5" s="1253"/>
      <c r="AU5" s="1253"/>
      <c r="AV5" s="1253"/>
      <c r="AW5" s="1253"/>
      <c r="AX5" s="1253"/>
      <c r="AY5" s="1253"/>
      <c r="AZ5" s="1253"/>
      <c r="BA5" s="1253"/>
      <c r="BB5" s="1253"/>
      <c r="BC5" s="1253"/>
      <c r="BD5" s="1253"/>
      <c r="BE5" s="1253"/>
      <c r="BF5" s="1253"/>
      <c r="BG5" s="1253"/>
      <c r="BH5" s="1253"/>
      <c r="BI5" s="1253"/>
      <c r="BJ5" s="1253"/>
      <c r="BK5" s="1253"/>
      <c r="BL5" s="1253"/>
      <c r="BM5" s="1253"/>
      <c r="BN5" s="1253"/>
      <c r="BO5" s="1253"/>
      <c r="BP5" s="1253"/>
      <c r="BQ5" s="1253"/>
      <c r="BR5" s="1253"/>
      <c r="BS5" s="1253"/>
      <c r="BT5" s="1253"/>
      <c r="BU5" s="1253"/>
      <c r="BV5" s="1253"/>
      <c r="BW5" s="1253"/>
      <c r="BX5" s="1253"/>
      <c r="BY5" s="1253"/>
      <c r="BZ5" s="1253"/>
      <c r="CA5" s="1253"/>
      <c r="CB5" s="1253"/>
      <c r="CC5" s="1253"/>
      <c r="CD5" s="1253"/>
      <c r="CE5" s="1253"/>
      <c r="CF5" s="1253"/>
      <c r="CG5" s="1253"/>
      <c r="CH5" s="1253"/>
      <c r="CI5" s="1253"/>
      <c r="CJ5" s="1253"/>
      <c r="CK5" s="1253"/>
      <c r="CL5" s="1253"/>
      <c r="CM5" s="1253"/>
      <c r="CN5" s="1253"/>
      <c r="CO5" s="1253"/>
      <c r="CP5" s="1253"/>
      <c r="CQ5" s="1253"/>
      <c r="CR5" s="1253"/>
      <c r="CS5" s="1253"/>
      <c r="CT5" s="1253"/>
      <c r="CU5" s="1253"/>
      <c r="CV5" s="1253"/>
      <c r="CW5" s="1253"/>
      <c r="CX5" s="1253"/>
      <c r="CY5" s="1253"/>
      <c r="CZ5" s="1253"/>
      <c r="DA5" s="1253"/>
      <c r="DB5" s="1253"/>
      <c r="DC5" s="1253"/>
      <c r="DD5" s="1253"/>
      <c r="DE5" s="1253"/>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53"/>
      <c r="B6" s="1253"/>
      <c r="C6" s="1253"/>
      <c r="D6" s="1253"/>
      <c r="E6" s="1253"/>
      <c r="F6" s="1253"/>
      <c r="G6" s="1253"/>
      <c r="H6" s="1253"/>
      <c r="I6" s="1253"/>
      <c r="J6" s="1253"/>
      <c r="K6" s="1253"/>
      <c r="L6" s="1253"/>
      <c r="M6" s="1253"/>
      <c r="N6" s="1253"/>
      <c r="O6" s="1253"/>
      <c r="P6" s="1253"/>
      <c r="Q6" s="1253"/>
      <c r="R6" s="1253"/>
      <c r="S6" s="1253"/>
      <c r="T6" s="1253"/>
      <c r="U6" s="1253"/>
      <c r="V6" s="1253"/>
      <c r="W6" s="1253"/>
      <c r="X6" s="1253"/>
      <c r="Y6" s="1253"/>
      <c r="Z6" s="1253"/>
      <c r="AA6" s="1253"/>
      <c r="AB6" s="1253"/>
      <c r="AC6" s="1253"/>
      <c r="AD6" s="1253"/>
      <c r="AE6" s="1253"/>
      <c r="AF6" s="1253"/>
      <c r="AG6" s="1253"/>
      <c r="AH6" s="1253"/>
      <c r="AI6" s="1253"/>
      <c r="AJ6" s="1253"/>
      <c r="AK6" s="1253"/>
      <c r="AL6" s="1253"/>
      <c r="AM6" s="1253"/>
      <c r="AN6" s="1253"/>
      <c r="AO6" s="1253"/>
      <c r="AP6" s="1253"/>
      <c r="AQ6" s="1253"/>
      <c r="AR6" s="1253"/>
      <c r="AS6" s="1253"/>
      <c r="AT6" s="1253"/>
      <c r="AU6" s="1253"/>
      <c r="AV6" s="1253"/>
      <c r="AW6" s="1253"/>
      <c r="AX6" s="1253"/>
      <c r="AY6" s="1253"/>
      <c r="AZ6" s="1253"/>
      <c r="BA6" s="1253"/>
      <c r="BB6" s="1253"/>
      <c r="BC6" s="1253"/>
      <c r="BD6" s="1253"/>
      <c r="BE6" s="1253"/>
      <c r="BF6" s="1253"/>
      <c r="BG6" s="1253"/>
      <c r="BH6" s="1253"/>
      <c r="BI6" s="1253"/>
      <c r="BJ6" s="1253"/>
      <c r="BK6" s="1253"/>
      <c r="BL6" s="1253"/>
      <c r="BM6" s="1253"/>
      <c r="BN6" s="1253"/>
      <c r="BO6" s="1253"/>
      <c r="BP6" s="1253"/>
      <c r="BQ6" s="1253"/>
      <c r="BR6" s="1253"/>
      <c r="BS6" s="1253"/>
      <c r="BT6" s="1253"/>
      <c r="BU6" s="1253"/>
      <c r="BV6" s="1253"/>
      <c r="BW6" s="1253"/>
      <c r="BX6" s="1253"/>
      <c r="BY6" s="1253"/>
      <c r="BZ6" s="1253"/>
      <c r="CA6" s="1253"/>
      <c r="CB6" s="1253"/>
      <c r="CC6" s="1253"/>
      <c r="CD6" s="1253"/>
      <c r="CE6" s="1253"/>
      <c r="CF6" s="1253"/>
      <c r="CG6" s="1253"/>
      <c r="CH6" s="1253"/>
      <c r="CI6" s="1253"/>
      <c r="CJ6" s="1253"/>
      <c r="CK6" s="1253"/>
      <c r="CL6" s="1253"/>
      <c r="CM6" s="1253"/>
      <c r="CN6" s="1253"/>
      <c r="CO6" s="1253"/>
      <c r="CP6" s="1253"/>
      <c r="CQ6" s="1253"/>
      <c r="CR6" s="1253"/>
      <c r="CS6" s="1253"/>
      <c r="CT6" s="1253"/>
      <c r="CU6" s="1253"/>
      <c r="CV6" s="1253"/>
      <c r="CW6" s="1253"/>
      <c r="CX6" s="1253"/>
      <c r="CY6" s="1253"/>
      <c r="CZ6" s="1253"/>
      <c r="DA6" s="1253"/>
      <c r="DB6" s="1253"/>
      <c r="DC6" s="1253"/>
      <c r="DD6" s="1253"/>
      <c r="DE6" s="1253"/>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53"/>
      <c r="B7" s="1253"/>
      <c r="C7" s="1253"/>
      <c r="D7" s="1253"/>
      <c r="E7" s="1253"/>
      <c r="F7" s="1253"/>
      <c r="G7" s="1253"/>
      <c r="H7" s="1253"/>
      <c r="I7" s="1253"/>
      <c r="J7" s="1253"/>
      <c r="K7" s="1253"/>
      <c r="L7" s="1253"/>
      <c r="M7" s="1253"/>
      <c r="N7" s="1253"/>
      <c r="O7" s="1253"/>
      <c r="P7" s="1253"/>
      <c r="Q7" s="1253"/>
      <c r="R7" s="1253"/>
      <c r="S7" s="1253"/>
      <c r="T7" s="1253"/>
      <c r="U7" s="1253"/>
      <c r="V7" s="1253"/>
      <c r="W7" s="1253"/>
      <c r="X7" s="1253"/>
      <c r="Y7" s="1253"/>
      <c r="Z7" s="1253"/>
      <c r="AA7" s="1253"/>
      <c r="AB7" s="1253"/>
      <c r="AC7" s="1253"/>
      <c r="AD7" s="1253"/>
      <c r="AE7" s="1253"/>
      <c r="AF7" s="1253"/>
      <c r="AG7" s="1253"/>
      <c r="AH7" s="1253"/>
      <c r="AI7" s="1253"/>
      <c r="AJ7" s="1253"/>
      <c r="AK7" s="1253"/>
      <c r="AL7" s="1253"/>
      <c r="AM7" s="1253"/>
      <c r="AN7" s="1253"/>
      <c r="AO7" s="1253"/>
      <c r="AP7" s="1253"/>
      <c r="AQ7" s="1253"/>
      <c r="AR7" s="1253"/>
      <c r="AS7" s="1253"/>
      <c r="AT7" s="1253"/>
      <c r="AU7" s="1253"/>
      <c r="AV7" s="1253"/>
      <c r="AW7" s="1253"/>
      <c r="AX7" s="1253"/>
      <c r="AY7" s="1253"/>
      <c r="AZ7" s="1253"/>
      <c r="BA7" s="1253"/>
      <c r="BB7" s="1253"/>
      <c r="BC7" s="1253"/>
      <c r="BD7" s="1253"/>
      <c r="BE7" s="1253"/>
      <c r="BF7" s="1253"/>
      <c r="BG7" s="1253"/>
      <c r="BH7" s="1253"/>
      <c r="BI7" s="1253"/>
      <c r="BJ7" s="1253"/>
      <c r="BK7" s="1253"/>
      <c r="BL7" s="1253"/>
      <c r="BM7" s="1253"/>
      <c r="BN7" s="1253"/>
      <c r="BO7" s="1253"/>
      <c r="BP7" s="1253"/>
      <c r="BQ7" s="1253"/>
      <c r="BR7" s="1253"/>
      <c r="BS7" s="1253"/>
      <c r="BT7" s="1253"/>
      <c r="BU7" s="1253"/>
      <c r="BV7" s="1253"/>
      <c r="BW7" s="1253"/>
      <c r="BX7" s="1253"/>
      <c r="BY7" s="1253"/>
      <c r="BZ7" s="1253"/>
      <c r="CA7" s="1253"/>
      <c r="CB7" s="1253"/>
      <c r="CC7" s="1253"/>
      <c r="CD7" s="1253"/>
      <c r="CE7" s="1253"/>
      <c r="CF7" s="1253"/>
      <c r="CG7" s="1253"/>
      <c r="CH7" s="1253"/>
      <c r="CI7" s="1253"/>
      <c r="CJ7" s="1253"/>
      <c r="CK7" s="1253"/>
      <c r="CL7" s="1253"/>
      <c r="CM7" s="1253"/>
      <c r="CN7" s="1253"/>
      <c r="CO7" s="1253"/>
      <c r="CP7" s="1253"/>
      <c r="CQ7" s="1253"/>
      <c r="CR7" s="1253"/>
      <c r="CS7" s="1253"/>
      <c r="CT7" s="1253"/>
      <c r="CU7" s="1253"/>
      <c r="CV7" s="1253"/>
      <c r="CW7" s="1253"/>
      <c r="CX7" s="1253"/>
      <c r="CY7" s="1253"/>
      <c r="CZ7" s="1253"/>
      <c r="DA7" s="1253"/>
      <c r="DB7" s="1253"/>
      <c r="DC7" s="1253"/>
      <c r="DD7" s="1253"/>
      <c r="DE7" s="1253"/>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53"/>
      <c r="B8" s="1253"/>
      <c r="C8" s="1253"/>
      <c r="D8" s="1253"/>
      <c r="E8" s="1253"/>
      <c r="F8" s="1253"/>
      <c r="G8" s="1253"/>
      <c r="H8" s="1253"/>
      <c r="I8" s="1253"/>
      <c r="J8" s="1253"/>
      <c r="K8" s="1253"/>
      <c r="L8" s="1253"/>
      <c r="M8" s="1253"/>
      <c r="N8" s="1253"/>
      <c r="O8" s="1253"/>
      <c r="P8" s="1253"/>
      <c r="Q8" s="1253"/>
      <c r="R8" s="1253"/>
      <c r="S8" s="1253"/>
      <c r="T8" s="1253"/>
      <c r="U8" s="1253"/>
      <c r="V8" s="1253"/>
      <c r="W8" s="1253"/>
      <c r="X8" s="1253"/>
      <c r="Y8" s="1253"/>
      <c r="Z8" s="1253"/>
      <c r="AA8" s="1253"/>
      <c r="AB8" s="1253"/>
      <c r="AC8" s="1253"/>
      <c r="AD8" s="1253"/>
      <c r="AE8" s="1253"/>
      <c r="AF8" s="1253"/>
      <c r="AG8" s="1253"/>
      <c r="AH8" s="1253"/>
      <c r="AI8" s="1253"/>
      <c r="AJ8" s="1253"/>
      <c r="AK8" s="1253"/>
      <c r="AL8" s="1253"/>
      <c r="AM8" s="1253"/>
      <c r="AN8" s="1253"/>
      <c r="AO8" s="1253"/>
      <c r="AP8" s="1253"/>
      <c r="AQ8" s="1253"/>
      <c r="AR8" s="1253"/>
      <c r="AS8" s="1253"/>
      <c r="AT8" s="1253"/>
      <c r="AU8" s="1253"/>
      <c r="AV8" s="1253"/>
      <c r="AW8" s="1253"/>
      <c r="AX8" s="1253"/>
      <c r="AY8" s="1253"/>
      <c r="AZ8" s="1253"/>
      <c r="BA8" s="1253"/>
      <c r="BB8" s="1253"/>
      <c r="BC8" s="1253"/>
      <c r="BD8" s="1253"/>
      <c r="BE8" s="1253"/>
      <c r="BF8" s="1253"/>
      <c r="BG8" s="1253"/>
      <c r="BH8" s="1253"/>
      <c r="BI8" s="1253"/>
      <c r="BJ8" s="1253"/>
      <c r="BK8" s="1253"/>
      <c r="BL8" s="1253"/>
      <c r="BM8" s="1253"/>
      <c r="BN8" s="1253"/>
      <c r="BO8" s="1253"/>
      <c r="BP8" s="1253"/>
      <c r="BQ8" s="1253"/>
      <c r="BR8" s="1253"/>
      <c r="BS8" s="1253"/>
      <c r="BT8" s="1253"/>
      <c r="BU8" s="1253"/>
      <c r="BV8" s="1253"/>
      <c r="BW8" s="1253"/>
      <c r="BX8" s="1253"/>
      <c r="BY8" s="1253"/>
      <c r="BZ8" s="1253"/>
      <c r="CA8" s="1253"/>
      <c r="CB8" s="1253"/>
      <c r="CC8" s="1253"/>
      <c r="CD8" s="1253"/>
      <c r="CE8" s="1253"/>
      <c r="CF8" s="1253"/>
      <c r="CG8" s="1253"/>
      <c r="CH8" s="1253"/>
      <c r="CI8" s="1253"/>
      <c r="CJ8" s="1253"/>
      <c r="CK8" s="1253"/>
      <c r="CL8" s="1253"/>
      <c r="CM8" s="1253"/>
      <c r="CN8" s="1253"/>
      <c r="CO8" s="1253"/>
      <c r="CP8" s="1253"/>
      <c r="CQ8" s="1253"/>
      <c r="CR8" s="1253"/>
      <c r="CS8" s="1253"/>
      <c r="CT8" s="1253"/>
      <c r="CU8" s="1253"/>
      <c r="CV8" s="1253"/>
      <c r="CW8" s="1253"/>
      <c r="CX8" s="1253"/>
      <c r="CY8" s="1253"/>
      <c r="CZ8" s="1253"/>
      <c r="DA8" s="1253"/>
      <c r="DB8" s="1253"/>
      <c r="DC8" s="1253"/>
      <c r="DD8" s="1253"/>
      <c r="DE8" s="1253"/>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53"/>
      <c r="B9" s="1253"/>
      <c r="C9" s="1253"/>
      <c r="D9" s="1253"/>
      <c r="E9" s="1253"/>
      <c r="F9" s="1253"/>
      <c r="G9" s="1253"/>
      <c r="H9" s="1253"/>
      <c r="I9" s="1253"/>
      <c r="J9" s="1253"/>
      <c r="K9" s="1253"/>
      <c r="L9" s="1253"/>
      <c r="M9" s="1253"/>
      <c r="N9" s="1253"/>
      <c r="O9" s="1253"/>
      <c r="P9" s="1253"/>
      <c r="Q9" s="1253"/>
      <c r="R9" s="1253"/>
      <c r="S9" s="1253"/>
      <c r="T9" s="1253"/>
      <c r="U9" s="1253"/>
      <c r="V9" s="1253"/>
      <c r="W9" s="1253"/>
      <c r="X9" s="1253"/>
      <c r="Y9" s="1253"/>
      <c r="Z9" s="1253"/>
      <c r="AA9" s="1253"/>
      <c r="AB9" s="1253"/>
      <c r="AC9" s="1253"/>
      <c r="AD9" s="1253"/>
      <c r="AE9" s="1253"/>
      <c r="AF9" s="1253"/>
      <c r="AG9" s="1253"/>
      <c r="AH9" s="1253"/>
      <c r="AI9" s="1253"/>
      <c r="AJ9" s="1253"/>
      <c r="AK9" s="1253"/>
      <c r="AL9" s="1253"/>
      <c r="AM9" s="1253"/>
      <c r="AN9" s="1253"/>
      <c r="AO9" s="1253"/>
      <c r="AP9" s="1253"/>
      <c r="AQ9" s="1253"/>
      <c r="AR9" s="1253"/>
      <c r="AS9" s="1253"/>
      <c r="AT9" s="1253"/>
      <c r="AU9" s="1253"/>
      <c r="AV9" s="1253"/>
      <c r="AW9" s="1253"/>
      <c r="AX9" s="1253"/>
      <c r="AY9" s="1253"/>
      <c r="AZ9" s="1253"/>
      <c r="BA9" s="1253"/>
      <c r="BB9" s="1253"/>
      <c r="BC9" s="1253"/>
      <c r="BD9" s="1253"/>
      <c r="BE9" s="1253"/>
      <c r="BF9" s="1253"/>
      <c r="BG9" s="1253"/>
      <c r="BH9" s="1253"/>
      <c r="BI9" s="1253"/>
      <c r="BJ9" s="1253"/>
      <c r="BK9" s="1253"/>
      <c r="BL9" s="1253"/>
      <c r="BM9" s="1253"/>
      <c r="BN9" s="1253"/>
      <c r="BO9" s="1253"/>
      <c r="BP9" s="1253"/>
      <c r="BQ9" s="1253"/>
      <c r="BR9" s="1253"/>
      <c r="BS9" s="1253"/>
      <c r="BT9" s="1253"/>
      <c r="BU9" s="1253"/>
      <c r="BV9" s="1253"/>
      <c r="BW9" s="1253"/>
      <c r="BX9" s="1253"/>
      <c r="BY9" s="1253"/>
      <c r="BZ9" s="1253"/>
      <c r="CA9" s="1253"/>
      <c r="CB9" s="1253"/>
      <c r="CC9" s="1253"/>
      <c r="CD9" s="1253"/>
      <c r="CE9" s="1253"/>
      <c r="CF9" s="1253"/>
      <c r="CG9" s="1253"/>
      <c r="CH9" s="1253"/>
      <c r="CI9" s="1253"/>
      <c r="CJ9" s="1253"/>
      <c r="CK9" s="1253"/>
      <c r="CL9" s="1253"/>
      <c r="CM9" s="1253"/>
      <c r="CN9" s="1253"/>
      <c r="CO9" s="1253"/>
      <c r="CP9" s="1253"/>
      <c r="CQ9" s="1253"/>
      <c r="CR9" s="1253"/>
      <c r="CS9" s="1253"/>
      <c r="CT9" s="1253"/>
      <c r="CU9" s="1253"/>
      <c r="CV9" s="1253"/>
      <c r="CW9" s="1253"/>
      <c r="CX9" s="1253"/>
      <c r="CY9" s="1253"/>
      <c r="CZ9" s="1253"/>
      <c r="DA9" s="1253"/>
      <c r="DB9" s="1253"/>
      <c r="DC9" s="1253"/>
      <c r="DD9" s="1253"/>
      <c r="DE9" s="1253"/>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53"/>
      <c r="B10" s="1253"/>
      <c r="C10" s="1253"/>
      <c r="D10" s="1253"/>
      <c r="E10" s="1253"/>
      <c r="F10" s="1253"/>
      <c r="G10" s="1253"/>
      <c r="H10" s="1253"/>
      <c r="I10" s="1253"/>
      <c r="J10" s="1253"/>
      <c r="K10" s="1253"/>
      <c r="L10" s="1253"/>
      <c r="M10" s="1253"/>
      <c r="N10" s="1253"/>
      <c r="O10" s="1253"/>
      <c r="P10" s="1253"/>
      <c r="Q10" s="1253"/>
      <c r="R10" s="1253"/>
      <c r="S10" s="1253"/>
      <c r="T10" s="1253"/>
      <c r="U10" s="1253"/>
      <c r="V10" s="1253"/>
      <c r="W10" s="1253"/>
      <c r="X10" s="1253"/>
      <c r="Y10" s="1253"/>
      <c r="Z10" s="1253"/>
      <c r="AA10" s="1253"/>
      <c r="AB10" s="1253"/>
      <c r="AC10" s="1253"/>
      <c r="AD10" s="1253"/>
      <c r="AE10" s="1253"/>
      <c r="AF10" s="1253"/>
      <c r="AG10" s="1253"/>
      <c r="AH10" s="1253"/>
      <c r="AI10" s="1253"/>
      <c r="AJ10" s="1253"/>
      <c r="AK10" s="1253"/>
      <c r="AL10" s="1253"/>
      <c r="AM10" s="1253"/>
      <c r="AN10" s="1253"/>
      <c r="AO10" s="1253"/>
      <c r="AP10" s="1253"/>
      <c r="AQ10" s="1253"/>
      <c r="AR10" s="1253"/>
      <c r="AS10" s="1253"/>
      <c r="AT10" s="1253"/>
      <c r="AU10" s="1253"/>
      <c r="AV10" s="1253"/>
      <c r="AW10" s="1253"/>
      <c r="AX10" s="1253"/>
      <c r="AY10" s="1253"/>
      <c r="AZ10" s="1253"/>
      <c r="BA10" s="1253"/>
      <c r="BB10" s="1253"/>
      <c r="BC10" s="1253"/>
      <c r="BD10" s="1253"/>
      <c r="BE10" s="1253"/>
      <c r="BF10" s="1253"/>
      <c r="BG10" s="1253"/>
      <c r="BH10" s="1253"/>
      <c r="BI10" s="1253"/>
      <c r="BJ10" s="1253"/>
      <c r="BK10" s="1253"/>
      <c r="BL10" s="1253"/>
      <c r="BM10" s="1253"/>
      <c r="BN10" s="1253"/>
      <c r="BO10" s="1253"/>
      <c r="BP10" s="1253"/>
      <c r="BQ10" s="1253"/>
      <c r="BR10" s="1253"/>
      <c r="BS10" s="1253"/>
      <c r="BT10" s="1253"/>
      <c r="BU10" s="1253"/>
      <c r="BV10" s="1253"/>
      <c r="BW10" s="1253"/>
      <c r="BX10" s="1253"/>
      <c r="BY10" s="1253"/>
      <c r="BZ10" s="1253"/>
      <c r="CA10" s="1253"/>
      <c r="CB10" s="1253"/>
      <c r="CC10" s="1253"/>
      <c r="CD10" s="1253"/>
      <c r="CE10" s="1253"/>
      <c r="CF10" s="1253"/>
      <c r="CG10" s="1253"/>
      <c r="CH10" s="1253"/>
      <c r="CI10" s="1253"/>
      <c r="CJ10" s="1253"/>
      <c r="CK10" s="1253"/>
      <c r="CL10" s="1253"/>
      <c r="CM10" s="1253"/>
      <c r="CN10" s="1253"/>
      <c r="CO10" s="1253"/>
      <c r="CP10" s="1253"/>
      <c r="CQ10" s="1253"/>
      <c r="CR10" s="1253"/>
      <c r="CS10" s="1253"/>
      <c r="CT10" s="1253"/>
      <c r="CU10" s="1253"/>
      <c r="CV10" s="1253"/>
      <c r="CW10" s="1253"/>
      <c r="CX10" s="1253"/>
      <c r="CY10" s="1253"/>
      <c r="CZ10" s="1253"/>
      <c r="DA10" s="1253"/>
      <c r="DB10" s="1253"/>
      <c r="DC10" s="1253"/>
      <c r="DD10" s="1253"/>
      <c r="DE10" s="1253"/>
      <c r="DF10" s="280"/>
      <c r="DG10" s="280"/>
      <c r="DH10" s="280"/>
      <c r="DI10" s="280"/>
      <c r="DJ10" s="280"/>
      <c r="DK10" s="280"/>
      <c r="DL10" s="280"/>
      <c r="DM10" s="280"/>
      <c r="DN10" s="280"/>
      <c r="DO10" s="280"/>
      <c r="DP10" s="280"/>
      <c r="DQ10" s="280"/>
      <c r="DR10" s="280"/>
      <c r="DS10" s="280"/>
      <c r="DT10" s="280"/>
      <c r="DU10" s="280"/>
      <c r="DV10" s="280"/>
      <c r="DW10" s="280"/>
      <c r="EM10" s="279" t="s">
        <v>620</v>
      </c>
    </row>
    <row r="11" spans="1:143" s="279" customFormat="1" ht="13" x14ac:dyDescent="0.2">
      <c r="A11" s="1253"/>
      <c r="B11" s="1253"/>
      <c r="C11" s="1253"/>
      <c r="D11" s="1253"/>
      <c r="E11" s="1253"/>
      <c r="F11" s="1253"/>
      <c r="G11" s="1253"/>
      <c r="H11" s="1253"/>
      <c r="I11" s="1253"/>
      <c r="J11" s="1253"/>
      <c r="K11" s="1253"/>
      <c r="L11" s="1253"/>
      <c r="M11" s="1253"/>
      <c r="N11" s="1253"/>
      <c r="O11" s="1253"/>
      <c r="P11" s="1253"/>
      <c r="Q11" s="1253"/>
      <c r="R11" s="1253"/>
      <c r="S11" s="1253"/>
      <c r="T11" s="1253"/>
      <c r="U11" s="1253"/>
      <c r="V11" s="1253"/>
      <c r="W11" s="1253"/>
      <c r="X11" s="1253"/>
      <c r="Y11" s="1253"/>
      <c r="Z11" s="1253"/>
      <c r="AA11" s="1253"/>
      <c r="AB11" s="1253"/>
      <c r="AC11" s="1253"/>
      <c r="AD11" s="1253"/>
      <c r="AE11" s="1253"/>
      <c r="AF11" s="1253"/>
      <c r="AG11" s="1253"/>
      <c r="AH11" s="1253"/>
      <c r="AI11" s="1253"/>
      <c r="AJ11" s="1253"/>
      <c r="AK11" s="1253"/>
      <c r="AL11" s="1253"/>
      <c r="AM11" s="1253"/>
      <c r="AN11" s="1253"/>
      <c r="AO11" s="1253"/>
      <c r="AP11" s="1253"/>
      <c r="AQ11" s="1253"/>
      <c r="AR11" s="1253"/>
      <c r="AS11" s="1253"/>
      <c r="AT11" s="1253"/>
      <c r="AU11" s="1253"/>
      <c r="AV11" s="1253"/>
      <c r="AW11" s="1253"/>
      <c r="AX11" s="1253"/>
      <c r="AY11" s="1253"/>
      <c r="AZ11" s="1253"/>
      <c r="BA11" s="1253"/>
      <c r="BB11" s="1253"/>
      <c r="BC11" s="1253"/>
      <c r="BD11" s="1253"/>
      <c r="BE11" s="1253"/>
      <c r="BF11" s="1253"/>
      <c r="BG11" s="1253"/>
      <c r="BH11" s="1253"/>
      <c r="BI11" s="1253"/>
      <c r="BJ11" s="1253"/>
      <c r="BK11" s="1253"/>
      <c r="BL11" s="1253"/>
      <c r="BM11" s="1253"/>
      <c r="BN11" s="1253"/>
      <c r="BO11" s="1253"/>
      <c r="BP11" s="1253"/>
      <c r="BQ11" s="1253"/>
      <c r="BR11" s="1253"/>
      <c r="BS11" s="1253"/>
      <c r="BT11" s="1253"/>
      <c r="BU11" s="1253"/>
      <c r="BV11" s="1253"/>
      <c r="BW11" s="1253"/>
      <c r="BX11" s="1253"/>
      <c r="BY11" s="1253"/>
      <c r="BZ11" s="1253"/>
      <c r="CA11" s="1253"/>
      <c r="CB11" s="1253"/>
      <c r="CC11" s="1253"/>
      <c r="CD11" s="1253"/>
      <c r="CE11" s="1253"/>
      <c r="CF11" s="1253"/>
      <c r="CG11" s="1253"/>
      <c r="CH11" s="1253"/>
      <c r="CI11" s="1253"/>
      <c r="CJ11" s="1253"/>
      <c r="CK11" s="1253"/>
      <c r="CL11" s="1253"/>
      <c r="CM11" s="1253"/>
      <c r="CN11" s="1253"/>
      <c r="CO11" s="1253"/>
      <c r="CP11" s="1253"/>
      <c r="CQ11" s="1253"/>
      <c r="CR11" s="1253"/>
      <c r="CS11" s="1253"/>
      <c r="CT11" s="1253"/>
      <c r="CU11" s="1253"/>
      <c r="CV11" s="1253"/>
      <c r="CW11" s="1253"/>
      <c r="CX11" s="1253"/>
      <c r="CY11" s="1253"/>
      <c r="CZ11" s="1253"/>
      <c r="DA11" s="1253"/>
      <c r="DB11" s="1253"/>
      <c r="DC11" s="1253"/>
      <c r="DD11" s="1253"/>
      <c r="DE11" s="1253"/>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53"/>
      <c r="B12" s="1253"/>
      <c r="C12" s="1253"/>
      <c r="D12" s="1253"/>
      <c r="E12" s="1253"/>
      <c r="F12" s="1253"/>
      <c r="G12" s="1253"/>
      <c r="H12" s="1253"/>
      <c r="I12" s="1253"/>
      <c r="J12" s="1253"/>
      <c r="K12" s="1253"/>
      <c r="L12" s="1253"/>
      <c r="M12" s="1253"/>
      <c r="N12" s="1253"/>
      <c r="O12" s="1253"/>
      <c r="P12" s="1253"/>
      <c r="Q12" s="1253"/>
      <c r="R12" s="1253"/>
      <c r="S12" s="1253"/>
      <c r="T12" s="1253"/>
      <c r="U12" s="1253"/>
      <c r="V12" s="1253"/>
      <c r="W12" s="1253"/>
      <c r="X12" s="1253"/>
      <c r="Y12" s="1253"/>
      <c r="Z12" s="1253"/>
      <c r="AA12" s="1253"/>
      <c r="AB12" s="1253"/>
      <c r="AC12" s="1253"/>
      <c r="AD12" s="1253"/>
      <c r="AE12" s="1253"/>
      <c r="AF12" s="1253"/>
      <c r="AG12" s="1253"/>
      <c r="AH12" s="1253"/>
      <c r="AI12" s="1253"/>
      <c r="AJ12" s="1253"/>
      <c r="AK12" s="1253"/>
      <c r="AL12" s="1253"/>
      <c r="AM12" s="1253"/>
      <c r="AN12" s="1253"/>
      <c r="AO12" s="1253"/>
      <c r="AP12" s="1253"/>
      <c r="AQ12" s="1253"/>
      <c r="AR12" s="1253"/>
      <c r="AS12" s="1253"/>
      <c r="AT12" s="1253"/>
      <c r="AU12" s="1253"/>
      <c r="AV12" s="1253"/>
      <c r="AW12" s="1253"/>
      <c r="AX12" s="1253"/>
      <c r="AY12" s="1253"/>
      <c r="AZ12" s="1253"/>
      <c r="BA12" s="1253"/>
      <c r="BB12" s="1253"/>
      <c r="BC12" s="1253"/>
      <c r="BD12" s="1253"/>
      <c r="BE12" s="1253"/>
      <c r="BF12" s="1253"/>
      <c r="BG12" s="1253"/>
      <c r="BH12" s="1253"/>
      <c r="BI12" s="1253"/>
      <c r="BJ12" s="1253"/>
      <c r="BK12" s="1253"/>
      <c r="BL12" s="1253"/>
      <c r="BM12" s="1253"/>
      <c r="BN12" s="1253"/>
      <c r="BO12" s="1253"/>
      <c r="BP12" s="1253"/>
      <c r="BQ12" s="1253"/>
      <c r="BR12" s="1253"/>
      <c r="BS12" s="1253"/>
      <c r="BT12" s="1253"/>
      <c r="BU12" s="1253"/>
      <c r="BV12" s="1253"/>
      <c r="BW12" s="1253"/>
      <c r="BX12" s="1253"/>
      <c r="BY12" s="1253"/>
      <c r="BZ12" s="1253"/>
      <c r="CA12" s="1253"/>
      <c r="CB12" s="1253"/>
      <c r="CC12" s="1253"/>
      <c r="CD12" s="1253"/>
      <c r="CE12" s="1253"/>
      <c r="CF12" s="1253"/>
      <c r="CG12" s="1253"/>
      <c r="CH12" s="1253"/>
      <c r="CI12" s="1253"/>
      <c r="CJ12" s="1253"/>
      <c r="CK12" s="1253"/>
      <c r="CL12" s="1253"/>
      <c r="CM12" s="1253"/>
      <c r="CN12" s="1253"/>
      <c r="CO12" s="1253"/>
      <c r="CP12" s="1253"/>
      <c r="CQ12" s="1253"/>
      <c r="CR12" s="1253"/>
      <c r="CS12" s="1253"/>
      <c r="CT12" s="1253"/>
      <c r="CU12" s="1253"/>
      <c r="CV12" s="1253"/>
      <c r="CW12" s="1253"/>
      <c r="CX12" s="1253"/>
      <c r="CY12" s="1253"/>
      <c r="CZ12" s="1253"/>
      <c r="DA12" s="1253"/>
      <c r="DB12" s="1253"/>
      <c r="DC12" s="1253"/>
      <c r="DD12" s="1253"/>
      <c r="DE12" s="1253"/>
      <c r="DF12" s="280"/>
      <c r="DG12" s="280"/>
      <c r="DH12" s="280"/>
      <c r="DI12" s="280"/>
      <c r="DJ12" s="280"/>
      <c r="DK12" s="280"/>
      <c r="DL12" s="280"/>
      <c r="DM12" s="280"/>
      <c r="DN12" s="280"/>
      <c r="DO12" s="280"/>
      <c r="DP12" s="280"/>
      <c r="DQ12" s="280"/>
      <c r="DR12" s="280"/>
      <c r="DS12" s="280"/>
      <c r="DT12" s="280"/>
      <c r="DU12" s="280"/>
      <c r="DV12" s="280"/>
      <c r="DW12" s="280"/>
      <c r="EM12" s="279" t="s">
        <v>620</v>
      </c>
    </row>
    <row r="13" spans="1:143" s="279" customFormat="1" ht="13" x14ac:dyDescent="0.2">
      <c r="A13" s="1253"/>
      <c r="B13" s="1253"/>
      <c r="C13" s="1253"/>
      <c r="D13" s="1253"/>
      <c r="E13" s="1253"/>
      <c r="F13" s="1253"/>
      <c r="G13" s="1253"/>
      <c r="H13" s="1253"/>
      <c r="I13" s="1253"/>
      <c r="J13" s="1253"/>
      <c r="K13" s="1253"/>
      <c r="L13" s="1253"/>
      <c r="M13" s="1253"/>
      <c r="N13" s="1253"/>
      <c r="O13" s="1253"/>
      <c r="P13" s="1253"/>
      <c r="Q13" s="1253"/>
      <c r="R13" s="1253"/>
      <c r="S13" s="1253"/>
      <c r="T13" s="1253"/>
      <c r="U13" s="1253"/>
      <c r="V13" s="1253"/>
      <c r="W13" s="1253"/>
      <c r="X13" s="1253"/>
      <c r="Y13" s="1253"/>
      <c r="Z13" s="1253"/>
      <c r="AA13" s="1253"/>
      <c r="AB13" s="1253"/>
      <c r="AC13" s="1253"/>
      <c r="AD13" s="1253"/>
      <c r="AE13" s="1253"/>
      <c r="AF13" s="1253"/>
      <c r="AG13" s="1253"/>
      <c r="AH13" s="1253"/>
      <c r="AI13" s="1253"/>
      <c r="AJ13" s="1253"/>
      <c r="AK13" s="1253"/>
      <c r="AL13" s="1253"/>
      <c r="AM13" s="1253"/>
      <c r="AN13" s="1253"/>
      <c r="AO13" s="1253"/>
      <c r="AP13" s="1253"/>
      <c r="AQ13" s="1253"/>
      <c r="AR13" s="1253"/>
      <c r="AS13" s="1253"/>
      <c r="AT13" s="1253"/>
      <c r="AU13" s="1253"/>
      <c r="AV13" s="1253"/>
      <c r="AW13" s="1253"/>
      <c r="AX13" s="1253"/>
      <c r="AY13" s="1253"/>
      <c r="AZ13" s="1253"/>
      <c r="BA13" s="1253"/>
      <c r="BB13" s="1253"/>
      <c r="BC13" s="1253"/>
      <c r="BD13" s="1253"/>
      <c r="BE13" s="1253"/>
      <c r="BF13" s="1253"/>
      <c r="BG13" s="1253"/>
      <c r="BH13" s="1253"/>
      <c r="BI13" s="1253"/>
      <c r="BJ13" s="1253"/>
      <c r="BK13" s="1253"/>
      <c r="BL13" s="1253"/>
      <c r="BM13" s="1253"/>
      <c r="BN13" s="1253"/>
      <c r="BO13" s="1253"/>
      <c r="BP13" s="1253"/>
      <c r="BQ13" s="1253"/>
      <c r="BR13" s="1253"/>
      <c r="BS13" s="1253"/>
      <c r="BT13" s="1253"/>
      <c r="BU13" s="1253"/>
      <c r="BV13" s="1253"/>
      <c r="BW13" s="1253"/>
      <c r="BX13" s="1253"/>
      <c r="BY13" s="1253"/>
      <c r="BZ13" s="1253"/>
      <c r="CA13" s="1253"/>
      <c r="CB13" s="1253"/>
      <c r="CC13" s="1253"/>
      <c r="CD13" s="1253"/>
      <c r="CE13" s="1253"/>
      <c r="CF13" s="1253"/>
      <c r="CG13" s="1253"/>
      <c r="CH13" s="1253"/>
      <c r="CI13" s="1253"/>
      <c r="CJ13" s="1253"/>
      <c r="CK13" s="1253"/>
      <c r="CL13" s="1253"/>
      <c r="CM13" s="1253"/>
      <c r="CN13" s="1253"/>
      <c r="CO13" s="1253"/>
      <c r="CP13" s="1253"/>
      <c r="CQ13" s="1253"/>
      <c r="CR13" s="1253"/>
      <c r="CS13" s="1253"/>
      <c r="CT13" s="1253"/>
      <c r="CU13" s="1253"/>
      <c r="CV13" s="1253"/>
      <c r="CW13" s="1253"/>
      <c r="CX13" s="1253"/>
      <c r="CY13" s="1253"/>
      <c r="CZ13" s="1253"/>
      <c r="DA13" s="1253"/>
      <c r="DB13" s="1253"/>
      <c r="DC13" s="1253"/>
      <c r="DD13" s="1253"/>
      <c r="DE13" s="1253"/>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53"/>
      <c r="B14" s="1253"/>
      <c r="C14" s="1253"/>
      <c r="D14" s="1253"/>
      <c r="E14" s="1253"/>
      <c r="F14" s="1253"/>
      <c r="G14" s="1253"/>
      <c r="H14" s="1253"/>
      <c r="I14" s="1253"/>
      <c r="J14" s="1253"/>
      <c r="K14" s="1253"/>
      <c r="L14" s="1253"/>
      <c r="M14" s="1253"/>
      <c r="N14" s="1253"/>
      <c r="O14" s="1253"/>
      <c r="P14" s="1253"/>
      <c r="Q14" s="1253"/>
      <c r="R14" s="1253"/>
      <c r="S14" s="1253"/>
      <c r="T14" s="1253"/>
      <c r="U14" s="1253"/>
      <c r="V14" s="1253"/>
      <c r="W14" s="1253"/>
      <c r="X14" s="1253"/>
      <c r="Y14" s="1253"/>
      <c r="Z14" s="1253"/>
      <c r="AA14" s="1253"/>
      <c r="AB14" s="1253"/>
      <c r="AC14" s="1253"/>
      <c r="AD14" s="1253"/>
      <c r="AE14" s="1253"/>
      <c r="AF14" s="1253"/>
      <c r="AG14" s="1253"/>
      <c r="AH14" s="1253"/>
      <c r="AI14" s="1253"/>
      <c r="AJ14" s="1253"/>
      <c r="AK14" s="1253"/>
      <c r="AL14" s="1253"/>
      <c r="AM14" s="1253"/>
      <c r="AN14" s="1253"/>
      <c r="AO14" s="1253"/>
      <c r="AP14" s="1253"/>
      <c r="AQ14" s="1253"/>
      <c r="AR14" s="1253"/>
      <c r="AS14" s="1253"/>
      <c r="AT14" s="1253"/>
      <c r="AU14" s="1253"/>
      <c r="AV14" s="1253"/>
      <c r="AW14" s="1253"/>
      <c r="AX14" s="1253"/>
      <c r="AY14" s="1253"/>
      <c r="AZ14" s="1253"/>
      <c r="BA14" s="1253"/>
      <c r="BB14" s="1253"/>
      <c r="BC14" s="1253"/>
      <c r="BD14" s="1253"/>
      <c r="BE14" s="1253"/>
      <c r="BF14" s="1253"/>
      <c r="BG14" s="1253"/>
      <c r="BH14" s="1253"/>
      <c r="BI14" s="1253"/>
      <c r="BJ14" s="1253"/>
      <c r="BK14" s="1253"/>
      <c r="BL14" s="1253"/>
      <c r="BM14" s="1253"/>
      <c r="BN14" s="1253"/>
      <c r="BO14" s="1253"/>
      <c r="BP14" s="1253"/>
      <c r="BQ14" s="1253"/>
      <c r="BR14" s="1253"/>
      <c r="BS14" s="1253"/>
      <c r="BT14" s="1253"/>
      <c r="BU14" s="1253"/>
      <c r="BV14" s="1253"/>
      <c r="BW14" s="1253"/>
      <c r="BX14" s="1253"/>
      <c r="BY14" s="1253"/>
      <c r="BZ14" s="1253"/>
      <c r="CA14" s="1253"/>
      <c r="CB14" s="1253"/>
      <c r="CC14" s="1253"/>
      <c r="CD14" s="1253"/>
      <c r="CE14" s="1253"/>
      <c r="CF14" s="1253"/>
      <c r="CG14" s="1253"/>
      <c r="CH14" s="1253"/>
      <c r="CI14" s="1253"/>
      <c r="CJ14" s="1253"/>
      <c r="CK14" s="1253"/>
      <c r="CL14" s="1253"/>
      <c r="CM14" s="1253"/>
      <c r="CN14" s="1253"/>
      <c r="CO14" s="1253"/>
      <c r="CP14" s="1253"/>
      <c r="CQ14" s="1253"/>
      <c r="CR14" s="1253"/>
      <c r="CS14" s="1253"/>
      <c r="CT14" s="1253"/>
      <c r="CU14" s="1253"/>
      <c r="CV14" s="1253"/>
      <c r="CW14" s="1253"/>
      <c r="CX14" s="1253"/>
      <c r="CY14" s="1253"/>
      <c r="CZ14" s="1253"/>
      <c r="DA14" s="1253"/>
      <c r="DB14" s="1253"/>
      <c r="DC14" s="1253"/>
      <c r="DD14" s="1253"/>
      <c r="DE14" s="1253"/>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52"/>
      <c r="B15" s="1253"/>
      <c r="C15" s="1253"/>
      <c r="D15" s="1253"/>
      <c r="E15" s="1253"/>
      <c r="F15" s="1253"/>
      <c r="G15" s="1253"/>
      <c r="H15" s="1253"/>
      <c r="I15" s="1253"/>
      <c r="J15" s="1253"/>
      <c r="K15" s="1253"/>
      <c r="L15" s="1253"/>
      <c r="M15" s="1253"/>
      <c r="N15" s="1253"/>
      <c r="O15" s="1253"/>
      <c r="P15" s="1253"/>
      <c r="Q15" s="1253"/>
      <c r="R15" s="1253"/>
      <c r="S15" s="1253"/>
      <c r="T15" s="1253"/>
      <c r="U15" s="1253"/>
      <c r="V15" s="1253"/>
      <c r="W15" s="1253"/>
      <c r="X15" s="1253"/>
      <c r="Y15" s="1253"/>
      <c r="Z15" s="1253"/>
      <c r="AA15" s="1253"/>
      <c r="AB15" s="1253"/>
      <c r="AC15" s="1253"/>
      <c r="AD15" s="1253"/>
      <c r="AE15" s="1253"/>
      <c r="AF15" s="1253"/>
      <c r="AG15" s="1253"/>
      <c r="AH15" s="1253"/>
      <c r="AI15" s="1253"/>
      <c r="AJ15" s="1253"/>
      <c r="AK15" s="1253"/>
      <c r="AL15" s="1253"/>
      <c r="AM15" s="1253"/>
      <c r="AN15" s="1253"/>
      <c r="AO15" s="1253"/>
      <c r="AP15" s="1253"/>
      <c r="AQ15" s="1253"/>
      <c r="AR15" s="1253"/>
      <c r="AS15" s="1253"/>
      <c r="AT15" s="1253"/>
      <c r="AU15" s="1253"/>
      <c r="AV15" s="1253"/>
      <c r="AW15" s="1253"/>
      <c r="AX15" s="1253"/>
      <c r="AY15" s="1253"/>
      <c r="AZ15" s="1253"/>
      <c r="BA15" s="1253"/>
      <c r="BB15" s="1253"/>
      <c r="BC15" s="1253"/>
      <c r="BD15" s="1253"/>
      <c r="BE15" s="1253"/>
      <c r="BF15" s="1253"/>
      <c r="BG15" s="1253"/>
      <c r="BH15" s="1253"/>
      <c r="BI15" s="1253"/>
      <c r="BJ15" s="1253"/>
      <c r="BK15" s="1253"/>
      <c r="BL15" s="1253"/>
      <c r="BM15" s="1253"/>
      <c r="BN15" s="1253"/>
      <c r="BO15" s="1253"/>
      <c r="BP15" s="1253"/>
      <c r="BQ15" s="1253"/>
      <c r="BR15" s="1253"/>
      <c r="BS15" s="1253"/>
      <c r="BT15" s="1253"/>
      <c r="BU15" s="1253"/>
      <c r="BV15" s="1253"/>
      <c r="BW15" s="1253"/>
      <c r="BX15" s="1253"/>
      <c r="BY15" s="1253"/>
      <c r="BZ15" s="1253"/>
      <c r="CA15" s="1253"/>
      <c r="CB15" s="1253"/>
      <c r="CC15" s="1253"/>
      <c r="CD15" s="1253"/>
      <c r="CE15" s="1253"/>
      <c r="CF15" s="1253"/>
      <c r="CG15" s="1253"/>
      <c r="CH15" s="1253"/>
      <c r="CI15" s="1253"/>
      <c r="CJ15" s="1253"/>
      <c r="CK15" s="1253"/>
      <c r="CL15" s="1253"/>
      <c r="CM15" s="1253"/>
      <c r="CN15" s="1253"/>
      <c r="CO15" s="1253"/>
      <c r="CP15" s="1253"/>
      <c r="CQ15" s="1253"/>
      <c r="CR15" s="1253"/>
      <c r="CS15" s="1253"/>
      <c r="CT15" s="1253"/>
      <c r="CU15" s="1253"/>
      <c r="CV15" s="1253"/>
      <c r="CW15" s="1253"/>
      <c r="CX15" s="1253"/>
      <c r="CY15" s="1253"/>
      <c r="CZ15" s="1253"/>
      <c r="DA15" s="1253"/>
      <c r="DB15" s="1253"/>
      <c r="DC15" s="1253"/>
      <c r="DD15" s="1253"/>
      <c r="DE15" s="1253"/>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52"/>
      <c r="B16" s="1253"/>
      <c r="C16" s="1253"/>
      <c r="D16" s="1253"/>
      <c r="E16" s="1253"/>
      <c r="F16" s="1253"/>
      <c r="G16" s="1253"/>
      <c r="H16" s="1253"/>
      <c r="I16" s="1253"/>
      <c r="J16" s="1253"/>
      <c r="K16" s="1253"/>
      <c r="L16" s="1253"/>
      <c r="M16" s="1253"/>
      <c r="N16" s="1253"/>
      <c r="O16" s="1253"/>
      <c r="P16" s="1253"/>
      <c r="Q16" s="1253"/>
      <c r="R16" s="1253"/>
      <c r="S16" s="1253"/>
      <c r="T16" s="1253"/>
      <c r="U16" s="1253"/>
      <c r="V16" s="1253"/>
      <c r="W16" s="1253"/>
      <c r="X16" s="1253"/>
      <c r="Y16" s="1253"/>
      <c r="Z16" s="1253"/>
      <c r="AA16" s="1253"/>
      <c r="AB16" s="1253"/>
      <c r="AC16" s="1253"/>
      <c r="AD16" s="1253"/>
      <c r="AE16" s="1253"/>
      <c r="AF16" s="1253"/>
      <c r="AG16" s="1253"/>
      <c r="AH16" s="1253"/>
      <c r="AI16" s="1253"/>
      <c r="AJ16" s="1253"/>
      <c r="AK16" s="1253"/>
      <c r="AL16" s="1253"/>
      <c r="AM16" s="1253"/>
      <c r="AN16" s="1253"/>
      <c r="AO16" s="1253"/>
      <c r="AP16" s="1253"/>
      <c r="AQ16" s="1253"/>
      <c r="AR16" s="1253"/>
      <c r="AS16" s="1253"/>
      <c r="AT16" s="1253"/>
      <c r="AU16" s="1253"/>
      <c r="AV16" s="1253"/>
      <c r="AW16" s="1253"/>
      <c r="AX16" s="1253"/>
      <c r="AY16" s="1253"/>
      <c r="AZ16" s="1253"/>
      <c r="BA16" s="1253"/>
      <c r="BB16" s="1253"/>
      <c r="BC16" s="1253"/>
      <c r="BD16" s="1253"/>
      <c r="BE16" s="1253"/>
      <c r="BF16" s="1253"/>
      <c r="BG16" s="1253"/>
      <c r="BH16" s="1253"/>
      <c r="BI16" s="1253"/>
      <c r="BJ16" s="1253"/>
      <c r="BK16" s="1253"/>
      <c r="BL16" s="1253"/>
      <c r="BM16" s="1253"/>
      <c r="BN16" s="1253"/>
      <c r="BO16" s="1253"/>
      <c r="BP16" s="1253"/>
      <c r="BQ16" s="1253"/>
      <c r="BR16" s="1253"/>
      <c r="BS16" s="1253"/>
      <c r="BT16" s="1253"/>
      <c r="BU16" s="1253"/>
      <c r="BV16" s="1253"/>
      <c r="BW16" s="1253"/>
      <c r="BX16" s="1253"/>
      <c r="BY16" s="1253"/>
      <c r="BZ16" s="1253"/>
      <c r="CA16" s="1253"/>
      <c r="CB16" s="1253"/>
      <c r="CC16" s="1253"/>
      <c r="CD16" s="1253"/>
      <c r="CE16" s="1253"/>
      <c r="CF16" s="1253"/>
      <c r="CG16" s="1253"/>
      <c r="CH16" s="1253"/>
      <c r="CI16" s="1253"/>
      <c r="CJ16" s="1253"/>
      <c r="CK16" s="1253"/>
      <c r="CL16" s="1253"/>
      <c r="CM16" s="1253"/>
      <c r="CN16" s="1253"/>
      <c r="CO16" s="1253"/>
      <c r="CP16" s="1253"/>
      <c r="CQ16" s="1253"/>
      <c r="CR16" s="1253"/>
      <c r="CS16" s="1253"/>
      <c r="CT16" s="1253"/>
      <c r="CU16" s="1253"/>
      <c r="CV16" s="1253"/>
      <c r="CW16" s="1253"/>
      <c r="CX16" s="1253"/>
      <c r="CY16" s="1253"/>
      <c r="CZ16" s="1253"/>
      <c r="DA16" s="1253"/>
      <c r="DB16" s="1253"/>
      <c r="DC16" s="1253"/>
      <c r="DD16" s="1253"/>
      <c r="DE16" s="1253"/>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52"/>
      <c r="B17" s="1253"/>
      <c r="C17" s="1253"/>
      <c r="D17" s="1253"/>
      <c r="E17" s="1253"/>
      <c r="F17" s="1253"/>
      <c r="G17" s="1253"/>
      <c r="H17" s="1253"/>
      <c r="I17" s="1253"/>
      <c r="J17" s="1253"/>
      <c r="K17" s="1253"/>
      <c r="L17" s="1253"/>
      <c r="M17" s="1253"/>
      <c r="N17" s="1253"/>
      <c r="O17" s="1253"/>
      <c r="P17" s="1253"/>
      <c r="Q17" s="1253"/>
      <c r="R17" s="1253"/>
      <c r="S17" s="1253"/>
      <c r="T17" s="1253"/>
      <c r="U17" s="1253"/>
      <c r="V17" s="1253"/>
      <c r="W17" s="1253"/>
      <c r="X17" s="1253"/>
      <c r="Y17" s="1253"/>
      <c r="Z17" s="1253"/>
      <c r="AA17" s="1253"/>
      <c r="AB17" s="1253"/>
      <c r="AC17" s="1253"/>
      <c r="AD17" s="1253"/>
      <c r="AE17" s="1253"/>
      <c r="AF17" s="1253"/>
      <c r="AG17" s="1253"/>
      <c r="AH17" s="1253"/>
      <c r="AI17" s="1253"/>
      <c r="AJ17" s="1253"/>
      <c r="AK17" s="1253"/>
      <c r="AL17" s="1253"/>
      <c r="AM17" s="1253"/>
      <c r="AN17" s="1253"/>
      <c r="AO17" s="1253"/>
      <c r="AP17" s="1253"/>
      <c r="AQ17" s="1253"/>
      <c r="AR17" s="1253"/>
      <c r="AS17" s="1253"/>
      <c r="AT17" s="1253"/>
      <c r="AU17" s="1253"/>
      <c r="AV17" s="1253"/>
      <c r="AW17" s="1253"/>
      <c r="AX17" s="1253"/>
      <c r="AY17" s="1253"/>
      <c r="AZ17" s="1253"/>
      <c r="BA17" s="1253"/>
      <c r="BB17" s="1253"/>
      <c r="BC17" s="1253"/>
      <c r="BD17" s="1253"/>
      <c r="BE17" s="1253"/>
      <c r="BF17" s="1253"/>
      <c r="BG17" s="1253"/>
      <c r="BH17" s="1253"/>
      <c r="BI17" s="1253"/>
      <c r="BJ17" s="1253"/>
      <c r="BK17" s="1253"/>
      <c r="BL17" s="1253"/>
      <c r="BM17" s="1253"/>
      <c r="BN17" s="1253"/>
      <c r="BO17" s="1253"/>
      <c r="BP17" s="1253"/>
      <c r="BQ17" s="1253"/>
      <c r="BR17" s="1253"/>
      <c r="BS17" s="1253"/>
      <c r="BT17" s="1253"/>
      <c r="BU17" s="1253"/>
      <c r="BV17" s="1253"/>
      <c r="BW17" s="1253"/>
      <c r="BX17" s="1253"/>
      <c r="BY17" s="1253"/>
      <c r="BZ17" s="1253"/>
      <c r="CA17" s="1253"/>
      <c r="CB17" s="1253"/>
      <c r="CC17" s="1253"/>
      <c r="CD17" s="1253"/>
      <c r="CE17" s="1253"/>
      <c r="CF17" s="1253"/>
      <c r="CG17" s="1253"/>
      <c r="CH17" s="1253"/>
      <c r="CI17" s="1253"/>
      <c r="CJ17" s="1253"/>
      <c r="CK17" s="1253"/>
      <c r="CL17" s="1253"/>
      <c r="CM17" s="1253"/>
      <c r="CN17" s="1253"/>
      <c r="CO17" s="1253"/>
      <c r="CP17" s="1253"/>
      <c r="CQ17" s="1253"/>
      <c r="CR17" s="1253"/>
      <c r="CS17" s="1253"/>
      <c r="CT17" s="1253"/>
      <c r="CU17" s="1253"/>
      <c r="CV17" s="1253"/>
      <c r="CW17" s="1253"/>
      <c r="CX17" s="1253"/>
      <c r="CY17" s="1253"/>
      <c r="CZ17" s="1253"/>
      <c r="DA17" s="1253"/>
      <c r="DB17" s="1253"/>
      <c r="DC17" s="1253"/>
      <c r="DD17" s="1253"/>
      <c r="DE17" s="1253"/>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52"/>
      <c r="B18" s="1253"/>
      <c r="C18" s="1253"/>
      <c r="D18" s="1253"/>
      <c r="E18" s="1253"/>
      <c r="F18" s="1253"/>
      <c r="G18" s="1253"/>
      <c r="H18" s="1253"/>
      <c r="I18" s="1253"/>
      <c r="J18" s="1253"/>
      <c r="K18" s="1253"/>
      <c r="L18" s="1253"/>
      <c r="M18" s="1253"/>
      <c r="N18" s="1253"/>
      <c r="O18" s="1253"/>
      <c r="P18" s="1253"/>
      <c r="Q18" s="1253"/>
      <c r="R18" s="1253"/>
      <c r="S18" s="1253"/>
      <c r="T18" s="1253"/>
      <c r="U18" s="1253"/>
      <c r="V18" s="1253"/>
      <c r="W18" s="1253"/>
      <c r="X18" s="1253"/>
      <c r="Y18" s="1253"/>
      <c r="Z18" s="1253"/>
      <c r="AA18" s="1253"/>
      <c r="AB18" s="1253"/>
      <c r="AC18" s="1253"/>
      <c r="AD18" s="1253"/>
      <c r="AE18" s="1253"/>
      <c r="AF18" s="1253"/>
      <c r="AG18" s="1253"/>
      <c r="AH18" s="1253"/>
      <c r="AI18" s="1253"/>
      <c r="AJ18" s="1253"/>
      <c r="AK18" s="1253"/>
      <c r="AL18" s="1253"/>
      <c r="AM18" s="1253"/>
      <c r="AN18" s="1253"/>
      <c r="AO18" s="1253"/>
      <c r="AP18" s="1253"/>
      <c r="AQ18" s="1253"/>
      <c r="AR18" s="1253"/>
      <c r="AS18" s="1253"/>
      <c r="AT18" s="1253"/>
      <c r="AU18" s="1253"/>
      <c r="AV18" s="1253"/>
      <c r="AW18" s="1253"/>
      <c r="AX18" s="1253"/>
      <c r="AY18" s="1253"/>
      <c r="AZ18" s="1253"/>
      <c r="BA18" s="1253"/>
      <c r="BB18" s="1253"/>
      <c r="BC18" s="1253"/>
      <c r="BD18" s="1253"/>
      <c r="BE18" s="1253"/>
      <c r="BF18" s="1253"/>
      <c r="BG18" s="1253"/>
      <c r="BH18" s="1253"/>
      <c r="BI18" s="1253"/>
      <c r="BJ18" s="1253"/>
      <c r="BK18" s="1253"/>
      <c r="BL18" s="1253"/>
      <c r="BM18" s="1253"/>
      <c r="BN18" s="1253"/>
      <c r="BO18" s="1253"/>
      <c r="BP18" s="1253"/>
      <c r="BQ18" s="1253"/>
      <c r="BR18" s="1253"/>
      <c r="BS18" s="1253"/>
      <c r="BT18" s="1253"/>
      <c r="BU18" s="1253"/>
      <c r="BV18" s="1253"/>
      <c r="BW18" s="1253"/>
      <c r="BX18" s="1253"/>
      <c r="BY18" s="1253"/>
      <c r="BZ18" s="1253"/>
      <c r="CA18" s="1253"/>
      <c r="CB18" s="1253"/>
      <c r="CC18" s="1253"/>
      <c r="CD18" s="1253"/>
      <c r="CE18" s="1253"/>
      <c r="CF18" s="1253"/>
      <c r="CG18" s="1253"/>
      <c r="CH18" s="1253"/>
      <c r="CI18" s="1253"/>
      <c r="CJ18" s="1253"/>
      <c r="CK18" s="1253"/>
      <c r="CL18" s="1253"/>
      <c r="CM18" s="1253"/>
      <c r="CN18" s="1253"/>
      <c r="CO18" s="1253"/>
      <c r="CP18" s="1253"/>
      <c r="CQ18" s="1253"/>
      <c r="CR18" s="1253"/>
      <c r="CS18" s="1253"/>
      <c r="CT18" s="1253"/>
      <c r="CU18" s="1253"/>
      <c r="CV18" s="1253"/>
      <c r="CW18" s="1253"/>
      <c r="CX18" s="1253"/>
      <c r="CY18" s="1253"/>
      <c r="CZ18" s="1253"/>
      <c r="DA18" s="1253"/>
      <c r="DB18" s="1253"/>
      <c r="DC18" s="1253"/>
      <c r="DD18" s="1253"/>
      <c r="DE18" s="1253"/>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52"/>
      <c r="DE19" s="1252"/>
    </row>
    <row r="20" spans="1:351" ht="13" x14ac:dyDescent="0.2">
      <c r="DD20" s="1252"/>
      <c r="DE20" s="1252"/>
    </row>
    <row r="21" spans="1:351" ht="16.5" x14ac:dyDescent="0.2">
      <c r="B21" s="1254"/>
      <c r="C21" s="1255"/>
      <c r="D21" s="1255"/>
      <c r="E21" s="1255"/>
      <c r="F21" s="1255"/>
      <c r="G21" s="1255"/>
      <c r="H21" s="1255"/>
      <c r="I21" s="1255"/>
      <c r="J21" s="1255"/>
      <c r="K21" s="1255"/>
      <c r="L21" s="1255"/>
      <c r="M21" s="1255"/>
      <c r="N21" s="1256"/>
      <c r="O21" s="1255"/>
      <c r="P21" s="1255"/>
      <c r="Q21" s="1255"/>
      <c r="R21" s="1255"/>
      <c r="S21" s="1255"/>
      <c r="T21" s="1255"/>
      <c r="U21" s="1255"/>
      <c r="V21" s="1255"/>
      <c r="W21" s="1255"/>
      <c r="X21" s="1255"/>
      <c r="Y21" s="1255"/>
      <c r="Z21" s="1255"/>
      <c r="AA21" s="1255"/>
      <c r="AB21" s="1255"/>
      <c r="AC21" s="1255"/>
      <c r="AD21" s="1255"/>
      <c r="AE21" s="1255"/>
      <c r="AF21" s="1255"/>
      <c r="AG21" s="1255"/>
      <c r="AH21" s="1255"/>
      <c r="AI21" s="1255"/>
      <c r="AJ21" s="1255"/>
      <c r="AK21" s="1255"/>
      <c r="AL21" s="1255"/>
      <c r="AM21" s="1255"/>
      <c r="AN21" s="1255"/>
      <c r="AO21" s="1255"/>
      <c r="AP21" s="1255"/>
      <c r="AQ21" s="1255"/>
      <c r="AR21" s="1255"/>
      <c r="AS21" s="1255"/>
      <c r="AT21" s="1256"/>
      <c r="AU21" s="1255"/>
      <c r="AV21" s="1255"/>
      <c r="AW21" s="1255"/>
      <c r="AX21" s="1255"/>
      <c r="AY21" s="1255"/>
      <c r="AZ21" s="1255"/>
      <c r="BA21" s="1255"/>
      <c r="BB21" s="1255"/>
      <c r="BC21" s="1255"/>
      <c r="BD21" s="1255"/>
      <c r="BE21" s="1255"/>
      <c r="BF21" s="1256"/>
      <c r="BG21" s="1255"/>
      <c r="BH21" s="1255"/>
      <c r="BI21" s="1255"/>
      <c r="BJ21" s="1255"/>
      <c r="BK21" s="1255"/>
      <c r="BL21" s="1255"/>
      <c r="BM21" s="1255"/>
      <c r="BN21" s="1255"/>
      <c r="BO21" s="1255"/>
      <c r="BP21" s="1255"/>
      <c r="BQ21" s="1255"/>
      <c r="BR21" s="1256"/>
      <c r="BS21" s="1255"/>
      <c r="BT21" s="1255"/>
      <c r="BU21" s="1255"/>
      <c r="BV21" s="1255"/>
      <c r="BW21" s="1255"/>
      <c r="BX21" s="1255"/>
      <c r="BY21" s="1255"/>
      <c r="BZ21" s="1255"/>
      <c r="CA21" s="1255"/>
      <c r="CB21" s="1255"/>
      <c r="CC21" s="1255"/>
      <c r="CD21" s="1256"/>
      <c r="CE21" s="1255"/>
      <c r="CF21" s="1255"/>
      <c r="CG21" s="1255"/>
      <c r="CH21" s="1255"/>
      <c r="CI21" s="1255"/>
      <c r="CJ21" s="1255"/>
      <c r="CK21" s="1255"/>
      <c r="CL21" s="1255"/>
      <c r="CM21" s="1255"/>
      <c r="CN21" s="1255"/>
      <c r="CO21" s="1255"/>
      <c r="CP21" s="1256"/>
      <c r="CQ21" s="1255"/>
      <c r="CR21" s="1255"/>
      <c r="CS21" s="1255"/>
      <c r="CT21" s="1255"/>
      <c r="CU21" s="1255"/>
      <c r="CV21" s="1255"/>
      <c r="CW21" s="1255"/>
      <c r="CX21" s="1255"/>
      <c r="CY21" s="1255"/>
      <c r="CZ21" s="1255"/>
      <c r="DA21" s="1255"/>
      <c r="DB21" s="1256"/>
      <c r="DC21" s="1255"/>
      <c r="DD21" s="1257"/>
      <c r="DE21" s="1252"/>
      <c r="MM21" s="1258"/>
    </row>
    <row r="22" spans="1:351" ht="16.5" x14ac:dyDescent="0.2">
      <c r="B22" s="1259"/>
      <c r="MM22" s="1258"/>
    </row>
    <row r="23" spans="1:351" ht="13" x14ac:dyDescent="0.2">
      <c r="B23" s="1259"/>
    </row>
    <row r="24" spans="1:351" ht="13" x14ac:dyDescent="0.2">
      <c r="B24" s="1259"/>
    </row>
    <row r="25" spans="1:351" ht="13" x14ac:dyDescent="0.2">
      <c r="B25" s="1259"/>
    </row>
    <row r="26" spans="1:351" ht="13" x14ac:dyDescent="0.2">
      <c r="B26" s="1259"/>
    </row>
    <row r="27" spans="1:351" ht="13" x14ac:dyDescent="0.2">
      <c r="B27" s="1259"/>
    </row>
    <row r="28" spans="1:351" ht="13" x14ac:dyDescent="0.2">
      <c r="B28" s="1259"/>
    </row>
    <row r="29" spans="1:351" ht="13" x14ac:dyDescent="0.2">
      <c r="B29" s="1259"/>
    </row>
    <row r="30" spans="1:351" ht="13" x14ac:dyDescent="0.2">
      <c r="B30" s="1259"/>
    </row>
    <row r="31" spans="1:351" ht="13" x14ac:dyDescent="0.2">
      <c r="B31" s="1259"/>
    </row>
    <row r="32" spans="1:351" ht="13" x14ac:dyDescent="0.2">
      <c r="B32" s="1259"/>
    </row>
    <row r="33" spans="2:109" ht="13" x14ac:dyDescent="0.2">
      <c r="B33" s="1259"/>
    </row>
    <row r="34" spans="2:109" ht="13" x14ac:dyDescent="0.2">
      <c r="B34" s="1259"/>
    </row>
    <row r="35" spans="2:109" ht="13" x14ac:dyDescent="0.2">
      <c r="B35" s="1259"/>
    </row>
    <row r="36" spans="2:109" ht="13" x14ac:dyDescent="0.2">
      <c r="B36" s="1259"/>
    </row>
    <row r="37" spans="2:109" ht="13" x14ac:dyDescent="0.2">
      <c r="B37" s="1259"/>
    </row>
    <row r="38" spans="2:109" ht="13" x14ac:dyDescent="0.2">
      <c r="B38" s="1259"/>
    </row>
    <row r="39" spans="2:109" ht="13" x14ac:dyDescent="0.2">
      <c r="B39" s="1261"/>
      <c r="C39" s="1262"/>
      <c r="D39" s="1262"/>
      <c r="E39" s="1262"/>
      <c r="F39" s="1262"/>
      <c r="G39" s="1262"/>
      <c r="H39" s="1262"/>
      <c r="I39" s="1262"/>
      <c r="J39" s="1262"/>
      <c r="K39" s="1262"/>
      <c r="L39" s="1262"/>
      <c r="M39" s="1262"/>
      <c r="N39" s="1262"/>
      <c r="O39" s="1262"/>
      <c r="P39" s="1262"/>
      <c r="Q39" s="1262"/>
      <c r="R39" s="1262"/>
      <c r="S39" s="1262"/>
      <c r="T39" s="1262"/>
      <c r="U39" s="1262"/>
      <c r="V39" s="1262"/>
      <c r="W39" s="1262"/>
      <c r="X39" s="1262"/>
      <c r="Y39" s="1262"/>
      <c r="Z39" s="1262"/>
      <c r="AA39" s="1262"/>
      <c r="AB39" s="1262"/>
      <c r="AC39" s="1262"/>
      <c r="AD39" s="1262"/>
      <c r="AE39" s="1262"/>
      <c r="AF39" s="1262"/>
      <c r="AG39" s="1262"/>
      <c r="AH39" s="1262"/>
      <c r="AI39" s="1262"/>
      <c r="AJ39" s="1262"/>
      <c r="AK39" s="1262"/>
      <c r="AL39" s="1262"/>
      <c r="AM39" s="1262"/>
      <c r="AN39" s="1262"/>
      <c r="AO39" s="1262"/>
      <c r="AP39" s="1262"/>
      <c r="AQ39" s="1262"/>
      <c r="AR39" s="1262"/>
      <c r="AS39" s="1262"/>
      <c r="AT39" s="1262"/>
      <c r="AU39" s="1262"/>
      <c r="AV39" s="1262"/>
      <c r="AW39" s="1262"/>
      <c r="AX39" s="1262"/>
      <c r="AY39" s="1262"/>
      <c r="AZ39" s="1262"/>
      <c r="BA39" s="1262"/>
      <c r="BB39" s="1262"/>
      <c r="BC39" s="1262"/>
      <c r="BD39" s="1262"/>
      <c r="BE39" s="1262"/>
      <c r="BF39" s="1262"/>
      <c r="BG39" s="1262"/>
      <c r="BH39" s="1262"/>
      <c r="BI39" s="1262"/>
      <c r="BJ39" s="1262"/>
      <c r="BK39" s="1262"/>
      <c r="BL39" s="1262"/>
      <c r="BM39" s="1262"/>
      <c r="BN39" s="1262"/>
      <c r="BO39" s="1262"/>
      <c r="BP39" s="1262"/>
      <c r="BQ39" s="1262"/>
      <c r="BR39" s="1262"/>
      <c r="BS39" s="1262"/>
      <c r="BT39" s="1262"/>
      <c r="BU39" s="1262"/>
      <c r="BV39" s="1262"/>
      <c r="BW39" s="1262"/>
      <c r="BX39" s="1262"/>
      <c r="BY39" s="1262"/>
      <c r="BZ39" s="1262"/>
      <c r="CA39" s="1262"/>
      <c r="CB39" s="1262"/>
      <c r="CC39" s="1262"/>
      <c r="CD39" s="1262"/>
      <c r="CE39" s="1262"/>
      <c r="CF39" s="1262"/>
      <c r="CG39" s="1262"/>
      <c r="CH39" s="1262"/>
      <c r="CI39" s="1262"/>
      <c r="CJ39" s="1262"/>
      <c r="CK39" s="1262"/>
      <c r="CL39" s="1262"/>
      <c r="CM39" s="1262"/>
      <c r="CN39" s="1262"/>
      <c r="CO39" s="1262"/>
      <c r="CP39" s="1262"/>
      <c r="CQ39" s="1262"/>
      <c r="CR39" s="1262"/>
      <c r="CS39" s="1262"/>
      <c r="CT39" s="1262"/>
      <c r="CU39" s="1262"/>
      <c r="CV39" s="1262"/>
      <c r="CW39" s="1262"/>
      <c r="CX39" s="1262"/>
      <c r="CY39" s="1262"/>
      <c r="CZ39" s="1262"/>
      <c r="DA39" s="1262"/>
      <c r="DB39" s="1262"/>
      <c r="DC39" s="1262"/>
      <c r="DD39" s="1263"/>
    </row>
    <row r="40" spans="2:109" ht="13" x14ac:dyDescent="0.2">
      <c r="B40" s="1264"/>
      <c r="DD40" s="1264"/>
      <c r="DE40" s="1252"/>
    </row>
    <row r="41" spans="2:109" ht="16.5" x14ac:dyDescent="0.2">
      <c r="B41" s="1265" t="s">
        <v>621</v>
      </c>
      <c r="C41" s="1255"/>
      <c r="D41" s="1255"/>
      <c r="E41" s="1255"/>
      <c r="F41" s="1255"/>
      <c r="G41" s="1255"/>
      <c r="H41" s="1255"/>
      <c r="I41" s="1255"/>
      <c r="J41" s="1255"/>
      <c r="K41" s="1255"/>
      <c r="L41" s="1255"/>
      <c r="M41" s="1255"/>
      <c r="N41" s="1255"/>
      <c r="O41" s="1255"/>
      <c r="P41" s="1255"/>
      <c r="Q41" s="1255"/>
      <c r="R41" s="1255"/>
      <c r="S41" s="1255"/>
      <c r="T41" s="1255"/>
      <c r="U41" s="1255"/>
      <c r="V41" s="1255"/>
      <c r="W41" s="1255"/>
      <c r="X41" s="1255"/>
      <c r="Y41" s="1255"/>
      <c r="Z41" s="1255"/>
      <c r="AA41" s="1255"/>
      <c r="AB41" s="1255"/>
      <c r="AC41" s="1255"/>
      <c r="AD41" s="1255"/>
      <c r="AE41" s="1255"/>
      <c r="AF41" s="1255"/>
      <c r="AG41" s="1255"/>
      <c r="AH41" s="1255"/>
      <c r="AI41" s="1255"/>
      <c r="AJ41" s="1255"/>
      <c r="AK41" s="1255"/>
      <c r="AL41" s="1255"/>
      <c r="AM41" s="1255"/>
      <c r="AN41" s="1255"/>
      <c r="AO41" s="1255"/>
      <c r="AP41" s="1255"/>
      <c r="AQ41" s="1255"/>
      <c r="AR41" s="1255"/>
      <c r="AS41" s="1255"/>
      <c r="AT41" s="1255"/>
      <c r="AU41" s="1255"/>
      <c r="AV41" s="1255"/>
      <c r="AW41" s="1255"/>
      <c r="AX41" s="1255"/>
      <c r="AY41" s="1255"/>
      <c r="AZ41" s="1255"/>
      <c r="BA41" s="1255"/>
      <c r="BB41" s="1255"/>
      <c r="BC41" s="1255"/>
      <c r="BD41" s="1255"/>
      <c r="BE41" s="1255"/>
      <c r="BF41" s="1255"/>
      <c r="BG41" s="1255"/>
      <c r="BH41" s="1255"/>
      <c r="BI41" s="1255"/>
      <c r="BJ41" s="1255"/>
      <c r="BK41" s="1255"/>
      <c r="BL41" s="1255"/>
      <c r="BM41" s="1255"/>
      <c r="BN41" s="1255"/>
      <c r="BO41" s="1255"/>
      <c r="BP41" s="1255"/>
      <c r="BQ41" s="1255"/>
      <c r="BR41" s="1255"/>
      <c r="BS41" s="1255"/>
      <c r="BT41" s="1255"/>
      <c r="BU41" s="1255"/>
      <c r="BV41" s="1255"/>
      <c r="BW41" s="1255"/>
      <c r="BX41" s="1255"/>
      <c r="BY41" s="1255"/>
      <c r="BZ41" s="1255"/>
      <c r="CA41" s="1255"/>
      <c r="CB41" s="1255"/>
      <c r="CC41" s="1255"/>
      <c r="CD41" s="1255"/>
      <c r="CE41" s="1255"/>
      <c r="CF41" s="1255"/>
      <c r="CG41" s="1255"/>
      <c r="CH41" s="1255"/>
      <c r="CI41" s="1255"/>
      <c r="CJ41" s="1255"/>
      <c r="CK41" s="1255"/>
      <c r="CL41" s="1255"/>
      <c r="CM41" s="1255"/>
      <c r="CN41" s="1255"/>
      <c r="CO41" s="1255"/>
      <c r="CP41" s="1255"/>
      <c r="CQ41" s="1255"/>
      <c r="CR41" s="1255"/>
      <c r="CS41" s="1255"/>
      <c r="CT41" s="1255"/>
      <c r="CU41" s="1255"/>
      <c r="CV41" s="1255"/>
      <c r="CW41" s="1255"/>
      <c r="CX41" s="1255"/>
      <c r="CY41" s="1255"/>
      <c r="CZ41" s="1255"/>
      <c r="DA41" s="1255"/>
      <c r="DB41" s="1255"/>
      <c r="DC41" s="1255"/>
      <c r="DD41" s="1257"/>
    </row>
    <row r="42" spans="2:109" ht="13" x14ac:dyDescent="0.2">
      <c r="B42" s="1259"/>
      <c r="G42" s="1266"/>
      <c r="I42" s="1267"/>
      <c r="J42" s="1267"/>
      <c r="K42" s="1267"/>
      <c r="AM42" s="1266"/>
      <c r="AN42" s="1266" t="s">
        <v>622</v>
      </c>
      <c r="AP42" s="1267"/>
      <c r="AQ42" s="1267"/>
      <c r="AR42" s="1267"/>
      <c r="AY42" s="1266"/>
      <c r="BA42" s="1267"/>
      <c r="BB42" s="1267"/>
      <c r="BC42" s="1267"/>
      <c r="BK42" s="1266"/>
      <c r="BM42" s="1267"/>
      <c r="BN42" s="1267"/>
      <c r="BO42" s="1267"/>
      <c r="BW42" s="1266"/>
      <c r="BY42" s="1267"/>
      <c r="BZ42" s="1267"/>
      <c r="CA42" s="1267"/>
      <c r="CI42" s="1266"/>
      <c r="CK42" s="1267"/>
      <c r="CL42" s="1267"/>
      <c r="CM42" s="1267"/>
      <c r="CU42" s="1266"/>
      <c r="CW42" s="1267"/>
      <c r="CX42" s="1267"/>
      <c r="CY42" s="1267"/>
    </row>
    <row r="43" spans="2:109" ht="13.5" customHeight="1" x14ac:dyDescent="0.2">
      <c r="B43" s="1259"/>
      <c r="AN43" s="1268" t="s">
        <v>623</v>
      </c>
      <c r="AO43" s="1269"/>
      <c r="AP43" s="1269"/>
      <c r="AQ43" s="1269"/>
      <c r="AR43" s="1269"/>
      <c r="AS43" s="1269"/>
      <c r="AT43" s="1269"/>
      <c r="AU43" s="1269"/>
      <c r="AV43" s="1269"/>
      <c r="AW43" s="1269"/>
      <c r="AX43" s="1269"/>
      <c r="AY43" s="1269"/>
      <c r="AZ43" s="1269"/>
      <c r="BA43" s="1269"/>
      <c r="BB43" s="1269"/>
      <c r="BC43" s="1269"/>
      <c r="BD43" s="1269"/>
      <c r="BE43" s="1269"/>
      <c r="BF43" s="1269"/>
      <c r="BG43" s="1269"/>
      <c r="BH43" s="1269"/>
      <c r="BI43" s="1269"/>
      <c r="BJ43" s="1269"/>
      <c r="BK43" s="1269"/>
      <c r="BL43" s="1269"/>
      <c r="BM43" s="1269"/>
      <c r="BN43" s="1269"/>
      <c r="BO43" s="1269"/>
      <c r="BP43" s="1269"/>
      <c r="BQ43" s="1269"/>
      <c r="BR43" s="1269"/>
      <c r="BS43" s="1269"/>
      <c r="BT43" s="1269"/>
      <c r="BU43" s="1269"/>
      <c r="BV43" s="1269"/>
      <c r="BW43" s="1269"/>
      <c r="BX43" s="1269"/>
      <c r="BY43" s="1269"/>
      <c r="BZ43" s="1269"/>
      <c r="CA43" s="1269"/>
      <c r="CB43" s="1269"/>
      <c r="CC43" s="1269"/>
      <c r="CD43" s="1269"/>
      <c r="CE43" s="1269"/>
      <c r="CF43" s="1269"/>
      <c r="CG43" s="1269"/>
      <c r="CH43" s="1269"/>
      <c r="CI43" s="1269"/>
      <c r="CJ43" s="1269"/>
      <c r="CK43" s="1269"/>
      <c r="CL43" s="1269"/>
      <c r="CM43" s="1269"/>
      <c r="CN43" s="1269"/>
      <c r="CO43" s="1269"/>
      <c r="CP43" s="1269"/>
      <c r="CQ43" s="1269"/>
      <c r="CR43" s="1269"/>
      <c r="CS43" s="1269"/>
      <c r="CT43" s="1269"/>
      <c r="CU43" s="1269"/>
      <c r="CV43" s="1269"/>
      <c r="CW43" s="1269"/>
      <c r="CX43" s="1269"/>
      <c r="CY43" s="1269"/>
      <c r="CZ43" s="1269"/>
      <c r="DA43" s="1269"/>
      <c r="DB43" s="1269"/>
      <c r="DC43" s="1270"/>
    </row>
    <row r="44" spans="2:109" ht="13" x14ac:dyDescent="0.2">
      <c r="B44" s="1259"/>
      <c r="AN44" s="1271"/>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3"/>
    </row>
    <row r="45" spans="2:109" ht="13" x14ac:dyDescent="0.2">
      <c r="B45" s="1259"/>
      <c r="AN45" s="1271"/>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3"/>
    </row>
    <row r="46" spans="2:109" ht="13" x14ac:dyDescent="0.2">
      <c r="B46" s="1259"/>
      <c r="AN46" s="1271"/>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3"/>
    </row>
    <row r="47" spans="2:109" ht="13" x14ac:dyDescent="0.2">
      <c r="B47" s="1259"/>
      <c r="AN47" s="1274"/>
      <c r="AO47" s="1275"/>
      <c r="AP47" s="1275"/>
      <c r="AQ47" s="1275"/>
      <c r="AR47" s="1275"/>
      <c r="AS47" s="1275"/>
      <c r="AT47" s="1275"/>
      <c r="AU47" s="1275"/>
      <c r="AV47" s="1275"/>
      <c r="AW47" s="1275"/>
      <c r="AX47" s="1275"/>
      <c r="AY47" s="1275"/>
      <c r="AZ47" s="1275"/>
      <c r="BA47" s="1275"/>
      <c r="BB47" s="1275"/>
      <c r="BC47" s="1275"/>
      <c r="BD47" s="1275"/>
      <c r="BE47" s="1275"/>
      <c r="BF47" s="1275"/>
      <c r="BG47" s="1275"/>
      <c r="BH47" s="1275"/>
      <c r="BI47" s="1275"/>
      <c r="BJ47" s="1275"/>
      <c r="BK47" s="1275"/>
      <c r="BL47" s="1275"/>
      <c r="BM47" s="1275"/>
      <c r="BN47" s="1275"/>
      <c r="BO47" s="1275"/>
      <c r="BP47" s="1275"/>
      <c r="BQ47" s="1275"/>
      <c r="BR47" s="1275"/>
      <c r="BS47" s="1275"/>
      <c r="BT47" s="1275"/>
      <c r="BU47" s="1275"/>
      <c r="BV47" s="1275"/>
      <c r="BW47" s="1275"/>
      <c r="BX47" s="1275"/>
      <c r="BY47" s="1275"/>
      <c r="BZ47" s="1275"/>
      <c r="CA47" s="1275"/>
      <c r="CB47" s="1275"/>
      <c r="CC47" s="1275"/>
      <c r="CD47" s="1275"/>
      <c r="CE47" s="1275"/>
      <c r="CF47" s="1275"/>
      <c r="CG47" s="1275"/>
      <c r="CH47" s="1275"/>
      <c r="CI47" s="1275"/>
      <c r="CJ47" s="1275"/>
      <c r="CK47" s="1275"/>
      <c r="CL47" s="1275"/>
      <c r="CM47" s="1275"/>
      <c r="CN47" s="1275"/>
      <c r="CO47" s="1275"/>
      <c r="CP47" s="1275"/>
      <c r="CQ47" s="1275"/>
      <c r="CR47" s="1275"/>
      <c r="CS47" s="1275"/>
      <c r="CT47" s="1275"/>
      <c r="CU47" s="1275"/>
      <c r="CV47" s="1275"/>
      <c r="CW47" s="1275"/>
      <c r="CX47" s="1275"/>
      <c r="CY47" s="1275"/>
      <c r="CZ47" s="1275"/>
      <c r="DA47" s="1275"/>
      <c r="DB47" s="1275"/>
      <c r="DC47" s="1276"/>
    </row>
    <row r="48" spans="2:109" ht="13" x14ac:dyDescent="0.2">
      <c r="B48" s="1259"/>
      <c r="H48" s="1277"/>
      <c r="I48" s="1277"/>
      <c r="J48" s="1277"/>
      <c r="AN48" s="1277"/>
      <c r="AO48" s="1277"/>
      <c r="AP48" s="1277"/>
      <c r="AZ48" s="1277"/>
      <c r="BA48" s="1277"/>
      <c r="BB48" s="1277"/>
      <c r="BL48" s="1277"/>
      <c r="BM48" s="1277"/>
      <c r="BN48" s="1277"/>
      <c r="BX48" s="1277"/>
      <c r="BY48" s="1277"/>
      <c r="BZ48" s="1277"/>
      <c r="CJ48" s="1277"/>
      <c r="CK48" s="1277"/>
      <c r="CL48" s="1277"/>
      <c r="CV48" s="1277"/>
      <c r="CW48" s="1277"/>
      <c r="CX48" s="1277"/>
    </row>
    <row r="49" spans="1:109" ht="13" x14ac:dyDescent="0.2">
      <c r="B49" s="1259"/>
      <c r="AN49" s="1252" t="s">
        <v>624</v>
      </c>
    </row>
    <row r="50" spans="1:109" ht="13" x14ac:dyDescent="0.2">
      <c r="B50" s="1259"/>
      <c r="G50" s="1278"/>
      <c r="H50" s="1278"/>
      <c r="I50" s="1278"/>
      <c r="J50" s="1278"/>
      <c r="K50" s="1279"/>
      <c r="L50" s="1279"/>
      <c r="M50" s="1280"/>
      <c r="N50" s="1280"/>
      <c r="AN50" s="1281"/>
      <c r="AO50" s="1282"/>
      <c r="AP50" s="1282"/>
      <c r="AQ50" s="1282"/>
      <c r="AR50" s="1282"/>
      <c r="AS50" s="1282"/>
      <c r="AT50" s="1282"/>
      <c r="AU50" s="1282"/>
      <c r="AV50" s="1282"/>
      <c r="AW50" s="1282"/>
      <c r="AX50" s="1282"/>
      <c r="AY50" s="1282"/>
      <c r="AZ50" s="1282"/>
      <c r="BA50" s="1282"/>
      <c r="BB50" s="1282"/>
      <c r="BC50" s="1282"/>
      <c r="BD50" s="1282"/>
      <c r="BE50" s="1282"/>
      <c r="BF50" s="1282"/>
      <c r="BG50" s="1282"/>
      <c r="BH50" s="1282"/>
      <c r="BI50" s="1282"/>
      <c r="BJ50" s="1282"/>
      <c r="BK50" s="1282"/>
      <c r="BL50" s="1282"/>
      <c r="BM50" s="1282"/>
      <c r="BN50" s="1282"/>
      <c r="BO50" s="1283"/>
      <c r="BP50" s="1284" t="s">
        <v>523</v>
      </c>
      <c r="BQ50" s="1284"/>
      <c r="BR50" s="1284"/>
      <c r="BS50" s="1284"/>
      <c r="BT50" s="1284"/>
      <c r="BU50" s="1284"/>
      <c r="BV50" s="1284"/>
      <c r="BW50" s="1284"/>
      <c r="BX50" s="1284" t="s">
        <v>524</v>
      </c>
      <c r="BY50" s="1284"/>
      <c r="BZ50" s="1284"/>
      <c r="CA50" s="1284"/>
      <c r="CB50" s="1284"/>
      <c r="CC50" s="1284"/>
      <c r="CD50" s="1284"/>
      <c r="CE50" s="1284"/>
      <c r="CF50" s="1284" t="s">
        <v>525</v>
      </c>
      <c r="CG50" s="1284"/>
      <c r="CH50" s="1284"/>
      <c r="CI50" s="1284"/>
      <c r="CJ50" s="1284"/>
      <c r="CK50" s="1284"/>
      <c r="CL50" s="1284"/>
      <c r="CM50" s="1284"/>
      <c r="CN50" s="1284" t="s">
        <v>526</v>
      </c>
      <c r="CO50" s="1284"/>
      <c r="CP50" s="1284"/>
      <c r="CQ50" s="1284"/>
      <c r="CR50" s="1284"/>
      <c r="CS50" s="1284"/>
      <c r="CT50" s="1284"/>
      <c r="CU50" s="1284"/>
      <c r="CV50" s="1284" t="s">
        <v>527</v>
      </c>
      <c r="CW50" s="1284"/>
      <c r="CX50" s="1284"/>
      <c r="CY50" s="1284"/>
      <c r="CZ50" s="1284"/>
      <c r="DA50" s="1284"/>
      <c r="DB50" s="1284"/>
      <c r="DC50" s="1284"/>
    </row>
    <row r="51" spans="1:109" ht="13.5" customHeight="1" x14ac:dyDescent="0.2">
      <c r="B51" s="1259"/>
      <c r="G51" s="1285"/>
      <c r="H51" s="1285"/>
      <c r="I51" s="1286"/>
      <c r="J51" s="1286"/>
      <c r="K51" s="1287"/>
      <c r="L51" s="1287"/>
      <c r="M51" s="1287"/>
      <c r="N51" s="1287"/>
      <c r="AM51" s="1277"/>
      <c r="AN51" s="1288" t="s">
        <v>625</v>
      </c>
      <c r="AO51" s="1288"/>
      <c r="AP51" s="1288"/>
      <c r="AQ51" s="1288"/>
      <c r="AR51" s="1288"/>
      <c r="AS51" s="1288"/>
      <c r="AT51" s="1288"/>
      <c r="AU51" s="1288"/>
      <c r="AV51" s="1288"/>
      <c r="AW51" s="1288"/>
      <c r="AX51" s="1288"/>
      <c r="AY51" s="1288"/>
      <c r="AZ51" s="1288"/>
      <c r="BA51" s="1288"/>
      <c r="BB51" s="1288" t="s">
        <v>626</v>
      </c>
      <c r="BC51" s="1288"/>
      <c r="BD51" s="1288"/>
      <c r="BE51" s="1288"/>
      <c r="BF51" s="1288"/>
      <c r="BG51" s="1288"/>
      <c r="BH51" s="1288"/>
      <c r="BI51" s="1288"/>
      <c r="BJ51" s="1288"/>
      <c r="BK51" s="1288"/>
      <c r="BL51" s="1288"/>
      <c r="BM51" s="1288"/>
      <c r="BN51" s="1288"/>
      <c r="BO51" s="1288"/>
      <c r="BP51" s="1289"/>
      <c r="BQ51" s="1290"/>
      <c r="BR51" s="1290"/>
      <c r="BS51" s="1290"/>
      <c r="BT51" s="1290"/>
      <c r="BU51" s="1290"/>
      <c r="BV51" s="1290"/>
      <c r="BW51" s="1290"/>
      <c r="BX51" s="1290">
        <v>233.1</v>
      </c>
      <c r="BY51" s="1290"/>
      <c r="BZ51" s="1290"/>
      <c r="CA51" s="1290"/>
      <c r="CB51" s="1290"/>
      <c r="CC51" s="1290"/>
      <c r="CD51" s="1290"/>
      <c r="CE51" s="1290"/>
      <c r="CF51" s="1290">
        <v>236.6</v>
      </c>
      <c r="CG51" s="1290"/>
      <c r="CH51" s="1290"/>
      <c r="CI51" s="1290"/>
      <c r="CJ51" s="1290"/>
      <c r="CK51" s="1290"/>
      <c r="CL51" s="1290"/>
      <c r="CM51" s="1290"/>
      <c r="CN51" s="1290">
        <v>236.8</v>
      </c>
      <c r="CO51" s="1290"/>
      <c r="CP51" s="1290"/>
      <c r="CQ51" s="1290"/>
      <c r="CR51" s="1290"/>
      <c r="CS51" s="1290"/>
      <c r="CT51" s="1290"/>
      <c r="CU51" s="1290"/>
      <c r="CV51" s="1290">
        <v>246</v>
      </c>
      <c r="CW51" s="1290"/>
      <c r="CX51" s="1290"/>
      <c r="CY51" s="1290"/>
      <c r="CZ51" s="1290"/>
      <c r="DA51" s="1290"/>
      <c r="DB51" s="1290"/>
      <c r="DC51" s="1290"/>
    </row>
    <row r="52" spans="1:109" ht="13" x14ac:dyDescent="0.2">
      <c r="B52" s="1259"/>
      <c r="G52" s="1285"/>
      <c r="H52" s="1285"/>
      <c r="I52" s="1286"/>
      <c r="J52" s="1286"/>
      <c r="K52" s="1287"/>
      <c r="L52" s="1287"/>
      <c r="M52" s="1287"/>
      <c r="N52" s="1287"/>
      <c r="AM52" s="1277"/>
      <c r="AN52" s="1288"/>
      <c r="AO52" s="1288"/>
      <c r="AP52" s="1288"/>
      <c r="AQ52" s="1288"/>
      <c r="AR52" s="1288"/>
      <c r="AS52" s="1288"/>
      <c r="AT52" s="1288"/>
      <c r="AU52" s="1288"/>
      <c r="AV52" s="1288"/>
      <c r="AW52" s="1288"/>
      <c r="AX52" s="1288"/>
      <c r="AY52" s="1288"/>
      <c r="AZ52" s="1288"/>
      <c r="BA52" s="1288"/>
      <c r="BB52" s="1288"/>
      <c r="BC52" s="1288"/>
      <c r="BD52" s="1288"/>
      <c r="BE52" s="1288"/>
      <c r="BF52" s="1288"/>
      <c r="BG52" s="1288"/>
      <c r="BH52" s="1288"/>
      <c r="BI52" s="1288"/>
      <c r="BJ52" s="1288"/>
      <c r="BK52" s="1288"/>
      <c r="BL52" s="1288"/>
      <c r="BM52" s="1288"/>
      <c r="BN52" s="1288"/>
      <c r="BO52" s="1288"/>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 x14ac:dyDescent="0.2">
      <c r="A53" s="1267"/>
      <c r="B53" s="1259"/>
      <c r="G53" s="1285"/>
      <c r="H53" s="1285"/>
      <c r="I53" s="1278"/>
      <c r="J53" s="1278"/>
      <c r="K53" s="1287"/>
      <c r="L53" s="1287"/>
      <c r="M53" s="1287"/>
      <c r="N53" s="1287"/>
      <c r="AM53" s="1277"/>
      <c r="AN53" s="1288"/>
      <c r="AO53" s="1288"/>
      <c r="AP53" s="1288"/>
      <c r="AQ53" s="1288"/>
      <c r="AR53" s="1288"/>
      <c r="AS53" s="1288"/>
      <c r="AT53" s="1288"/>
      <c r="AU53" s="1288"/>
      <c r="AV53" s="1288"/>
      <c r="AW53" s="1288"/>
      <c r="AX53" s="1288"/>
      <c r="AY53" s="1288"/>
      <c r="AZ53" s="1288"/>
      <c r="BA53" s="1288"/>
      <c r="BB53" s="1288" t="s">
        <v>627</v>
      </c>
      <c r="BC53" s="1288"/>
      <c r="BD53" s="1288"/>
      <c r="BE53" s="1288"/>
      <c r="BF53" s="1288"/>
      <c r="BG53" s="1288"/>
      <c r="BH53" s="1288"/>
      <c r="BI53" s="1288"/>
      <c r="BJ53" s="1288"/>
      <c r="BK53" s="1288"/>
      <c r="BL53" s="1288"/>
      <c r="BM53" s="1288"/>
      <c r="BN53" s="1288"/>
      <c r="BO53" s="1288"/>
      <c r="BP53" s="1289"/>
      <c r="BQ53" s="1290"/>
      <c r="BR53" s="1290"/>
      <c r="BS53" s="1290"/>
      <c r="BT53" s="1290"/>
      <c r="BU53" s="1290"/>
      <c r="BV53" s="1290"/>
      <c r="BW53" s="1290"/>
      <c r="BX53" s="1290">
        <v>61.4</v>
      </c>
      <c r="BY53" s="1290"/>
      <c r="BZ53" s="1290"/>
      <c r="CA53" s="1290"/>
      <c r="CB53" s="1290"/>
      <c r="CC53" s="1290"/>
      <c r="CD53" s="1290"/>
      <c r="CE53" s="1290"/>
      <c r="CF53" s="1290">
        <v>62.8</v>
      </c>
      <c r="CG53" s="1290"/>
      <c r="CH53" s="1290"/>
      <c r="CI53" s="1290"/>
      <c r="CJ53" s="1290"/>
      <c r="CK53" s="1290"/>
      <c r="CL53" s="1290"/>
      <c r="CM53" s="1290"/>
      <c r="CN53" s="1290">
        <v>64.5</v>
      </c>
      <c r="CO53" s="1290"/>
      <c r="CP53" s="1290"/>
      <c r="CQ53" s="1290"/>
      <c r="CR53" s="1290"/>
      <c r="CS53" s="1290"/>
      <c r="CT53" s="1290"/>
      <c r="CU53" s="1290"/>
      <c r="CV53" s="1290">
        <v>65.5</v>
      </c>
      <c r="CW53" s="1290"/>
      <c r="CX53" s="1290"/>
      <c r="CY53" s="1290"/>
      <c r="CZ53" s="1290"/>
      <c r="DA53" s="1290"/>
      <c r="DB53" s="1290"/>
      <c r="DC53" s="1290"/>
    </row>
    <row r="54" spans="1:109" ht="13" x14ac:dyDescent="0.2">
      <c r="A54" s="1267"/>
      <c r="B54" s="1259"/>
      <c r="G54" s="1285"/>
      <c r="H54" s="1285"/>
      <c r="I54" s="1278"/>
      <c r="J54" s="1278"/>
      <c r="K54" s="1287"/>
      <c r="L54" s="1287"/>
      <c r="M54" s="1287"/>
      <c r="N54" s="1287"/>
      <c r="AM54" s="1277"/>
      <c r="AN54" s="1288"/>
      <c r="AO54" s="1288"/>
      <c r="AP54" s="1288"/>
      <c r="AQ54" s="1288"/>
      <c r="AR54" s="1288"/>
      <c r="AS54" s="1288"/>
      <c r="AT54" s="1288"/>
      <c r="AU54" s="1288"/>
      <c r="AV54" s="1288"/>
      <c r="AW54" s="1288"/>
      <c r="AX54" s="1288"/>
      <c r="AY54" s="1288"/>
      <c r="AZ54" s="1288"/>
      <c r="BA54" s="1288"/>
      <c r="BB54" s="1288"/>
      <c r="BC54" s="1288"/>
      <c r="BD54" s="1288"/>
      <c r="BE54" s="1288"/>
      <c r="BF54" s="1288"/>
      <c r="BG54" s="1288"/>
      <c r="BH54" s="1288"/>
      <c r="BI54" s="1288"/>
      <c r="BJ54" s="1288"/>
      <c r="BK54" s="1288"/>
      <c r="BL54" s="1288"/>
      <c r="BM54" s="1288"/>
      <c r="BN54" s="1288"/>
      <c r="BO54" s="1288"/>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 x14ac:dyDescent="0.2">
      <c r="A55" s="1267"/>
      <c r="B55" s="1259"/>
      <c r="G55" s="1278"/>
      <c r="H55" s="1278"/>
      <c r="I55" s="1278"/>
      <c r="J55" s="1278"/>
      <c r="K55" s="1287"/>
      <c r="L55" s="1287"/>
      <c r="M55" s="1287"/>
      <c r="N55" s="1287"/>
      <c r="AN55" s="1284" t="s">
        <v>628</v>
      </c>
      <c r="AO55" s="1284"/>
      <c r="AP55" s="1284"/>
      <c r="AQ55" s="1284"/>
      <c r="AR55" s="1284"/>
      <c r="AS55" s="1284"/>
      <c r="AT55" s="1284"/>
      <c r="AU55" s="1284"/>
      <c r="AV55" s="1284"/>
      <c r="AW55" s="1284"/>
      <c r="AX55" s="1284"/>
      <c r="AY55" s="1284"/>
      <c r="AZ55" s="1284"/>
      <c r="BA55" s="1284"/>
      <c r="BB55" s="1288" t="s">
        <v>626</v>
      </c>
      <c r="BC55" s="1288"/>
      <c r="BD55" s="1288"/>
      <c r="BE55" s="1288"/>
      <c r="BF55" s="1288"/>
      <c r="BG55" s="1288"/>
      <c r="BH55" s="1288"/>
      <c r="BI55" s="1288"/>
      <c r="BJ55" s="1288"/>
      <c r="BK55" s="1288"/>
      <c r="BL55" s="1288"/>
      <c r="BM55" s="1288"/>
      <c r="BN55" s="1288"/>
      <c r="BO55" s="1288"/>
      <c r="BP55" s="1289"/>
      <c r="BQ55" s="1290"/>
      <c r="BR55" s="1290"/>
      <c r="BS55" s="1290"/>
      <c r="BT55" s="1290"/>
      <c r="BU55" s="1290"/>
      <c r="BV55" s="1290"/>
      <c r="BW55" s="1290"/>
      <c r="BX55" s="1290">
        <v>174.6</v>
      </c>
      <c r="BY55" s="1290"/>
      <c r="BZ55" s="1290"/>
      <c r="CA55" s="1290"/>
      <c r="CB55" s="1290"/>
      <c r="CC55" s="1290"/>
      <c r="CD55" s="1290"/>
      <c r="CE55" s="1290"/>
      <c r="CF55" s="1290">
        <v>173</v>
      </c>
      <c r="CG55" s="1290"/>
      <c r="CH55" s="1290"/>
      <c r="CI55" s="1290"/>
      <c r="CJ55" s="1290"/>
      <c r="CK55" s="1290"/>
      <c r="CL55" s="1290"/>
      <c r="CM55" s="1290"/>
      <c r="CN55" s="1290">
        <v>171.9</v>
      </c>
      <c r="CO55" s="1290"/>
      <c r="CP55" s="1290"/>
      <c r="CQ55" s="1290"/>
      <c r="CR55" s="1290"/>
      <c r="CS55" s="1290"/>
      <c r="CT55" s="1290"/>
      <c r="CU55" s="1290"/>
      <c r="CV55" s="1290">
        <v>173</v>
      </c>
      <c r="CW55" s="1290"/>
      <c r="CX55" s="1290"/>
      <c r="CY55" s="1290"/>
      <c r="CZ55" s="1290"/>
      <c r="DA55" s="1290"/>
      <c r="DB55" s="1290"/>
      <c r="DC55" s="1290"/>
    </row>
    <row r="56" spans="1:109" ht="13" x14ac:dyDescent="0.2">
      <c r="A56" s="1267"/>
      <c r="B56" s="1259"/>
      <c r="G56" s="1278"/>
      <c r="H56" s="1278"/>
      <c r="I56" s="1278"/>
      <c r="J56" s="1278"/>
      <c r="K56" s="1287"/>
      <c r="L56" s="1287"/>
      <c r="M56" s="1287"/>
      <c r="N56" s="1287"/>
      <c r="AN56" s="1284"/>
      <c r="AO56" s="1284"/>
      <c r="AP56" s="1284"/>
      <c r="AQ56" s="1284"/>
      <c r="AR56" s="1284"/>
      <c r="AS56" s="1284"/>
      <c r="AT56" s="1284"/>
      <c r="AU56" s="1284"/>
      <c r="AV56" s="1284"/>
      <c r="AW56" s="1284"/>
      <c r="AX56" s="1284"/>
      <c r="AY56" s="1284"/>
      <c r="AZ56" s="1284"/>
      <c r="BA56" s="1284"/>
      <c r="BB56" s="1288"/>
      <c r="BC56" s="1288"/>
      <c r="BD56" s="1288"/>
      <c r="BE56" s="1288"/>
      <c r="BF56" s="1288"/>
      <c r="BG56" s="1288"/>
      <c r="BH56" s="1288"/>
      <c r="BI56" s="1288"/>
      <c r="BJ56" s="1288"/>
      <c r="BK56" s="1288"/>
      <c r="BL56" s="1288"/>
      <c r="BM56" s="1288"/>
      <c r="BN56" s="1288"/>
      <c r="BO56" s="1288"/>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1267" customFormat="1" ht="13" x14ac:dyDescent="0.2">
      <c r="B57" s="1291"/>
      <c r="G57" s="1278"/>
      <c r="H57" s="1278"/>
      <c r="I57" s="1292"/>
      <c r="J57" s="1292"/>
      <c r="K57" s="1287"/>
      <c r="L57" s="1287"/>
      <c r="M57" s="1287"/>
      <c r="N57" s="1287"/>
      <c r="AM57" s="1252"/>
      <c r="AN57" s="1284"/>
      <c r="AO57" s="1284"/>
      <c r="AP57" s="1284"/>
      <c r="AQ57" s="1284"/>
      <c r="AR57" s="1284"/>
      <c r="AS57" s="1284"/>
      <c r="AT57" s="1284"/>
      <c r="AU57" s="1284"/>
      <c r="AV57" s="1284"/>
      <c r="AW57" s="1284"/>
      <c r="AX57" s="1284"/>
      <c r="AY57" s="1284"/>
      <c r="AZ57" s="1284"/>
      <c r="BA57" s="1284"/>
      <c r="BB57" s="1288" t="s">
        <v>627</v>
      </c>
      <c r="BC57" s="1288"/>
      <c r="BD57" s="1288"/>
      <c r="BE57" s="1288"/>
      <c r="BF57" s="1288"/>
      <c r="BG57" s="1288"/>
      <c r="BH57" s="1288"/>
      <c r="BI57" s="1288"/>
      <c r="BJ57" s="1288"/>
      <c r="BK57" s="1288"/>
      <c r="BL57" s="1288"/>
      <c r="BM57" s="1288"/>
      <c r="BN57" s="1288"/>
      <c r="BO57" s="1288"/>
      <c r="BP57" s="1289"/>
      <c r="BQ57" s="1290"/>
      <c r="BR57" s="1290"/>
      <c r="BS57" s="1290"/>
      <c r="BT57" s="1290"/>
      <c r="BU57" s="1290"/>
      <c r="BV57" s="1290"/>
      <c r="BW57" s="1290"/>
      <c r="BX57" s="1290">
        <v>53.3</v>
      </c>
      <c r="BY57" s="1290"/>
      <c r="BZ57" s="1290"/>
      <c r="CA57" s="1290"/>
      <c r="CB57" s="1290"/>
      <c r="CC57" s="1290"/>
      <c r="CD57" s="1290"/>
      <c r="CE57" s="1290"/>
      <c r="CF57" s="1290">
        <v>53.7</v>
      </c>
      <c r="CG57" s="1290"/>
      <c r="CH57" s="1290"/>
      <c r="CI57" s="1290"/>
      <c r="CJ57" s="1290"/>
      <c r="CK57" s="1290"/>
      <c r="CL57" s="1290"/>
      <c r="CM57" s="1290"/>
      <c r="CN57" s="1290">
        <v>55.8</v>
      </c>
      <c r="CO57" s="1290"/>
      <c r="CP57" s="1290"/>
      <c r="CQ57" s="1290"/>
      <c r="CR57" s="1290"/>
      <c r="CS57" s="1290"/>
      <c r="CT57" s="1290"/>
      <c r="CU57" s="1290"/>
      <c r="CV57" s="1290">
        <v>57.2</v>
      </c>
      <c r="CW57" s="1290"/>
      <c r="CX57" s="1290"/>
      <c r="CY57" s="1290"/>
      <c r="CZ57" s="1290"/>
      <c r="DA57" s="1290"/>
      <c r="DB57" s="1290"/>
      <c r="DC57" s="1290"/>
      <c r="DD57" s="1293"/>
      <c r="DE57" s="1291"/>
    </row>
    <row r="58" spans="1:109" s="1267" customFormat="1" ht="13" x14ac:dyDescent="0.2">
      <c r="A58" s="1252"/>
      <c r="B58" s="1291"/>
      <c r="G58" s="1278"/>
      <c r="H58" s="1278"/>
      <c r="I58" s="1292"/>
      <c r="J58" s="1292"/>
      <c r="K58" s="1287"/>
      <c r="L58" s="1287"/>
      <c r="M58" s="1287"/>
      <c r="N58" s="1287"/>
      <c r="AM58" s="1252"/>
      <c r="AN58" s="1284"/>
      <c r="AO58" s="1284"/>
      <c r="AP58" s="1284"/>
      <c r="AQ58" s="1284"/>
      <c r="AR58" s="1284"/>
      <c r="AS58" s="1284"/>
      <c r="AT58" s="1284"/>
      <c r="AU58" s="1284"/>
      <c r="AV58" s="1284"/>
      <c r="AW58" s="1284"/>
      <c r="AX58" s="1284"/>
      <c r="AY58" s="1284"/>
      <c r="AZ58" s="1284"/>
      <c r="BA58" s="1284"/>
      <c r="BB58" s="1288"/>
      <c r="BC58" s="1288"/>
      <c r="BD58" s="1288"/>
      <c r="BE58" s="1288"/>
      <c r="BF58" s="1288"/>
      <c r="BG58" s="1288"/>
      <c r="BH58" s="1288"/>
      <c r="BI58" s="1288"/>
      <c r="BJ58" s="1288"/>
      <c r="BK58" s="1288"/>
      <c r="BL58" s="1288"/>
      <c r="BM58" s="1288"/>
      <c r="BN58" s="1288"/>
      <c r="BO58" s="1288"/>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1293"/>
      <c r="DE58" s="1291"/>
    </row>
    <row r="59" spans="1:109" s="1267" customFormat="1" ht="13" x14ac:dyDescent="0.2">
      <c r="A59" s="1252"/>
      <c r="B59" s="1291"/>
      <c r="K59" s="1294"/>
      <c r="L59" s="1294"/>
      <c r="M59" s="1294"/>
      <c r="N59" s="1294"/>
      <c r="AQ59" s="1294"/>
      <c r="AR59" s="1294"/>
      <c r="AS59" s="1294"/>
      <c r="AT59" s="1294"/>
      <c r="BC59" s="1294"/>
      <c r="BD59" s="1294"/>
      <c r="BE59" s="1294"/>
      <c r="BF59" s="1294"/>
      <c r="BO59" s="1294"/>
      <c r="BP59" s="1294"/>
      <c r="BQ59" s="1294"/>
      <c r="BR59" s="1294"/>
      <c r="CA59" s="1294"/>
      <c r="CB59" s="1294"/>
      <c r="CC59" s="1294"/>
      <c r="CD59" s="1294"/>
      <c r="CM59" s="1294"/>
      <c r="CN59" s="1294"/>
      <c r="CO59" s="1294"/>
      <c r="CP59" s="1294"/>
      <c r="CY59" s="1294"/>
      <c r="CZ59" s="1294"/>
      <c r="DA59" s="1294"/>
      <c r="DB59" s="1294"/>
      <c r="DC59" s="1294"/>
      <c r="DD59" s="1293"/>
      <c r="DE59" s="1291"/>
    </row>
    <row r="60" spans="1:109" s="1267" customFormat="1" ht="13" x14ac:dyDescent="0.2">
      <c r="A60" s="1252"/>
      <c r="B60" s="1291"/>
      <c r="K60" s="1294"/>
      <c r="L60" s="1294"/>
      <c r="M60" s="1294"/>
      <c r="N60" s="1294"/>
      <c r="AQ60" s="1294"/>
      <c r="AR60" s="1294"/>
      <c r="AS60" s="1294"/>
      <c r="AT60" s="1294"/>
      <c r="BC60" s="1294"/>
      <c r="BD60" s="1294"/>
      <c r="BE60" s="1294"/>
      <c r="BF60" s="1294"/>
      <c r="BO60" s="1294"/>
      <c r="BP60" s="1294"/>
      <c r="BQ60" s="1294"/>
      <c r="BR60" s="1294"/>
      <c r="CA60" s="1294"/>
      <c r="CB60" s="1294"/>
      <c r="CC60" s="1294"/>
      <c r="CD60" s="1294"/>
      <c r="CM60" s="1294"/>
      <c r="CN60" s="1294"/>
      <c r="CO60" s="1294"/>
      <c r="CP60" s="1294"/>
      <c r="CY60" s="1294"/>
      <c r="CZ60" s="1294"/>
      <c r="DA60" s="1294"/>
      <c r="DB60" s="1294"/>
      <c r="DC60" s="1294"/>
      <c r="DD60" s="1293"/>
      <c r="DE60" s="1291"/>
    </row>
    <row r="61" spans="1:109" s="1267" customFormat="1" ht="13" x14ac:dyDescent="0.2">
      <c r="A61" s="1252"/>
      <c r="B61" s="1295"/>
      <c r="C61" s="1296"/>
      <c r="D61" s="1296"/>
      <c r="E61" s="1296"/>
      <c r="F61" s="1296"/>
      <c r="G61" s="1296"/>
      <c r="H61" s="1296"/>
      <c r="I61" s="1296"/>
      <c r="J61" s="1296"/>
      <c r="K61" s="1296"/>
      <c r="L61" s="1296"/>
      <c r="M61" s="1297"/>
      <c r="N61" s="1297"/>
      <c r="O61" s="1296"/>
      <c r="P61" s="1296"/>
      <c r="Q61" s="1296"/>
      <c r="R61" s="1296"/>
      <c r="S61" s="1296"/>
      <c r="T61" s="1296"/>
      <c r="U61" s="1296"/>
      <c r="V61" s="1296"/>
      <c r="W61" s="1296"/>
      <c r="X61" s="1296"/>
      <c r="Y61" s="1296"/>
      <c r="Z61" s="1296"/>
      <c r="AA61" s="1296"/>
      <c r="AB61" s="1296"/>
      <c r="AC61" s="1296"/>
      <c r="AD61" s="1296"/>
      <c r="AE61" s="1296"/>
      <c r="AF61" s="1296"/>
      <c r="AG61" s="1296"/>
      <c r="AH61" s="1296"/>
      <c r="AI61" s="1296"/>
      <c r="AJ61" s="1296"/>
      <c r="AK61" s="1296"/>
      <c r="AL61" s="1296"/>
      <c r="AM61" s="1296"/>
      <c r="AN61" s="1296"/>
      <c r="AO61" s="1296"/>
      <c r="AP61" s="1296"/>
      <c r="AQ61" s="1296"/>
      <c r="AR61" s="1296"/>
      <c r="AS61" s="1297"/>
      <c r="AT61" s="1297"/>
      <c r="AU61" s="1296"/>
      <c r="AV61" s="1296"/>
      <c r="AW61" s="1296"/>
      <c r="AX61" s="1296"/>
      <c r="AY61" s="1296"/>
      <c r="AZ61" s="1296"/>
      <c r="BA61" s="1296"/>
      <c r="BB61" s="1296"/>
      <c r="BC61" s="1296"/>
      <c r="BD61" s="1296"/>
      <c r="BE61" s="1297"/>
      <c r="BF61" s="1297"/>
      <c r="BG61" s="1296"/>
      <c r="BH61" s="1296"/>
      <c r="BI61" s="1296"/>
      <c r="BJ61" s="1296"/>
      <c r="BK61" s="1296"/>
      <c r="BL61" s="1296"/>
      <c r="BM61" s="1296"/>
      <c r="BN61" s="1296"/>
      <c r="BO61" s="1296"/>
      <c r="BP61" s="1296"/>
      <c r="BQ61" s="1297"/>
      <c r="BR61" s="1297"/>
      <c r="BS61" s="1296"/>
      <c r="BT61" s="1296"/>
      <c r="BU61" s="1296"/>
      <c r="BV61" s="1296"/>
      <c r="BW61" s="1296"/>
      <c r="BX61" s="1296"/>
      <c r="BY61" s="1296"/>
      <c r="BZ61" s="1296"/>
      <c r="CA61" s="1296"/>
      <c r="CB61" s="1296"/>
      <c r="CC61" s="1297"/>
      <c r="CD61" s="1297"/>
      <c r="CE61" s="1296"/>
      <c r="CF61" s="1296"/>
      <c r="CG61" s="1296"/>
      <c r="CH61" s="1296"/>
      <c r="CI61" s="1296"/>
      <c r="CJ61" s="1296"/>
      <c r="CK61" s="1296"/>
      <c r="CL61" s="1296"/>
      <c r="CM61" s="1296"/>
      <c r="CN61" s="1296"/>
      <c r="CO61" s="1297"/>
      <c r="CP61" s="1297"/>
      <c r="CQ61" s="1296"/>
      <c r="CR61" s="1296"/>
      <c r="CS61" s="1296"/>
      <c r="CT61" s="1296"/>
      <c r="CU61" s="1296"/>
      <c r="CV61" s="1296"/>
      <c r="CW61" s="1296"/>
      <c r="CX61" s="1296"/>
      <c r="CY61" s="1296"/>
      <c r="CZ61" s="1296"/>
      <c r="DA61" s="1297"/>
      <c r="DB61" s="1297"/>
      <c r="DC61" s="1297"/>
      <c r="DD61" s="1298"/>
      <c r="DE61" s="1291"/>
    </row>
    <row r="62" spans="1:109" ht="13" x14ac:dyDescent="0.2">
      <c r="B62" s="1264"/>
      <c r="C62" s="1264"/>
      <c r="D62" s="1264"/>
      <c r="E62" s="1264"/>
      <c r="F62" s="1264"/>
      <c r="G62" s="1264"/>
      <c r="H62" s="1264"/>
      <c r="I62" s="1264"/>
      <c r="J62" s="1264"/>
      <c r="K62" s="1264"/>
      <c r="L62" s="1264"/>
      <c r="M62" s="1264"/>
      <c r="N62" s="1264"/>
      <c r="O62" s="1264"/>
      <c r="P62" s="1264"/>
      <c r="Q62" s="1264"/>
      <c r="R62" s="1264"/>
      <c r="S62" s="1264"/>
      <c r="T62" s="1264"/>
      <c r="U62" s="1264"/>
      <c r="V62" s="1264"/>
      <c r="W62" s="1264"/>
      <c r="X62" s="1264"/>
      <c r="Y62" s="1264"/>
      <c r="Z62" s="1264"/>
      <c r="AA62" s="1264"/>
      <c r="AB62" s="1264"/>
      <c r="AC62" s="1264"/>
      <c r="AD62" s="1264"/>
      <c r="AE62" s="1264"/>
      <c r="AF62" s="1264"/>
      <c r="AG62" s="1264"/>
      <c r="AH62" s="1264"/>
      <c r="AI62" s="1264"/>
      <c r="AJ62" s="1264"/>
      <c r="AK62" s="1264"/>
      <c r="AL62" s="1264"/>
      <c r="AM62" s="1264"/>
      <c r="AN62" s="1264"/>
      <c r="AO62" s="1264"/>
      <c r="AP62" s="1264"/>
      <c r="AQ62" s="1264"/>
      <c r="AR62" s="1264"/>
      <c r="AS62" s="1264"/>
      <c r="AT62" s="1264"/>
      <c r="AU62" s="1264"/>
      <c r="AV62" s="1264"/>
      <c r="AW62" s="1264"/>
      <c r="AX62" s="1264"/>
      <c r="AY62" s="1264"/>
      <c r="AZ62" s="1264"/>
      <c r="BA62" s="1264"/>
      <c r="BB62" s="1264"/>
      <c r="BC62" s="1264"/>
      <c r="BD62" s="1264"/>
      <c r="BE62" s="1264"/>
      <c r="BF62" s="1264"/>
      <c r="BG62" s="1264"/>
      <c r="BH62" s="1264"/>
      <c r="BI62" s="1264"/>
      <c r="BJ62" s="1264"/>
      <c r="BK62" s="1264"/>
      <c r="BL62" s="1264"/>
      <c r="BM62" s="1264"/>
      <c r="BN62" s="1264"/>
      <c r="BO62" s="1264"/>
      <c r="BP62" s="1264"/>
      <c r="BQ62" s="1264"/>
      <c r="BR62" s="1264"/>
      <c r="BS62" s="1264"/>
      <c r="BT62" s="1264"/>
      <c r="BU62" s="1264"/>
      <c r="BV62" s="1264"/>
      <c r="BW62" s="1264"/>
      <c r="BX62" s="1264"/>
      <c r="BY62" s="1264"/>
      <c r="BZ62" s="1264"/>
      <c r="CA62" s="1264"/>
      <c r="CB62" s="1264"/>
      <c r="CC62" s="1264"/>
      <c r="CD62" s="1264"/>
      <c r="CE62" s="1264"/>
      <c r="CF62" s="1264"/>
      <c r="CG62" s="1264"/>
      <c r="CH62" s="1264"/>
      <c r="CI62" s="1264"/>
      <c r="CJ62" s="1264"/>
      <c r="CK62" s="1264"/>
      <c r="CL62" s="1264"/>
      <c r="CM62" s="1264"/>
      <c r="CN62" s="1264"/>
      <c r="CO62" s="1264"/>
      <c r="CP62" s="1264"/>
      <c r="CQ62" s="1264"/>
      <c r="CR62" s="1264"/>
      <c r="CS62" s="1264"/>
      <c r="CT62" s="1264"/>
      <c r="CU62" s="1264"/>
      <c r="CV62" s="1264"/>
      <c r="CW62" s="1264"/>
      <c r="CX62" s="1264"/>
      <c r="CY62" s="1264"/>
      <c r="CZ62" s="1264"/>
      <c r="DA62" s="1264"/>
      <c r="DB62" s="1264"/>
      <c r="DC62" s="1264"/>
      <c r="DD62" s="1264"/>
      <c r="DE62" s="1252"/>
    </row>
    <row r="63" spans="1:109" ht="16.5" x14ac:dyDescent="0.2">
      <c r="B63" s="1299" t="s">
        <v>629</v>
      </c>
    </row>
    <row r="64" spans="1:109" ht="13" x14ac:dyDescent="0.2">
      <c r="B64" s="1259"/>
      <c r="G64" s="1266"/>
      <c r="I64" s="1300"/>
      <c r="J64" s="1300"/>
      <c r="K64" s="1300"/>
      <c r="L64" s="1300"/>
      <c r="M64" s="1300"/>
      <c r="N64" s="1301"/>
      <c r="AM64" s="1266"/>
      <c r="AN64" s="1266" t="s">
        <v>622</v>
      </c>
      <c r="AP64" s="1267"/>
      <c r="AQ64" s="1267"/>
      <c r="AR64" s="1267"/>
      <c r="AY64" s="1266"/>
      <c r="BA64" s="1267"/>
      <c r="BB64" s="1267"/>
      <c r="BC64" s="1267"/>
      <c r="BK64" s="1266"/>
      <c r="BM64" s="1267"/>
      <c r="BN64" s="1267"/>
      <c r="BO64" s="1267"/>
      <c r="BW64" s="1266"/>
      <c r="BY64" s="1267"/>
      <c r="BZ64" s="1267"/>
      <c r="CA64" s="1267"/>
      <c r="CI64" s="1266"/>
      <c r="CK64" s="1267"/>
      <c r="CL64" s="1267"/>
      <c r="CM64" s="1267"/>
      <c r="CU64" s="1266"/>
      <c r="CW64" s="1267"/>
      <c r="CX64" s="1267"/>
      <c r="CY64" s="1267"/>
    </row>
    <row r="65" spans="2:107" ht="13.5" customHeight="1" x14ac:dyDescent="0.2">
      <c r="B65" s="1259"/>
      <c r="AN65" s="1268" t="s">
        <v>630</v>
      </c>
      <c r="AO65" s="1269"/>
      <c r="AP65" s="1269"/>
      <c r="AQ65" s="1269"/>
      <c r="AR65" s="1269"/>
      <c r="AS65" s="1269"/>
      <c r="AT65" s="1269"/>
      <c r="AU65" s="1269"/>
      <c r="AV65" s="1269"/>
      <c r="AW65" s="1269"/>
      <c r="AX65" s="1269"/>
      <c r="AY65" s="1269"/>
      <c r="AZ65" s="1269"/>
      <c r="BA65" s="1269"/>
      <c r="BB65" s="1269"/>
      <c r="BC65" s="1269"/>
      <c r="BD65" s="1269"/>
      <c r="BE65" s="1269"/>
      <c r="BF65" s="1269"/>
      <c r="BG65" s="1269"/>
      <c r="BH65" s="1269"/>
      <c r="BI65" s="1269"/>
      <c r="BJ65" s="1269"/>
      <c r="BK65" s="1269"/>
      <c r="BL65" s="1269"/>
      <c r="BM65" s="1269"/>
      <c r="BN65" s="1269"/>
      <c r="BO65" s="1269"/>
      <c r="BP65" s="1269"/>
      <c r="BQ65" s="1269"/>
      <c r="BR65" s="1269"/>
      <c r="BS65" s="1269"/>
      <c r="BT65" s="1269"/>
      <c r="BU65" s="1269"/>
      <c r="BV65" s="1269"/>
      <c r="BW65" s="1269"/>
      <c r="BX65" s="1269"/>
      <c r="BY65" s="1269"/>
      <c r="BZ65" s="1269"/>
      <c r="CA65" s="1269"/>
      <c r="CB65" s="1269"/>
      <c r="CC65" s="1269"/>
      <c r="CD65" s="1269"/>
      <c r="CE65" s="1269"/>
      <c r="CF65" s="1269"/>
      <c r="CG65" s="1269"/>
      <c r="CH65" s="1269"/>
      <c r="CI65" s="1269"/>
      <c r="CJ65" s="1269"/>
      <c r="CK65" s="1269"/>
      <c r="CL65" s="1269"/>
      <c r="CM65" s="1269"/>
      <c r="CN65" s="1269"/>
      <c r="CO65" s="1269"/>
      <c r="CP65" s="1269"/>
      <c r="CQ65" s="1269"/>
      <c r="CR65" s="1269"/>
      <c r="CS65" s="1269"/>
      <c r="CT65" s="1269"/>
      <c r="CU65" s="1269"/>
      <c r="CV65" s="1269"/>
      <c r="CW65" s="1269"/>
      <c r="CX65" s="1269"/>
      <c r="CY65" s="1269"/>
      <c r="CZ65" s="1269"/>
      <c r="DA65" s="1269"/>
      <c r="DB65" s="1269"/>
      <c r="DC65" s="1270"/>
    </row>
    <row r="66" spans="2:107" ht="13" x14ac:dyDescent="0.2">
      <c r="B66" s="1259"/>
      <c r="AN66" s="1271"/>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3"/>
    </row>
    <row r="67" spans="2:107" ht="13" x14ac:dyDescent="0.2">
      <c r="B67" s="1259"/>
      <c r="AN67" s="1271"/>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3"/>
    </row>
    <row r="68" spans="2:107" ht="13" x14ac:dyDescent="0.2">
      <c r="B68" s="1259"/>
      <c r="AN68" s="1271"/>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3"/>
    </row>
    <row r="69" spans="2:107" ht="13" x14ac:dyDescent="0.2">
      <c r="B69" s="1259"/>
      <c r="AN69" s="1274"/>
      <c r="AO69" s="1275"/>
      <c r="AP69" s="1275"/>
      <c r="AQ69" s="1275"/>
      <c r="AR69" s="1275"/>
      <c r="AS69" s="1275"/>
      <c r="AT69" s="1275"/>
      <c r="AU69" s="1275"/>
      <c r="AV69" s="1275"/>
      <c r="AW69" s="1275"/>
      <c r="AX69" s="1275"/>
      <c r="AY69" s="1275"/>
      <c r="AZ69" s="1275"/>
      <c r="BA69" s="1275"/>
      <c r="BB69" s="1275"/>
      <c r="BC69" s="1275"/>
      <c r="BD69" s="1275"/>
      <c r="BE69" s="1275"/>
      <c r="BF69" s="1275"/>
      <c r="BG69" s="1275"/>
      <c r="BH69" s="1275"/>
      <c r="BI69" s="1275"/>
      <c r="BJ69" s="1275"/>
      <c r="BK69" s="1275"/>
      <c r="BL69" s="1275"/>
      <c r="BM69" s="1275"/>
      <c r="BN69" s="1275"/>
      <c r="BO69" s="1275"/>
      <c r="BP69" s="1275"/>
      <c r="BQ69" s="1275"/>
      <c r="BR69" s="1275"/>
      <c r="BS69" s="1275"/>
      <c r="BT69" s="1275"/>
      <c r="BU69" s="1275"/>
      <c r="BV69" s="1275"/>
      <c r="BW69" s="1275"/>
      <c r="BX69" s="1275"/>
      <c r="BY69" s="1275"/>
      <c r="BZ69" s="1275"/>
      <c r="CA69" s="1275"/>
      <c r="CB69" s="1275"/>
      <c r="CC69" s="1275"/>
      <c r="CD69" s="1275"/>
      <c r="CE69" s="1275"/>
      <c r="CF69" s="1275"/>
      <c r="CG69" s="1275"/>
      <c r="CH69" s="1275"/>
      <c r="CI69" s="1275"/>
      <c r="CJ69" s="1275"/>
      <c r="CK69" s="1275"/>
      <c r="CL69" s="1275"/>
      <c r="CM69" s="1275"/>
      <c r="CN69" s="1275"/>
      <c r="CO69" s="1275"/>
      <c r="CP69" s="1275"/>
      <c r="CQ69" s="1275"/>
      <c r="CR69" s="1275"/>
      <c r="CS69" s="1275"/>
      <c r="CT69" s="1275"/>
      <c r="CU69" s="1275"/>
      <c r="CV69" s="1275"/>
      <c r="CW69" s="1275"/>
      <c r="CX69" s="1275"/>
      <c r="CY69" s="1275"/>
      <c r="CZ69" s="1275"/>
      <c r="DA69" s="1275"/>
      <c r="DB69" s="1275"/>
      <c r="DC69" s="1276"/>
    </row>
    <row r="70" spans="2:107" ht="13" x14ac:dyDescent="0.2">
      <c r="B70" s="1259"/>
      <c r="H70" s="1302"/>
      <c r="I70" s="1302"/>
      <c r="J70" s="1303"/>
      <c r="K70" s="1303"/>
      <c r="L70" s="1304"/>
      <c r="M70" s="1303"/>
      <c r="N70" s="1304"/>
      <c r="AN70" s="1277"/>
      <c r="AO70" s="1277"/>
      <c r="AP70" s="1277"/>
      <c r="AZ70" s="1277"/>
      <c r="BA70" s="1277"/>
      <c r="BB70" s="1277"/>
      <c r="BL70" s="1277"/>
      <c r="BM70" s="1277"/>
      <c r="BN70" s="1277"/>
      <c r="BX70" s="1277"/>
      <c r="BY70" s="1277"/>
      <c r="BZ70" s="1277"/>
      <c r="CJ70" s="1277"/>
      <c r="CK70" s="1277"/>
      <c r="CL70" s="1277"/>
      <c r="CV70" s="1277"/>
      <c r="CW70" s="1277"/>
      <c r="CX70" s="1277"/>
    </row>
    <row r="71" spans="2:107" ht="13" x14ac:dyDescent="0.2">
      <c r="B71" s="1259"/>
      <c r="G71" s="1305"/>
      <c r="I71" s="1306"/>
      <c r="J71" s="1303"/>
      <c r="K71" s="1303"/>
      <c r="L71" s="1304"/>
      <c r="M71" s="1303"/>
      <c r="N71" s="1304"/>
      <c r="AM71" s="1305"/>
      <c r="AN71" s="1252" t="s">
        <v>624</v>
      </c>
    </row>
    <row r="72" spans="2:107" ht="13" x14ac:dyDescent="0.2">
      <c r="B72" s="1259"/>
      <c r="G72" s="1278"/>
      <c r="H72" s="1278"/>
      <c r="I72" s="1278"/>
      <c r="J72" s="1278"/>
      <c r="K72" s="1279"/>
      <c r="L72" s="1279"/>
      <c r="M72" s="1280"/>
      <c r="N72" s="1280"/>
      <c r="AN72" s="1281"/>
      <c r="AO72" s="1282"/>
      <c r="AP72" s="1282"/>
      <c r="AQ72" s="1282"/>
      <c r="AR72" s="1282"/>
      <c r="AS72" s="1282"/>
      <c r="AT72" s="1282"/>
      <c r="AU72" s="1282"/>
      <c r="AV72" s="1282"/>
      <c r="AW72" s="1282"/>
      <c r="AX72" s="1282"/>
      <c r="AY72" s="1282"/>
      <c r="AZ72" s="1282"/>
      <c r="BA72" s="1282"/>
      <c r="BB72" s="1282"/>
      <c r="BC72" s="1282"/>
      <c r="BD72" s="1282"/>
      <c r="BE72" s="1282"/>
      <c r="BF72" s="1282"/>
      <c r="BG72" s="1282"/>
      <c r="BH72" s="1282"/>
      <c r="BI72" s="1282"/>
      <c r="BJ72" s="1282"/>
      <c r="BK72" s="1282"/>
      <c r="BL72" s="1282"/>
      <c r="BM72" s="1282"/>
      <c r="BN72" s="1282"/>
      <c r="BO72" s="1283"/>
      <c r="BP72" s="1284" t="s">
        <v>523</v>
      </c>
      <c r="BQ72" s="1284"/>
      <c r="BR72" s="1284"/>
      <c r="BS72" s="1284"/>
      <c r="BT72" s="1284"/>
      <c r="BU72" s="1284"/>
      <c r="BV72" s="1284"/>
      <c r="BW72" s="1284"/>
      <c r="BX72" s="1284" t="s">
        <v>524</v>
      </c>
      <c r="BY72" s="1284"/>
      <c r="BZ72" s="1284"/>
      <c r="CA72" s="1284"/>
      <c r="CB72" s="1284"/>
      <c r="CC72" s="1284"/>
      <c r="CD72" s="1284"/>
      <c r="CE72" s="1284"/>
      <c r="CF72" s="1284" t="s">
        <v>525</v>
      </c>
      <c r="CG72" s="1284"/>
      <c r="CH72" s="1284"/>
      <c r="CI72" s="1284"/>
      <c r="CJ72" s="1284"/>
      <c r="CK72" s="1284"/>
      <c r="CL72" s="1284"/>
      <c r="CM72" s="1284"/>
      <c r="CN72" s="1284" t="s">
        <v>526</v>
      </c>
      <c r="CO72" s="1284"/>
      <c r="CP72" s="1284"/>
      <c r="CQ72" s="1284"/>
      <c r="CR72" s="1284"/>
      <c r="CS72" s="1284"/>
      <c r="CT72" s="1284"/>
      <c r="CU72" s="1284"/>
      <c r="CV72" s="1284" t="s">
        <v>527</v>
      </c>
      <c r="CW72" s="1284"/>
      <c r="CX72" s="1284"/>
      <c r="CY72" s="1284"/>
      <c r="CZ72" s="1284"/>
      <c r="DA72" s="1284"/>
      <c r="DB72" s="1284"/>
      <c r="DC72" s="1284"/>
    </row>
    <row r="73" spans="2:107" ht="13" x14ac:dyDescent="0.2">
      <c r="B73" s="1259"/>
      <c r="G73" s="1285"/>
      <c r="H73" s="1285"/>
      <c r="I73" s="1285"/>
      <c r="J73" s="1285"/>
      <c r="K73" s="1307"/>
      <c r="L73" s="1307"/>
      <c r="M73" s="1307"/>
      <c r="N73" s="1307"/>
      <c r="AM73" s="1277"/>
      <c r="AN73" s="1288" t="s">
        <v>625</v>
      </c>
      <c r="AO73" s="1288"/>
      <c r="AP73" s="1288"/>
      <c r="AQ73" s="1288"/>
      <c r="AR73" s="1288"/>
      <c r="AS73" s="1288"/>
      <c r="AT73" s="1288"/>
      <c r="AU73" s="1288"/>
      <c r="AV73" s="1288"/>
      <c r="AW73" s="1288"/>
      <c r="AX73" s="1288"/>
      <c r="AY73" s="1288"/>
      <c r="AZ73" s="1288"/>
      <c r="BA73" s="1288"/>
      <c r="BB73" s="1288" t="s">
        <v>626</v>
      </c>
      <c r="BC73" s="1288"/>
      <c r="BD73" s="1288"/>
      <c r="BE73" s="1288"/>
      <c r="BF73" s="1288"/>
      <c r="BG73" s="1288"/>
      <c r="BH73" s="1288"/>
      <c r="BI73" s="1288"/>
      <c r="BJ73" s="1288"/>
      <c r="BK73" s="1288"/>
      <c r="BL73" s="1288"/>
      <c r="BM73" s="1288"/>
      <c r="BN73" s="1288"/>
      <c r="BO73" s="1288"/>
      <c r="BP73" s="1290">
        <v>227.7</v>
      </c>
      <c r="BQ73" s="1290"/>
      <c r="BR73" s="1290"/>
      <c r="BS73" s="1290"/>
      <c r="BT73" s="1290"/>
      <c r="BU73" s="1290"/>
      <c r="BV73" s="1290"/>
      <c r="BW73" s="1290"/>
      <c r="BX73" s="1290">
        <v>233.1</v>
      </c>
      <c r="BY73" s="1290"/>
      <c r="BZ73" s="1290"/>
      <c r="CA73" s="1290"/>
      <c r="CB73" s="1290"/>
      <c r="CC73" s="1290"/>
      <c r="CD73" s="1290"/>
      <c r="CE73" s="1290"/>
      <c r="CF73" s="1290">
        <v>236.6</v>
      </c>
      <c r="CG73" s="1290"/>
      <c r="CH73" s="1290"/>
      <c r="CI73" s="1290"/>
      <c r="CJ73" s="1290"/>
      <c r="CK73" s="1290"/>
      <c r="CL73" s="1290"/>
      <c r="CM73" s="1290"/>
      <c r="CN73" s="1290">
        <v>236.8</v>
      </c>
      <c r="CO73" s="1290"/>
      <c r="CP73" s="1290"/>
      <c r="CQ73" s="1290"/>
      <c r="CR73" s="1290"/>
      <c r="CS73" s="1290"/>
      <c r="CT73" s="1290"/>
      <c r="CU73" s="1290"/>
      <c r="CV73" s="1290">
        <v>246</v>
      </c>
      <c r="CW73" s="1290"/>
      <c r="CX73" s="1290"/>
      <c r="CY73" s="1290"/>
      <c r="CZ73" s="1290"/>
      <c r="DA73" s="1290"/>
      <c r="DB73" s="1290"/>
      <c r="DC73" s="1290"/>
    </row>
    <row r="74" spans="2:107" ht="13" x14ac:dyDescent="0.2">
      <c r="B74" s="1259"/>
      <c r="G74" s="1285"/>
      <c r="H74" s="1285"/>
      <c r="I74" s="1285"/>
      <c r="J74" s="1285"/>
      <c r="K74" s="1307"/>
      <c r="L74" s="1307"/>
      <c r="M74" s="1307"/>
      <c r="N74" s="1307"/>
      <c r="AM74" s="1277"/>
      <c r="AN74" s="1288"/>
      <c r="AO74" s="1288"/>
      <c r="AP74" s="1288"/>
      <c r="AQ74" s="1288"/>
      <c r="AR74" s="1288"/>
      <c r="AS74" s="1288"/>
      <c r="AT74" s="1288"/>
      <c r="AU74" s="1288"/>
      <c r="AV74" s="1288"/>
      <c r="AW74" s="1288"/>
      <c r="AX74" s="1288"/>
      <c r="AY74" s="1288"/>
      <c r="AZ74" s="1288"/>
      <c r="BA74" s="1288"/>
      <c r="BB74" s="1288"/>
      <c r="BC74" s="1288"/>
      <c r="BD74" s="1288"/>
      <c r="BE74" s="1288"/>
      <c r="BF74" s="1288"/>
      <c r="BG74" s="1288"/>
      <c r="BH74" s="1288"/>
      <c r="BI74" s="1288"/>
      <c r="BJ74" s="1288"/>
      <c r="BK74" s="1288"/>
      <c r="BL74" s="1288"/>
      <c r="BM74" s="1288"/>
      <c r="BN74" s="1288"/>
      <c r="BO74" s="1288"/>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 x14ac:dyDescent="0.2">
      <c r="B75" s="1259"/>
      <c r="G75" s="1285"/>
      <c r="H75" s="1285"/>
      <c r="I75" s="1278"/>
      <c r="J75" s="1278"/>
      <c r="K75" s="1287"/>
      <c r="L75" s="1287"/>
      <c r="M75" s="1287"/>
      <c r="N75" s="1287"/>
      <c r="AM75" s="1277"/>
      <c r="AN75" s="1288"/>
      <c r="AO75" s="1288"/>
      <c r="AP75" s="1288"/>
      <c r="AQ75" s="1288"/>
      <c r="AR75" s="1288"/>
      <c r="AS75" s="1288"/>
      <c r="AT75" s="1288"/>
      <c r="AU75" s="1288"/>
      <c r="AV75" s="1288"/>
      <c r="AW75" s="1288"/>
      <c r="AX75" s="1288"/>
      <c r="AY75" s="1288"/>
      <c r="AZ75" s="1288"/>
      <c r="BA75" s="1288"/>
      <c r="BB75" s="1288" t="s">
        <v>631</v>
      </c>
      <c r="BC75" s="1288"/>
      <c r="BD75" s="1288"/>
      <c r="BE75" s="1288"/>
      <c r="BF75" s="1288"/>
      <c r="BG75" s="1288"/>
      <c r="BH75" s="1288"/>
      <c r="BI75" s="1288"/>
      <c r="BJ75" s="1288"/>
      <c r="BK75" s="1288"/>
      <c r="BL75" s="1288"/>
      <c r="BM75" s="1288"/>
      <c r="BN75" s="1288"/>
      <c r="BO75" s="1288"/>
      <c r="BP75" s="1290">
        <v>13.2</v>
      </c>
      <c r="BQ75" s="1290"/>
      <c r="BR75" s="1290"/>
      <c r="BS75" s="1290"/>
      <c r="BT75" s="1290"/>
      <c r="BU75" s="1290"/>
      <c r="BV75" s="1290"/>
      <c r="BW75" s="1290"/>
      <c r="BX75" s="1290">
        <v>12.9</v>
      </c>
      <c r="BY75" s="1290"/>
      <c r="BZ75" s="1290"/>
      <c r="CA75" s="1290"/>
      <c r="CB75" s="1290"/>
      <c r="CC75" s="1290"/>
      <c r="CD75" s="1290"/>
      <c r="CE75" s="1290"/>
      <c r="CF75" s="1290">
        <v>12.5</v>
      </c>
      <c r="CG75" s="1290"/>
      <c r="CH75" s="1290"/>
      <c r="CI75" s="1290"/>
      <c r="CJ75" s="1290"/>
      <c r="CK75" s="1290"/>
      <c r="CL75" s="1290"/>
      <c r="CM75" s="1290"/>
      <c r="CN75" s="1290">
        <v>12.1</v>
      </c>
      <c r="CO75" s="1290"/>
      <c r="CP75" s="1290"/>
      <c r="CQ75" s="1290"/>
      <c r="CR75" s="1290"/>
      <c r="CS75" s="1290"/>
      <c r="CT75" s="1290"/>
      <c r="CU75" s="1290"/>
      <c r="CV75" s="1290">
        <v>11.9</v>
      </c>
      <c r="CW75" s="1290"/>
      <c r="CX75" s="1290"/>
      <c r="CY75" s="1290"/>
      <c r="CZ75" s="1290"/>
      <c r="DA75" s="1290"/>
      <c r="DB75" s="1290"/>
      <c r="DC75" s="1290"/>
    </row>
    <row r="76" spans="2:107" ht="13" x14ac:dyDescent="0.2">
      <c r="B76" s="1259"/>
      <c r="G76" s="1285"/>
      <c r="H76" s="1285"/>
      <c r="I76" s="1278"/>
      <c r="J76" s="1278"/>
      <c r="K76" s="1287"/>
      <c r="L76" s="1287"/>
      <c r="M76" s="1287"/>
      <c r="N76" s="1287"/>
      <c r="AM76" s="1277"/>
      <c r="AN76" s="1288"/>
      <c r="AO76" s="1288"/>
      <c r="AP76" s="1288"/>
      <c r="AQ76" s="1288"/>
      <c r="AR76" s="1288"/>
      <c r="AS76" s="1288"/>
      <c r="AT76" s="1288"/>
      <c r="AU76" s="1288"/>
      <c r="AV76" s="1288"/>
      <c r="AW76" s="1288"/>
      <c r="AX76" s="1288"/>
      <c r="AY76" s="1288"/>
      <c r="AZ76" s="1288"/>
      <c r="BA76" s="1288"/>
      <c r="BB76" s="1288"/>
      <c r="BC76" s="1288"/>
      <c r="BD76" s="1288"/>
      <c r="BE76" s="1288"/>
      <c r="BF76" s="1288"/>
      <c r="BG76" s="1288"/>
      <c r="BH76" s="1288"/>
      <c r="BI76" s="1288"/>
      <c r="BJ76" s="1288"/>
      <c r="BK76" s="1288"/>
      <c r="BL76" s="1288"/>
      <c r="BM76" s="1288"/>
      <c r="BN76" s="1288"/>
      <c r="BO76" s="1288"/>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 x14ac:dyDescent="0.2">
      <c r="B77" s="1259"/>
      <c r="G77" s="1278"/>
      <c r="H77" s="1278"/>
      <c r="I77" s="1278"/>
      <c r="J77" s="1278"/>
      <c r="K77" s="1307"/>
      <c r="L77" s="1307"/>
      <c r="M77" s="1307"/>
      <c r="N77" s="1307"/>
      <c r="AN77" s="1284" t="s">
        <v>628</v>
      </c>
      <c r="AO77" s="1284"/>
      <c r="AP77" s="1284"/>
      <c r="AQ77" s="1284"/>
      <c r="AR77" s="1284"/>
      <c r="AS77" s="1284"/>
      <c r="AT77" s="1284"/>
      <c r="AU77" s="1284"/>
      <c r="AV77" s="1284"/>
      <c r="AW77" s="1284"/>
      <c r="AX77" s="1284"/>
      <c r="AY77" s="1284"/>
      <c r="AZ77" s="1284"/>
      <c r="BA77" s="1284"/>
      <c r="BB77" s="1288" t="s">
        <v>626</v>
      </c>
      <c r="BC77" s="1288"/>
      <c r="BD77" s="1288"/>
      <c r="BE77" s="1288"/>
      <c r="BF77" s="1288"/>
      <c r="BG77" s="1288"/>
      <c r="BH77" s="1288"/>
      <c r="BI77" s="1288"/>
      <c r="BJ77" s="1288"/>
      <c r="BK77" s="1288"/>
      <c r="BL77" s="1288"/>
      <c r="BM77" s="1288"/>
      <c r="BN77" s="1288"/>
      <c r="BO77" s="1288"/>
      <c r="BP77" s="1290">
        <v>169.1</v>
      </c>
      <c r="BQ77" s="1290"/>
      <c r="BR77" s="1290"/>
      <c r="BS77" s="1290"/>
      <c r="BT77" s="1290"/>
      <c r="BU77" s="1290"/>
      <c r="BV77" s="1290"/>
      <c r="BW77" s="1290"/>
      <c r="BX77" s="1290">
        <v>174.6</v>
      </c>
      <c r="BY77" s="1290"/>
      <c r="BZ77" s="1290"/>
      <c r="CA77" s="1290"/>
      <c r="CB77" s="1290"/>
      <c r="CC77" s="1290"/>
      <c r="CD77" s="1290"/>
      <c r="CE77" s="1290"/>
      <c r="CF77" s="1290">
        <v>173</v>
      </c>
      <c r="CG77" s="1290"/>
      <c r="CH77" s="1290"/>
      <c r="CI77" s="1290"/>
      <c r="CJ77" s="1290"/>
      <c r="CK77" s="1290"/>
      <c r="CL77" s="1290"/>
      <c r="CM77" s="1290"/>
      <c r="CN77" s="1290">
        <v>171.9</v>
      </c>
      <c r="CO77" s="1290"/>
      <c r="CP77" s="1290"/>
      <c r="CQ77" s="1290"/>
      <c r="CR77" s="1290"/>
      <c r="CS77" s="1290"/>
      <c r="CT77" s="1290"/>
      <c r="CU77" s="1290"/>
      <c r="CV77" s="1290">
        <v>173</v>
      </c>
      <c r="CW77" s="1290"/>
      <c r="CX77" s="1290"/>
      <c r="CY77" s="1290"/>
      <c r="CZ77" s="1290"/>
      <c r="DA77" s="1290"/>
      <c r="DB77" s="1290"/>
      <c r="DC77" s="1290"/>
    </row>
    <row r="78" spans="2:107" ht="13" x14ac:dyDescent="0.2">
      <c r="B78" s="1259"/>
      <c r="G78" s="1278"/>
      <c r="H78" s="1278"/>
      <c r="I78" s="1278"/>
      <c r="J78" s="1278"/>
      <c r="K78" s="1307"/>
      <c r="L78" s="1307"/>
      <c r="M78" s="1307"/>
      <c r="N78" s="1307"/>
      <c r="AN78" s="1284"/>
      <c r="AO78" s="1284"/>
      <c r="AP78" s="1284"/>
      <c r="AQ78" s="1284"/>
      <c r="AR78" s="1284"/>
      <c r="AS78" s="1284"/>
      <c r="AT78" s="1284"/>
      <c r="AU78" s="1284"/>
      <c r="AV78" s="1284"/>
      <c r="AW78" s="1284"/>
      <c r="AX78" s="1284"/>
      <c r="AY78" s="1284"/>
      <c r="AZ78" s="1284"/>
      <c r="BA78" s="1284"/>
      <c r="BB78" s="1288"/>
      <c r="BC78" s="1288"/>
      <c r="BD78" s="1288"/>
      <c r="BE78" s="1288"/>
      <c r="BF78" s="1288"/>
      <c r="BG78" s="1288"/>
      <c r="BH78" s="1288"/>
      <c r="BI78" s="1288"/>
      <c r="BJ78" s="1288"/>
      <c r="BK78" s="1288"/>
      <c r="BL78" s="1288"/>
      <c r="BM78" s="1288"/>
      <c r="BN78" s="1288"/>
      <c r="BO78" s="1288"/>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 x14ac:dyDescent="0.2">
      <c r="B79" s="1259"/>
      <c r="G79" s="1278"/>
      <c r="H79" s="1278"/>
      <c r="I79" s="1292"/>
      <c r="J79" s="1292"/>
      <c r="K79" s="1308"/>
      <c r="L79" s="1308"/>
      <c r="M79" s="1308"/>
      <c r="N79" s="1308"/>
      <c r="AN79" s="1284"/>
      <c r="AO79" s="1284"/>
      <c r="AP79" s="1284"/>
      <c r="AQ79" s="1284"/>
      <c r="AR79" s="1284"/>
      <c r="AS79" s="1284"/>
      <c r="AT79" s="1284"/>
      <c r="AU79" s="1284"/>
      <c r="AV79" s="1284"/>
      <c r="AW79" s="1284"/>
      <c r="AX79" s="1284"/>
      <c r="AY79" s="1284"/>
      <c r="AZ79" s="1284"/>
      <c r="BA79" s="1284"/>
      <c r="BB79" s="1288" t="s">
        <v>631</v>
      </c>
      <c r="BC79" s="1288"/>
      <c r="BD79" s="1288"/>
      <c r="BE79" s="1288"/>
      <c r="BF79" s="1288"/>
      <c r="BG79" s="1288"/>
      <c r="BH79" s="1288"/>
      <c r="BI79" s="1288"/>
      <c r="BJ79" s="1288"/>
      <c r="BK79" s="1288"/>
      <c r="BL79" s="1288"/>
      <c r="BM79" s="1288"/>
      <c r="BN79" s="1288"/>
      <c r="BO79" s="1288"/>
      <c r="BP79" s="1290">
        <v>14.1</v>
      </c>
      <c r="BQ79" s="1290"/>
      <c r="BR79" s="1290"/>
      <c r="BS79" s="1290"/>
      <c r="BT79" s="1290"/>
      <c r="BU79" s="1290"/>
      <c r="BV79" s="1290"/>
      <c r="BW79" s="1290"/>
      <c r="BX79" s="1290">
        <v>13.1</v>
      </c>
      <c r="BY79" s="1290"/>
      <c r="BZ79" s="1290"/>
      <c r="CA79" s="1290"/>
      <c r="CB79" s="1290"/>
      <c r="CC79" s="1290"/>
      <c r="CD79" s="1290"/>
      <c r="CE79" s="1290"/>
      <c r="CF79" s="1290">
        <v>12.2</v>
      </c>
      <c r="CG79" s="1290"/>
      <c r="CH79" s="1290"/>
      <c r="CI79" s="1290"/>
      <c r="CJ79" s="1290"/>
      <c r="CK79" s="1290"/>
      <c r="CL79" s="1290"/>
      <c r="CM79" s="1290"/>
      <c r="CN79" s="1290">
        <v>11.7</v>
      </c>
      <c r="CO79" s="1290"/>
      <c r="CP79" s="1290"/>
      <c r="CQ79" s="1290"/>
      <c r="CR79" s="1290"/>
      <c r="CS79" s="1290"/>
      <c r="CT79" s="1290"/>
      <c r="CU79" s="1290"/>
      <c r="CV79" s="1290">
        <v>11.1</v>
      </c>
      <c r="CW79" s="1290"/>
      <c r="CX79" s="1290"/>
      <c r="CY79" s="1290"/>
      <c r="CZ79" s="1290"/>
      <c r="DA79" s="1290"/>
      <c r="DB79" s="1290"/>
      <c r="DC79" s="1290"/>
    </row>
    <row r="80" spans="2:107" ht="13" x14ac:dyDescent="0.2">
      <c r="B80" s="1259"/>
      <c r="G80" s="1278"/>
      <c r="H80" s="1278"/>
      <c r="I80" s="1292"/>
      <c r="J80" s="1292"/>
      <c r="K80" s="1308"/>
      <c r="L80" s="1308"/>
      <c r="M80" s="1308"/>
      <c r="N80" s="1308"/>
      <c r="AN80" s="1284"/>
      <c r="AO80" s="1284"/>
      <c r="AP80" s="1284"/>
      <c r="AQ80" s="1284"/>
      <c r="AR80" s="1284"/>
      <c r="AS80" s="1284"/>
      <c r="AT80" s="1284"/>
      <c r="AU80" s="1284"/>
      <c r="AV80" s="1284"/>
      <c r="AW80" s="1284"/>
      <c r="AX80" s="1284"/>
      <c r="AY80" s="1284"/>
      <c r="AZ80" s="1284"/>
      <c r="BA80" s="1284"/>
      <c r="BB80" s="1288"/>
      <c r="BC80" s="1288"/>
      <c r="BD80" s="1288"/>
      <c r="BE80" s="1288"/>
      <c r="BF80" s="1288"/>
      <c r="BG80" s="1288"/>
      <c r="BH80" s="1288"/>
      <c r="BI80" s="1288"/>
      <c r="BJ80" s="1288"/>
      <c r="BK80" s="1288"/>
      <c r="BL80" s="1288"/>
      <c r="BM80" s="1288"/>
      <c r="BN80" s="1288"/>
      <c r="BO80" s="1288"/>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 x14ac:dyDescent="0.2">
      <c r="B81" s="1259"/>
    </row>
    <row r="82" spans="2:109" ht="16.5" x14ac:dyDescent="0.2">
      <c r="B82" s="1259"/>
      <c r="K82" s="1309"/>
      <c r="L82" s="1309"/>
      <c r="M82" s="1309"/>
      <c r="N82" s="1309"/>
      <c r="AQ82" s="1309"/>
      <c r="AR82" s="1309"/>
      <c r="AS82" s="1309"/>
      <c r="AT82" s="1309"/>
      <c r="BC82" s="1309"/>
      <c r="BD82" s="1309"/>
      <c r="BE82" s="1309"/>
      <c r="BF82" s="1309"/>
      <c r="BO82" s="1309"/>
      <c r="BP82" s="1309"/>
      <c r="BQ82" s="1309"/>
      <c r="BR82" s="1309"/>
      <c r="CA82" s="1309"/>
      <c r="CB82" s="1309"/>
      <c r="CC82" s="1309"/>
      <c r="CD82" s="1309"/>
      <c r="CM82" s="1309"/>
      <c r="CN82" s="1309"/>
      <c r="CO82" s="1309"/>
      <c r="CP82" s="1309"/>
      <c r="CY82" s="1309"/>
      <c r="CZ82" s="1309"/>
      <c r="DA82" s="1309"/>
      <c r="DB82" s="1309"/>
      <c r="DC82" s="1309"/>
    </row>
    <row r="83" spans="2:109" ht="13" x14ac:dyDescent="0.2">
      <c r="B83" s="1261"/>
      <c r="C83" s="1262"/>
      <c r="D83" s="1262"/>
      <c r="E83" s="1262"/>
      <c r="F83" s="1262"/>
      <c r="G83" s="1262"/>
      <c r="H83" s="1262"/>
      <c r="I83" s="1262"/>
      <c r="J83" s="1262"/>
      <c r="K83" s="1262"/>
      <c r="L83" s="1262"/>
      <c r="M83" s="1262"/>
      <c r="N83" s="1262"/>
      <c r="O83" s="1262"/>
      <c r="P83" s="1262"/>
      <c r="Q83" s="1262"/>
      <c r="R83" s="1262"/>
      <c r="S83" s="1262"/>
      <c r="T83" s="1262"/>
      <c r="U83" s="1262"/>
      <c r="V83" s="1262"/>
      <c r="W83" s="1262"/>
      <c r="X83" s="1262"/>
      <c r="Y83" s="1262"/>
      <c r="Z83" s="1262"/>
      <c r="AA83" s="1262"/>
      <c r="AB83" s="1262"/>
      <c r="AC83" s="1262"/>
      <c r="AD83" s="1262"/>
      <c r="AE83" s="1262"/>
      <c r="AF83" s="1262"/>
      <c r="AG83" s="1262"/>
      <c r="AH83" s="1262"/>
      <c r="AI83" s="1262"/>
      <c r="AJ83" s="1262"/>
      <c r="AK83" s="1262"/>
      <c r="AL83" s="1262"/>
      <c r="AM83" s="1262"/>
      <c r="AN83" s="1262"/>
      <c r="AO83" s="1262"/>
      <c r="AP83" s="1262"/>
      <c r="AQ83" s="1262"/>
      <c r="AR83" s="1262"/>
      <c r="AS83" s="1262"/>
      <c r="AT83" s="1262"/>
      <c r="AU83" s="1262"/>
      <c r="AV83" s="1262"/>
      <c r="AW83" s="1262"/>
      <c r="AX83" s="1262"/>
      <c r="AY83" s="1262"/>
      <c r="AZ83" s="1262"/>
      <c r="BA83" s="1262"/>
      <c r="BB83" s="1262"/>
      <c r="BC83" s="1262"/>
      <c r="BD83" s="1262"/>
      <c r="BE83" s="1262"/>
      <c r="BF83" s="1262"/>
      <c r="BG83" s="1262"/>
      <c r="BH83" s="1262"/>
      <c r="BI83" s="1262"/>
      <c r="BJ83" s="1262"/>
      <c r="BK83" s="1262"/>
      <c r="BL83" s="1262"/>
      <c r="BM83" s="1262"/>
      <c r="BN83" s="1262"/>
      <c r="BO83" s="1262"/>
      <c r="BP83" s="1262"/>
      <c r="BQ83" s="1262"/>
      <c r="BR83" s="1262"/>
      <c r="BS83" s="1262"/>
      <c r="BT83" s="1262"/>
      <c r="BU83" s="1262"/>
      <c r="BV83" s="1262"/>
      <c r="BW83" s="1262"/>
      <c r="BX83" s="1262"/>
      <c r="BY83" s="1262"/>
      <c r="BZ83" s="1262"/>
      <c r="CA83" s="1262"/>
      <c r="CB83" s="1262"/>
      <c r="CC83" s="1262"/>
      <c r="CD83" s="1262"/>
      <c r="CE83" s="1262"/>
      <c r="CF83" s="1262"/>
      <c r="CG83" s="1262"/>
      <c r="CH83" s="1262"/>
      <c r="CI83" s="1262"/>
      <c r="CJ83" s="1262"/>
      <c r="CK83" s="1262"/>
      <c r="CL83" s="1262"/>
      <c r="CM83" s="1262"/>
      <c r="CN83" s="1262"/>
      <c r="CO83" s="1262"/>
      <c r="CP83" s="1262"/>
      <c r="CQ83" s="1262"/>
      <c r="CR83" s="1262"/>
      <c r="CS83" s="1262"/>
      <c r="CT83" s="1262"/>
      <c r="CU83" s="1262"/>
      <c r="CV83" s="1262"/>
      <c r="CW83" s="1262"/>
      <c r="CX83" s="1262"/>
      <c r="CY83" s="1262"/>
      <c r="CZ83" s="1262"/>
      <c r="DA83" s="1262"/>
      <c r="DB83" s="1262"/>
      <c r="DC83" s="1262"/>
      <c r="DD83" s="1263"/>
    </row>
    <row r="84" spans="2:109" ht="13" x14ac:dyDescent="0.2">
      <c r="DD84" s="1252"/>
      <c r="DE84" s="1252"/>
    </row>
    <row r="85" spans="2:109" ht="13" x14ac:dyDescent="0.2">
      <c r="DD85" s="1252"/>
      <c r="DE85" s="1252"/>
    </row>
    <row r="86" spans="2:109" ht="13" hidden="1" x14ac:dyDescent="0.2">
      <c r="DD86" s="1252"/>
      <c r="DE86" s="1252"/>
    </row>
    <row r="87" spans="2:109" ht="13" hidden="1" x14ac:dyDescent="0.2">
      <c r="K87" s="1310"/>
      <c r="AQ87" s="1310"/>
      <c r="BC87" s="1310"/>
      <c r="BO87" s="1310"/>
      <c r="CA87" s="1310"/>
      <c r="CM87" s="1310"/>
      <c r="CY87" s="1310"/>
      <c r="DD87" s="1252"/>
      <c r="DE87" s="1252"/>
    </row>
    <row r="88" spans="2:109" ht="13" hidden="1" x14ac:dyDescent="0.2">
      <c r="DD88" s="1252"/>
      <c r="DE88" s="1252"/>
    </row>
    <row r="89" spans="2:109" ht="13" hidden="1" x14ac:dyDescent="0.2">
      <c r="DD89" s="1252"/>
      <c r="DE89" s="1252"/>
    </row>
    <row r="90" spans="2:109" ht="13" hidden="1" x14ac:dyDescent="0.2">
      <c r="DD90" s="1252"/>
      <c r="DE90" s="1252"/>
    </row>
    <row r="91" spans="2:109" ht="13" hidden="1" x14ac:dyDescent="0.2">
      <c r="DD91" s="1252"/>
      <c r="DE91" s="1252"/>
    </row>
    <row r="92" spans="2:109" ht="13.5" hidden="1" customHeight="1" x14ac:dyDescent="0.2">
      <c r="DD92" s="1252"/>
      <c r="DE92" s="1252"/>
    </row>
    <row r="93" spans="2:109" ht="13.5" hidden="1" customHeight="1" x14ac:dyDescent="0.2">
      <c r="DD93" s="1252"/>
      <c r="DE93" s="1252"/>
    </row>
    <row r="94" spans="2:109" ht="13.5" hidden="1" customHeight="1" x14ac:dyDescent="0.2">
      <c r="DD94" s="1252"/>
      <c r="DE94" s="1252"/>
    </row>
    <row r="95" spans="2:109" ht="13.5" hidden="1" customHeight="1" x14ac:dyDescent="0.2">
      <c r="DD95" s="1252"/>
      <c r="DE95" s="1252"/>
    </row>
    <row r="96" spans="2:109" ht="13.5" hidden="1" customHeight="1" x14ac:dyDescent="0.2">
      <c r="DD96" s="1252"/>
      <c r="DE96" s="1252"/>
    </row>
    <row r="97" s="1252" customFormat="1" ht="13.5" hidden="1" customHeight="1" x14ac:dyDescent="0.2"/>
    <row r="98" s="1252" customFormat="1" ht="13.5" hidden="1" customHeight="1" x14ac:dyDescent="0.2"/>
    <row r="99" s="1252" customFormat="1" ht="13.5" hidden="1" customHeight="1" x14ac:dyDescent="0.2"/>
    <row r="100" s="1252" customFormat="1" ht="13.5" hidden="1" customHeight="1" x14ac:dyDescent="0.2"/>
    <row r="101" s="1252" customFormat="1" ht="13.5" hidden="1" customHeight="1" x14ac:dyDescent="0.2"/>
    <row r="102" s="1252" customFormat="1" ht="13.5" hidden="1" customHeight="1" x14ac:dyDescent="0.2"/>
    <row r="103" s="1252" customFormat="1" ht="13.5" hidden="1" customHeight="1" x14ac:dyDescent="0.2"/>
    <row r="104" s="1252" customFormat="1" ht="13.5" hidden="1" customHeight="1" x14ac:dyDescent="0.2"/>
    <row r="105" s="1252" customFormat="1" ht="13.5" hidden="1" customHeight="1" x14ac:dyDescent="0.2"/>
    <row r="106" s="1252" customFormat="1" ht="13.5" hidden="1" customHeight="1" x14ac:dyDescent="0.2"/>
    <row r="107" s="1252" customFormat="1" ht="13.5" hidden="1" customHeight="1" x14ac:dyDescent="0.2"/>
    <row r="108" s="1252" customFormat="1" ht="13.5" hidden="1" customHeight="1" x14ac:dyDescent="0.2"/>
    <row r="109" s="1252" customFormat="1" ht="13.5" hidden="1" customHeight="1" x14ac:dyDescent="0.2"/>
    <row r="110" s="1252" customFormat="1" ht="13.5" hidden="1" customHeight="1" x14ac:dyDescent="0.2"/>
    <row r="111" s="1252" customFormat="1" ht="13.5" hidden="1" customHeight="1" x14ac:dyDescent="0.2"/>
    <row r="112" s="1252" customFormat="1" ht="13.5" hidden="1" customHeight="1" x14ac:dyDescent="0.2"/>
    <row r="113" s="1252" customFormat="1" ht="13.5" hidden="1" customHeight="1" x14ac:dyDescent="0.2"/>
    <row r="114" s="1252" customFormat="1" ht="13.5" hidden="1" customHeight="1" x14ac:dyDescent="0.2"/>
    <row r="115" s="1252" customFormat="1" ht="13.5" hidden="1" customHeight="1" x14ac:dyDescent="0.2"/>
    <row r="116" s="1252" customFormat="1" ht="13.5" hidden="1" customHeight="1" x14ac:dyDescent="0.2"/>
    <row r="117" s="1252" customFormat="1" ht="13.5" hidden="1" customHeight="1" x14ac:dyDescent="0.2"/>
    <row r="118" s="1252" customFormat="1" ht="13.5" hidden="1" customHeight="1" x14ac:dyDescent="0.2"/>
    <row r="119" s="1252" customFormat="1" ht="13.5" hidden="1" customHeight="1" x14ac:dyDescent="0.2"/>
    <row r="120" s="1252" customFormat="1" ht="13.5" hidden="1" customHeight="1" x14ac:dyDescent="0.2"/>
    <row r="121" s="1252" customFormat="1" ht="13.5" hidden="1" customHeight="1" x14ac:dyDescent="0.2"/>
    <row r="122" s="1252" customFormat="1" ht="13.5" hidden="1" customHeight="1" x14ac:dyDescent="0.2"/>
    <row r="123" s="1252" customFormat="1" ht="13.5" hidden="1" customHeight="1" x14ac:dyDescent="0.2"/>
    <row r="124" s="1252" customFormat="1" ht="13.5" hidden="1" customHeight="1" x14ac:dyDescent="0.2"/>
    <row r="125" s="1252" customFormat="1" ht="13.5" hidden="1" customHeight="1" x14ac:dyDescent="0.2"/>
    <row r="126" s="1252" customFormat="1" ht="13.5" hidden="1" customHeight="1" x14ac:dyDescent="0.2"/>
    <row r="127" s="1252" customFormat="1" ht="13.5" hidden="1" customHeight="1" x14ac:dyDescent="0.2"/>
    <row r="128" s="1252" customFormat="1" ht="13.5" hidden="1" customHeight="1" x14ac:dyDescent="0.2"/>
    <row r="129" s="1252" customFormat="1" ht="13.5" hidden="1" customHeight="1" x14ac:dyDescent="0.2"/>
    <row r="130" s="1252" customFormat="1" ht="13.5" hidden="1" customHeight="1" x14ac:dyDescent="0.2"/>
    <row r="131" s="1252" customFormat="1" ht="13.5" hidden="1" customHeight="1" x14ac:dyDescent="0.2"/>
    <row r="132" s="1252" customFormat="1" ht="13.5" hidden="1" customHeight="1" x14ac:dyDescent="0.2"/>
    <row r="133" s="1252" customFormat="1" ht="13.5" hidden="1" customHeight="1" x14ac:dyDescent="0.2"/>
    <row r="134" s="1252" customFormat="1" ht="13.5" hidden="1" customHeight="1" x14ac:dyDescent="0.2"/>
    <row r="135" s="1252" customFormat="1" ht="13.5" hidden="1" customHeight="1" x14ac:dyDescent="0.2"/>
    <row r="136" s="1252" customFormat="1" ht="13.5" hidden="1" customHeight="1" x14ac:dyDescent="0.2"/>
    <row r="137" s="1252" customFormat="1" ht="13.5" hidden="1" customHeight="1" x14ac:dyDescent="0.2"/>
    <row r="138" s="1252" customFormat="1" ht="13.5" hidden="1" customHeight="1" x14ac:dyDescent="0.2"/>
    <row r="139" s="1252" customFormat="1" ht="13.5" hidden="1" customHeight="1" x14ac:dyDescent="0.2"/>
    <row r="140" s="1252" customFormat="1" ht="13.5" hidden="1" customHeight="1" x14ac:dyDescent="0.2"/>
    <row r="141" s="1252" customFormat="1" ht="13.5" hidden="1" customHeight="1" x14ac:dyDescent="0.2"/>
    <row r="142" s="1252" customFormat="1" ht="13.5" hidden="1" customHeight="1" x14ac:dyDescent="0.2"/>
    <row r="143" s="1252" customFormat="1" ht="13.5" hidden="1" customHeight="1" x14ac:dyDescent="0.2"/>
    <row r="144" s="1252" customFormat="1" ht="13.5" hidden="1" customHeight="1" x14ac:dyDescent="0.2"/>
    <row r="145" s="1252" customFormat="1" ht="13.5" hidden="1" customHeight="1" x14ac:dyDescent="0.2"/>
    <row r="146" s="1252" customFormat="1" ht="13.5" hidden="1" customHeight="1" x14ac:dyDescent="0.2"/>
    <row r="147" s="1252" customFormat="1" ht="13.5" hidden="1" customHeight="1" x14ac:dyDescent="0.2"/>
    <row r="148" s="1252" customFormat="1" ht="13.5" hidden="1" customHeight="1" x14ac:dyDescent="0.2"/>
    <row r="149" s="1252" customFormat="1" ht="13.5" hidden="1" customHeight="1" x14ac:dyDescent="0.2"/>
    <row r="150" s="1252" customFormat="1" ht="13.5" hidden="1" customHeight="1" x14ac:dyDescent="0.2"/>
    <row r="151" s="1252" customFormat="1" ht="13.5" hidden="1" customHeight="1" x14ac:dyDescent="0.2"/>
    <row r="152" s="1252" customFormat="1" ht="13.5" hidden="1" customHeight="1" x14ac:dyDescent="0.2"/>
    <row r="153" s="1252" customFormat="1" ht="13.5" hidden="1" customHeight="1" x14ac:dyDescent="0.2"/>
    <row r="154" s="1252" customFormat="1" ht="13.5" hidden="1" customHeight="1" x14ac:dyDescent="0.2"/>
    <row r="155" s="1252" customFormat="1" ht="13.5" hidden="1" customHeight="1" x14ac:dyDescent="0.2"/>
    <row r="156" s="1252" customFormat="1" ht="13.5" hidden="1" customHeight="1" x14ac:dyDescent="0.2"/>
    <row r="157" s="1252" customFormat="1" ht="13.5" hidden="1" customHeight="1" x14ac:dyDescent="0.2"/>
    <row r="158" s="1252" customFormat="1" ht="13.5" hidden="1" customHeight="1" x14ac:dyDescent="0.2"/>
    <row r="159" s="1252" customFormat="1" ht="13.5" hidden="1" customHeight="1" x14ac:dyDescent="0.2"/>
    <row r="160" s="1252" customFormat="1" ht="13.5" hidden="1" customHeight="1" x14ac:dyDescent="0.2"/>
  </sheetData>
  <sheetProtection algorithmName="SHA-512" hashValue="0GugMhke71jOx2YTkzJTY2juA/kE1ukxMuHLNsKy3XzSgmXH3oOa/MYF7XDGF9VqJOMmxBCPDX1KIRvU0CsW0w==" saltValue="DNT2ZJ0r2+4tksbaDdKWH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E1701-C485-4145-BE9A-9CBFCA61C2C3}">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470</v>
      </c>
    </row>
  </sheetData>
  <sheetProtection algorithmName="SHA-512" hashValue="zhz5wsZOEtbR8QA8o/cu+zcRYCjMuCdzBYv4d7+Sm+EuzGB0Gih+cuQ077n7uTjmbs4aUjxr9Tbeulqz5BjRZQ==" saltValue="QhxL1hzgZh0MuiMH84s1h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A0287-2B41-4560-B887-902A01D70D25}">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470</v>
      </c>
    </row>
  </sheetData>
  <sheetProtection algorithmName="SHA-512" hashValue="kC+/snvLpf2NLz53zpWC24z3vbWp232cVDUmj1dQ+umPqVZKezWJhh1VyAtzVmPKbhNX6y+RLjOsHTWDCjTeoA==" saltValue="/4BUzf9cPMX7jE/Fw7Sw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514</v>
      </c>
      <c r="B3" s="131"/>
      <c r="C3" s="132"/>
      <c r="D3" s="133">
        <v>74966</v>
      </c>
      <c r="E3" s="134"/>
      <c r="F3" s="135">
        <v>97161</v>
      </c>
      <c r="G3" s="136"/>
      <c r="H3" s="137"/>
    </row>
    <row r="4" spans="1:8" x14ac:dyDescent="0.2">
      <c r="A4" s="138"/>
      <c r="B4" s="139"/>
      <c r="C4" s="140"/>
      <c r="D4" s="141">
        <v>30197</v>
      </c>
      <c r="E4" s="142"/>
      <c r="F4" s="143">
        <v>26543</v>
      </c>
      <c r="G4" s="144"/>
      <c r="H4" s="145"/>
    </row>
    <row r="5" spans="1:8" x14ac:dyDescent="0.2">
      <c r="A5" s="126" t="s">
        <v>516</v>
      </c>
      <c r="B5" s="131"/>
      <c r="C5" s="132"/>
      <c r="D5" s="133">
        <v>86432</v>
      </c>
      <c r="E5" s="134"/>
      <c r="F5" s="135">
        <v>101731</v>
      </c>
      <c r="G5" s="136"/>
      <c r="H5" s="137"/>
    </row>
    <row r="6" spans="1:8" x14ac:dyDescent="0.2">
      <c r="A6" s="138"/>
      <c r="B6" s="139"/>
      <c r="C6" s="140"/>
      <c r="D6" s="141">
        <v>32704</v>
      </c>
      <c r="E6" s="142"/>
      <c r="F6" s="143">
        <v>26906</v>
      </c>
      <c r="G6" s="144"/>
      <c r="H6" s="145"/>
    </row>
    <row r="7" spans="1:8" x14ac:dyDescent="0.2">
      <c r="A7" s="126" t="s">
        <v>517</v>
      </c>
      <c r="B7" s="131"/>
      <c r="C7" s="132"/>
      <c r="D7" s="133">
        <v>81813</v>
      </c>
      <c r="E7" s="134"/>
      <c r="F7" s="135">
        <v>108224</v>
      </c>
      <c r="G7" s="136"/>
      <c r="H7" s="137"/>
    </row>
    <row r="8" spans="1:8" x14ac:dyDescent="0.2">
      <c r="A8" s="138"/>
      <c r="B8" s="139"/>
      <c r="C8" s="140"/>
      <c r="D8" s="141">
        <v>24453</v>
      </c>
      <c r="E8" s="142"/>
      <c r="F8" s="143">
        <v>27358</v>
      </c>
      <c r="G8" s="144"/>
      <c r="H8" s="145"/>
    </row>
    <row r="9" spans="1:8" x14ac:dyDescent="0.2">
      <c r="A9" s="126" t="s">
        <v>518</v>
      </c>
      <c r="B9" s="131"/>
      <c r="C9" s="132"/>
      <c r="D9" s="133">
        <v>83925</v>
      </c>
      <c r="E9" s="134"/>
      <c r="F9" s="135">
        <v>105585</v>
      </c>
      <c r="G9" s="136"/>
      <c r="H9" s="137"/>
    </row>
    <row r="10" spans="1:8" x14ac:dyDescent="0.2">
      <c r="A10" s="138"/>
      <c r="B10" s="139"/>
      <c r="C10" s="140"/>
      <c r="D10" s="141">
        <v>26961</v>
      </c>
      <c r="E10" s="142"/>
      <c r="F10" s="143">
        <v>26225</v>
      </c>
      <c r="G10" s="144"/>
      <c r="H10" s="145"/>
    </row>
    <row r="11" spans="1:8" x14ac:dyDescent="0.2">
      <c r="A11" s="126" t="s">
        <v>519</v>
      </c>
      <c r="B11" s="131"/>
      <c r="C11" s="132"/>
      <c r="D11" s="133">
        <v>100984</v>
      </c>
      <c r="E11" s="134"/>
      <c r="F11" s="135">
        <v>111577</v>
      </c>
      <c r="G11" s="136"/>
      <c r="H11" s="137"/>
    </row>
    <row r="12" spans="1:8" x14ac:dyDescent="0.2">
      <c r="A12" s="138"/>
      <c r="B12" s="139"/>
      <c r="C12" s="146"/>
      <c r="D12" s="141">
        <v>31578</v>
      </c>
      <c r="E12" s="142"/>
      <c r="F12" s="143">
        <v>26257</v>
      </c>
      <c r="G12" s="144"/>
      <c r="H12" s="145"/>
    </row>
    <row r="13" spans="1:8" x14ac:dyDescent="0.2">
      <c r="A13" s="126"/>
      <c r="B13" s="131"/>
      <c r="C13" s="147"/>
      <c r="D13" s="148">
        <v>85624</v>
      </c>
      <c r="E13" s="149"/>
      <c r="F13" s="150">
        <v>104856</v>
      </c>
      <c r="G13" s="151"/>
      <c r="H13" s="137"/>
    </row>
    <row r="14" spans="1:8" x14ac:dyDescent="0.2">
      <c r="A14" s="138"/>
      <c r="B14" s="139"/>
      <c r="C14" s="140"/>
      <c r="D14" s="141">
        <v>29179</v>
      </c>
      <c r="E14" s="142"/>
      <c r="F14" s="143">
        <v>26658</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1.42</v>
      </c>
      <c r="C19" s="152">
        <f>ROUND(VALUE(SUBSTITUTE(実質収支比率等に係る経年分析!G$48,"▲","-")),2)</f>
        <v>1.1399999999999999</v>
      </c>
      <c r="D19" s="152">
        <f>ROUND(VALUE(SUBSTITUTE(実質収支比率等に係る経年分析!H$48,"▲","-")),2)</f>
        <v>1.36</v>
      </c>
      <c r="E19" s="152">
        <f>ROUND(VALUE(SUBSTITUTE(実質収支比率等に係る経年分析!I$48,"▲","-")),2)</f>
        <v>1.4</v>
      </c>
      <c r="F19" s="152">
        <f>ROUND(VALUE(SUBSTITUTE(実質収支比率等に係る経年分析!J$48,"▲","-")),2)</f>
        <v>1.54</v>
      </c>
    </row>
    <row r="20" spans="1:11" x14ac:dyDescent="0.2">
      <c r="A20" s="152" t="s">
        <v>53</v>
      </c>
      <c r="B20" s="152">
        <f>ROUND(VALUE(SUBSTITUTE(実質収支比率等に係る経年分析!F$47,"▲","-")),2)</f>
        <v>3.43</v>
      </c>
      <c r="C20" s="152">
        <f>ROUND(VALUE(SUBSTITUTE(実質収支比率等に係る経年分析!G$47,"▲","-")),2)</f>
        <v>2.0499999999999998</v>
      </c>
      <c r="D20" s="152">
        <f>ROUND(VALUE(SUBSTITUTE(実質収支比率等に係る経年分析!H$47,"▲","-")),2)</f>
        <v>2.02</v>
      </c>
      <c r="E20" s="152">
        <f>ROUND(VALUE(SUBSTITUTE(実質収支比率等に係る経年分析!I$47,"▲","-")),2)</f>
        <v>2.64</v>
      </c>
      <c r="F20" s="152">
        <f>ROUND(VALUE(SUBSTITUTE(実質収支比率等に係る経年分析!J$47,"▲","-")),2)</f>
        <v>3.04</v>
      </c>
    </row>
    <row r="21" spans="1:11" x14ac:dyDescent="0.2">
      <c r="A21" s="152" t="s">
        <v>54</v>
      </c>
      <c r="B21" s="152">
        <f>IF(ISNUMBER(VALUE(SUBSTITUTE(実質収支比率等に係る経年分析!F$49,"▲","-"))),ROUND(VALUE(SUBSTITUTE(実質収支比率等に係る経年分析!F$49,"▲","-")),2),NA())</f>
        <v>0.32</v>
      </c>
      <c r="C21" s="152">
        <f>IF(ISNUMBER(VALUE(SUBSTITUTE(実質収支比率等に係る経年分析!G$49,"▲","-"))),ROUND(VALUE(SUBSTITUTE(実質収支比率等に係る経年分析!G$49,"▲","-")),2),NA())</f>
        <v>-1.72</v>
      </c>
      <c r="D21" s="152">
        <f>IF(ISNUMBER(VALUE(SUBSTITUTE(実質収支比率等に係る経年分析!H$49,"▲","-"))),ROUND(VALUE(SUBSTITUTE(実質収支比率等に係る経年分析!H$49,"▲","-")),2),NA())</f>
        <v>0.17</v>
      </c>
      <c r="E21" s="152">
        <f>IF(ISNUMBER(VALUE(SUBSTITUTE(実質収支比率等に係る経年分析!I$49,"▲","-"))),ROUND(VALUE(SUBSTITUTE(実質収支比率等に係る経年分析!I$49,"▲","-")),2),NA())</f>
        <v>0.64</v>
      </c>
      <c r="F21" s="152">
        <f>IF(ISNUMBER(VALUE(SUBSTITUTE(実質収支比率等に係る経年分析!J$49,"▲","-"))),ROUND(VALUE(SUBSTITUTE(実質収支比率等に係る経年分析!J$49,"▲","-")),2),NA())</f>
        <v>0.5</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流域下水道事業特別会計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0.14000000000000001</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0.12</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0.1</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0.1</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0.11</v>
      </c>
    </row>
    <row r="30" spans="1:11" x14ac:dyDescent="0.2">
      <c r="A30" s="153" t="str">
        <f>IF(連結実質赤字比率に係る赤字・黒字の構成分析!C$40="",NA(),連結実質赤字比率に係る赤字・黒字の構成分析!C$40)</f>
        <v>工業用水道事業会計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0.13</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0.13</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0.17</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0.21</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0.28000000000000003</v>
      </c>
    </row>
    <row r="31" spans="1:11" x14ac:dyDescent="0.2">
      <c r="A31" s="153" t="str">
        <f>IF(連結実質赤字比率に係る赤字・黒字の構成分析!C$39="",NA(),連結実質赤字比率に係る赤字・黒字の構成分析!C$39)</f>
        <v>国民健康保険特別会計</v>
      </c>
      <c r="B31" s="153" t="e">
        <f>IF(ROUND(VALUE(SUBSTITUTE(連結実質赤字比率に係る赤字・黒字の構成分析!F$39,"▲", "-")), 2) &lt; 0, ABS(ROUND(VALUE(SUBSTITUTE(連結実質赤字比率に係る赤字・黒字の構成分析!F$39,"▲", "-")), 2)), NA())</f>
        <v>#VALUE!</v>
      </c>
      <c r="C31" s="153" t="e">
        <f>IF(ROUND(VALUE(SUBSTITUTE(連結実質赤字比率に係る赤字・黒字の構成分析!F$39,"▲", "-")), 2) &gt;= 0, ABS(ROUND(VALUE(SUBSTITUTE(連結実質赤字比率に係る赤字・黒字の構成分析!F$39,"▲", "-")), 2)), NA())</f>
        <v>#VALUE!</v>
      </c>
      <c r="D31" s="153" t="e">
        <f>IF(ROUND(VALUE(SUBSTITUTE(連結実質赤字比率に係る赤字・黒字の構成分析!G$39,"▲", "-")), 2) &lt; 0, ABS(ROUND(VALUE(SUBSTITUTE(連結実質赤字比率に係る赤字・黒字の構成分析!G$39,"▲", "-")), 2)), NA())</f>
        <v>#VALUE!</v>
      </c>
      <c r="E31" s="153" t="e">
        <f>IF(ROUND(VALUE(SUBSTITUTE(連結実質赤字比率に係る赤字・黒字の構成分析!G$39,"▲", "-")), 2) &gt;= 0, ABS(ROUND(VALUE(SUBSTITUTE(連結実質赤字比率に係る赤字・黒字の構成分析!G$39,"▲", "-")), 2)), NA())</f>
        <v>#VALUE!</v>
      </c>
      <c r="F31" s="153" t="e">
        <f>IF(ROUND(VALUE(SUBSTITUTE(連結実質赤字比率に係る赤字・黒字の構成分析!H$39,"▲", "-")), 2) &lt; 0, ABS(ROUND(VALUE(SUBSTITUTE(連結実質赤字比率に係る赤字・黒字の構成分析!H$39,"▲", "-")), 2)), NA())</f>
        <v>#VALUE!</v>
      </c>
      <c r="G31" s="153" t="e">
        <f>IF(ROUND(VALUE(SUBSTITUTE(連結実質赤字比率に係る赤字・黒字の構成分析!H$39,"▲", "-")), 2) &gt;= 0, ABS(ROUND(VALUE(SUBSTITUTE(連結実質赤字比率に係る赤字・黒字の構成分析!H$39,"▲", "-")), 2)), NA())</f>
        <v>#VALUE!</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0.17</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0.44</v>
      </c>
    </row>
    <row r="32" spans="1:11" x14ac:dyDescent="0.2">
      <c r="A32" s="153" t="str">
        <f>IF(連結実質赤字比率に係る赤字・黒字の構成分析!C$38="",NA(),連結実質赤字比率に係る赤字・黒字の構成分析!C$38)</f>
        <v>公営企業資産運用事業会計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0.89</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0.95</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0.89</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0.96</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1</v>
      </c>
    </row>
    <row r="33" spans="1:16" x14ac:dyDescent="0.2">
      <c r="A33" s="153" t="str">
        <f>IF(連結実質赤字比率に係る赤字・黒字の構成分析!C$37="",NA(),連結実質赤字比率に係る赤字・黒字の構成分析!C$37)</f>
        <v>一般会計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1.41</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1.1399999999999999</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1.35</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1.4</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1.54</v>
      </c>
    </row>
    <row r="34" spans="1:16" x14ac:dyDescent="0.2">
      <c r="A34" s="153" t="str">
        <f>IF(連結実質赤字比率に係る赤字・黒字の構成分析!C$36="",NA(),連結実質赤字比率に係る赤字・黒字の構成分析!C$36)</f>
        <v>電気事業会計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4.7300000000000004</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4.9800000000000004</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5.32</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5.79</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5.81</v>
      </c>
    </row>
    <row r="35" spans="1:16" x14ac:dyDescent="0.2">
      <c r="A35" s="153" t="str">
        <f>IF(連結実質赤字比率に係る赤字・黒字の構成分析!C$35="",NA(),連結実質赤字比率に係る赤字・黒字の構成分析!C$35)</f>
        <v>水道用水供給事業会計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3.83</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4.2300000000000004</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5.0199999999999996</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5.46</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6.04</v>
      </c>
    </row>
    <row r="36" spans="1:16" x14ac:dyDescent="0.2">
      <c r="A36" s="153" t="str">
        <f>IF(連結実質赤字比率に係る赤字・黒字の構成分析!C$34="",NA(),連結実質赤字比率に係る赤字・黒字の構成分析!C$34)</f>
        <v>病院事業会計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0.26</v>
      </c>
      <c r="D36" s="153">
        <f>IF(ROUND(VALUE(SUBSTITUTE(連結実質赤字比率に係る赤字・黒字の構成分析!G$34,"▲", "-")), 2) &lt; 0, ABS(ROUND(VALUE(SUBSTITUTE(連結実質赤字比率に係る赤字・黒字の構成分析!G$34,"▲", "-")), 2)), NA())</f>
        <v>0.28999999999999998</v>
      </c>
      <c r="E36" s="153" t="e">
        <f>IF(ROUND(VALUE(SUBSTITUTE(連結実質赤字比率に係る赤字・黒字の構成分析!G$34,"▲", "-")), 2) &gt;= 0, ABS(ROUND(VALUE(SUBSTITUTE(連結実質赤字比率に係る赤字・黒字の構成分析!G$34,"▲", "-")), 2)), NA())</f>
        <v>#N/A</v>
      </c>
      <c r="F36" s="153">
        <f>IF(ROUND(VALUE(SUBSTITUTE(連結実質赤字比率に係る赤字・黒字の構成分析!H$34,"▲", "-")), 2) &lt; 0, ABS(ROUND(VALUE(SUBSTITUTE(連結実質赤字比率に係る赤字・黒字の構成分析!H$34,"▲", "-")), 2)), NA())</f>
        <v>1.19</v>
      </c>
      <c r="G36" s="153" t="e">
        <f>IF(ROUND(VALUE(SUBSTITUTE(連結実質赤字比率に係る赤字・黒字の構成分析!H$34,"▲", "-")), 2) &gt;= 0, ABS(ROUND(VALUE(SUBSTITUTE(連結実質赤字比率に係る赤字・黒字の構成分析!H$34,"▲", "-")), 2)), NA())</f>
        <v>#N/A</v>
      </c>
      <c r="H36" s="153">
        <f>IF(ROUND(VALUE(SUBSTITUTE(連結実質赤字比率に係る赤字・黒字の構成分析!I$34,"▲", "-")), 2) &lt; 0, ABS(ROUND(VALUE(SUBSTITUTE(連結実質赤字比率に係る赤字・黒字の構成分析!I$34,"▲", "-")), 2)), NA())</f>
        <v>1.43</v>
      </c>
      <c r="I36" s="153" t="e">
        <f>IF(ROUND(VALUE(SUBSTITUTE(連結実質赤字比率に係る赤字・黒字の構成分析!I$34,"▲", "-")), 2) &gt;= 0, ABS(ROUND(VALUE(SUBSTITUTE(連結実質赤字比率に係る赤字・黒字の構成分析!I$34,"▲", "-")), 2)), NA())</f>
        <v>#N/A</v>
      </c>
      <c r="J36" s="153">
        <f>IF(ROUND(VALUE(SUBSTITUTE(連結実質赤字比率に係る赤字・黒字の構成分析!J$34,"▲", "-")), 2) &lt; 0, ABS(ROUND(VALUE(SUBSTITUTE(連結実質赤字比率に係る赤字・黒字の構成分析!J$34,"▲", "-")), 2)), NA())</f>
        <v>1.51</v>
      </c>
      <c r="K36" s="153" t="e">
        <f>IF(ROUND(VALUE(SUBSTITUTE(連結実質赤字比率に係る赤字・黒字の構成分析!J$34,"▲", "-")), 2) &gt;= 0, ABS(ROUND(VALUE(SUBSTITUTE(連結実質赤字比率に係る赤字・黒字の構成分析!J$34,"▲", "-")), 2)), NA())</f>
        <v>#N/A</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64115</v>
      </c>
      <c r="E42" s="154"/>
      <c r="F42" s="154"/>
      <c r="G42" s="154">
        <f>'実質公債費比率（分子）の構造'!L$52</f>
        <v>64084</v>
      </c>
      <c r="H42" s="154"/>
      <c r="I42" s="154"/>
      <c r="J42" s="154">
        <f>'実質公債費比率（分子）の構造'!M$52</f>
        <v>69430</v>
      </c>
      <c r="K42" s="154"/>
      <c r="L42" s="154"/>
      <c r="M42" s="154">
        <f>'実質公債費比率（分子）の構造'!N$52</f>
        <v>62642</v>
      </c>
      <c r="N42" s="154"/>
      <c r="O42" s="154"/>
      <c r="P42" s="154">
        <f>'実質公債費比率（分子）の構造'!O$52</f>
        <v>63526</v>
      </c>
    </row>
    <row r="43" spans="1:16" x14ac:dyDescent="0.2">
      <c r="A43" s="154" t="s">
        <v>62</v>
      </c>
      <c r="B43" s="154">
        <f>'実質公債費比率（分子）の構造'!K$51</f>
        <v>36</v>
      </c>
      <c r="C43" s="154"/>
      <c r="D43" s="154"/>
      <c r="E43" s="154">
        <f>'実質公債費比率（分子）の構造'!L$51</f>
        <v>5</v>
      </c>
      <c r="F43" s="154"/>
      <c r="G43" s="154"/>
      <c r="H43" s="154">
        <f>'実質公債費比率（分子）の構造'!M$51</f>
        <v>19</v>
      </c>
      <c r="I43" s="154"/>
      <c r="J43" s="154"/>
      <c r="K43" s="154">
        <f>'実質公債費比率（分子）の構造'!N$51</f>
        <v>13</v>
      </c>
      <c r="L43" s="154"/>
      <c r="M43" s="154"/>
      <c r="N43" s="154">
        <f>'実質公債費比率（分子）の構造'!O$51</f>
        <v>11</v>
      </c>
      <c r="O43" s="154"/>
      <c r="P43" s="154"/>
    </row>
    <row r="44" spans="1:16" x14ac:dyDescent="0.2">
      <c r="A44" s="154" t="s">
        <v>63</v>
      </c>
      <c r="B44" s="154">
        <f>'実質公債費比率（分子）の構造'!K$50</f>
        <v>415</v>
      </c>
      <c r="C44" s="154"/>
      <c r="D44" s="154"/>
      <c r="E44" s="154">
        <f>'実質公債費比率（分子）の構造'!L$50</f>
        <v>379</v>
      </c>
      <c r="F44" s="154"/>
      <c r="G44" s="154"/>
      <c r="H44" s="154">
        <f>'実質公債費比率（分子）の構造'!M$50</f>
        <v>241</v>
      </c>
      <c r="I44" s="154"/>
      <c r="J44" s="154"/>
      <c r="K44" s="154">
        <f>'実質公債費比率（分子）の構造'!N$50</f>
        <v>169</v>
      </c>
      <c r="L44" s="154"/>
      <c r="M44" s="154"/>
      <c r="N44" s="154">
        <f>'実質公債費比率（分子）の構造'!O$50</f>
        <v>159</v>
      </c>
      <c r="O44" s="154"/>
      <c r="P44" s="154"/>
    </row>
    <row r="45" spans="1:16" x14ac:dyDescent="0.2">
      <c r="A45" s="154" t="s">
        <v>64</v>
      </c>
      <c r="B45" s="154">
        <f>'実質公債費比率（分子）の構造'!K$49</f>
        <v>686</v>
      </c>
      <c r="C45" s="154"/>
      <c r="D45" s="154"/>
      <c r="E45" s="154">
        <f>'実質公債費比率（分子）の構造'!L$49</f>
        <v>882</v>
      </c>
      <c r="F45" s="154"/>
      <c r="G45" s="154"/>
      <c r="H45" s="154">
        <f>'実質公債費比率（分子）の構造'!M$49</f>
        <v>979</v>
      </c>
      <c r="I45" s="154"/>
      <c r="J45" s="154"/>
      <c r="K45" s="154">
        <f>'実質公債費比率（分子）の構造'!N$49</f>
        <v>948</v>
      </c>
      <c r="L45" s="154"/>
      <c r="M45" s="154"/>
      <c r="N45" s="154">
        <f>'実質公債費比率（分子）の構造'!O$49</f>
        <v>940</v>
      </c>
      <c r="O45" s="154"/>
      <c r="P45" s="154"/>
    </row>
    <row r="46" spans="1:16" x14ac:dyDescent="0.2">
      <c r="A46" s="154" t="s">
        <v>65</v>
      </c>
      <c r="B46" s="154">
        <f>'実質公債費比率（分子）の構造'!K$48</f>
        <v>3283</v>
      </c>
      <c r="C46" s="154"/>
      <c r="D46" s="154"/>
      <c r="E46" s="154">
        <f>'実質公債費比率（分子）の構造'!L$48</f>
        <v>3061</v>
      </c>
      <c r="F46" s="154"/>
      <c r="G46" s="154"/>
      <c r="H46" s="154">
        <f>'実質公債費比率（分子）の構造'!M$48</f>
        <v>3051</v>
      </c>
      <c r="I46" s="154"/>
      <c r="J46" s="154"/>
      <c r="K46" s="154">
        <f>'実質公債費比率（分子）の構造'!N$48</f>
        <v>2545</v>
      </c>
      <c r="L46" s="154"/>
      <c r="M46" s="154"/>
      <c r="N46" s="154">
        <f>'実質公債費比率（分子）の構造'!O$48</f>
        <v>2544</v>
      </c>
      <c r="O46" s="154"/>
      <c r="P46" s="154"/>
    </row>
    <row r="47" spans="1:16" x14ac:dyDescent="0.2">
      <c r="A47" s="154" t="s">
        <v>66</v>
      </c>
      <c r="B47" s="154">
        <f>'実質公債費比率（分子）の構造'!K$47</f>
        <v>1159</v>
      </c>
      <c r="C47" s="154"/>
      <c r="D47" s="154"/>
      <c r="E47" s="154">
        <f>'実質公債費比率（分子）の構造'!L$47</f>
        <v>1159</v>
      </c>
      <c r="F47" s="154"/>
      <c r="G47" s="154"/>
      <c r="H47" s="154">
        <f>'実質公債費比率（分子）の構造'!M$47</f>
        <v>1159</v>
      </c>
      <c r="I47" s="154"/>
      <c r="J47" s="154"/>
      <c r="K47" s="154">
        <f>'実質公債費比率（分子）の構造'!N$47</f>
        <v>159</v>
      </c>
      <c r="L47" s="154"/>
      <c r="M47" s="154"/>
      <c r="N47" s="154" t="str">
        <f>'実質公債費比率（分子）の構造'!O$47</f>
        <v>-</v>
      </c>
      <c r="O47" s="154"/>
      <c r="P47" s="154"/>
    </row>
    <row r="48" spans="1:16" x14ac:dyDescent="0.2">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68</v>
      </c>
      <c r="B49" s="154">
        <f>'実質公債費比率（分子）の構造'!K$45</f>
        <v>93671</v>
      </c>
      <c r="C49" s="154"/>
      <c r="D49" s="154"/>
      <c r="E49" s="154">
        <f>'実質公債費比率（分子）の構造'!L$45</f>
        <v>92445</v>
      </c>
      <c r="F49" s="154"/>
      <c r="G49" s="154"/>
      <c r="H49" s="154">
        <f>'実質公債費比率（分子）の構造'!M$45</f>
        <v>96534</v>
      </c>
      <c r="I49" s="154"/>
      <c r="J49" s="154"/>
      <c r="K49" s="154">
        <f>'実質公債費比率（分子）の構造'!N$45</f>
        <v>90521</v>
      </c>
      <c r="L49" s="154"/>
      <c r="M49" s="154"/>
      <c r="N49" s="154">
        <f>'実質公債費比率（分子）の構造'!O$45</f>
        <v>91144</v>
      </c>
      <c r="O49" s="154"/>
      <c r="P49" s="154"/>
    </row>
    <row r="50" spans="1:16" x14ac:dyDescent="0.2">
      <c r="A50" s="154" t="s">
        <v>69</v>
      </c>
      <c r="B50" s="154" t="e">
        <f>NA()</f>
        <v>#N/A</v>
      </c>
      <c r="C50" s="154">
        <f>IF(ISNUMBER('実質公債費比率（分子）の構造'!K$53),'実質公債費比率（分子）の構造'!K$53,NA())</f>
        <v>35135</v>
      </c>
      <c r="D50" s="154" t="e">
        <f>NA()</f>
        <v>#N/A</v>
      </c>
      <c r="E50" s="154" t="e">
        <f>NA()</f>
        <v>#N/A</v>
      </c>
      <c r="F50" s="154">
        <f>IF(ISNUMBER('実質公債費比率（分子）の構造'!L$53),'実質公債費比率（分子）の構造'!L$53,NA())</f>
        <v>33847</v>
      </c>
      <c r="G50" s="154" t="e">
        <f>NA()</f>
        <v>#N/A</v>
      </c>
      <c r="H50" s="154" t="e">
        <f>NA()</f>
        <v>#N/A</v>
      </c>
      <c r="I50" s="154">
        <f>IF(ISNUMBER('実質公債費比率（分子）の構造'!M$53),'実質公債費比率（分子）の構造'!M$53,NA())</f>
        <v>32553</v>
      </c>
      <c r="J50" s="154" t="e">
        <f>NA()</f>
        <v>#N/A</v>
      </c>
      <c r="K50" s="154" t="e">
        <f>NA()</f>
        <v>#N/A</v>
      </c>
      <c r="L50" s="154">
        <f>IF(ISNUMBER('実質公債費比率（分子）の構造'!N$53),'実質公債費比率（分子）の構造'!N$53,NA())</f>
        <v>31713</v>
      </c>
      <c r="M50" s="154" t="e">
        <f>NA()</f>
        <v>#N/A</v>
      </c>
      <c r="N50" s="154" t="e">
        <f>NA()</f>
        <v>#N/A</v>
      </c>
      <c r="O50" s="154">
        <f>IF(ISNUMBER('実質公債費比率（分子）の構造'!O$53),'実質公債費比率（分子）の構造'!O$53,NA())</f>
        <v>31272</v>
      </c>
      <c r="P50" s="154" t="e">
        <f>NA()</f>
        <v>#N/A</v>
      </c>
    </row>
    <row r="53" spans="1:16" x14ac:dyDescent="0.2">
      <c r="A53" s="122" t="s">
        <v>70</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698158</v>
      </c>
      <c r="E56" s="153"/>
      <c r="F56" s="153"/>
      <c r="G56" s="153">
        <f>'将来負担比率（分子）の構造'!J$52</f>
        <v>686501</v>
      </c>
      <c r="H56" s="153"/>
      <c r="I56" s="153"/>
      <c r="J56" s="153">
        <f>'将来負担比率（分子）の構造'!K$52</f>
        <v>673672</v>
      </c>
      <c r="K56" s="153"/>
      <c r="L56" s="153"/>
      <c r="M56" s="153">
        <f>'将来負担比率（分子）の構造'!L$52</f>
        <v>660406</v>
      </c>
      <c r="N56" s="153"/>
      <c r="O56" s="153"/>
      <c r="P56" s="153">
        <f>'将来負担比率（分子）の構造'!M$52</f>
        <v>648468</v>
      </c>
    </row>
    <row r="57" spans="1:16" x14ac:dyDescent="0.2">
      <c r="A57" s="153" t="s">
        <v>40</v>
      </c>
      <c r="B57" s="153"/>
      <c r="C57" s="153"/>
      <c r="D57" s="153">
        <f>'将来負担比率（分子）の構造'!I$51</f>
        <v>20083</v>
      </c>
      <c r="E57" s="153"/>
      <c r="F57" s="153"/>
      <c r="G57" s="153">
        <f>'将来負担比率（分子）の構造'!J$51</f>
        <v>20362</v>
      </c>
      <c r="H57" s="153"/>
      <c r="I57" s="153"/>
      <c r="J57" s="153">
        <f>'将来負担比率（分子）の構造'!K$51</f>
        <v>14115</v>
      </c>
      <c r="K57" s="153"/>
      <c r="L57" s="153"/>
      <c r="M57" s="153">
        <f>'将来負担比率（分子）の構造'!L$51</f>
        <v>17825</v>
      </c>
      <c r="N57" s="153"/>
      <c r="O57" s="153"/>
      <c r="P57" s="153">
        <f>'将来負担比率（分子）の構造'!M$51</f>
        <v>14681</v>
      </c>
    </row>
    <row r="58" spans="1:16" x14ac:dyDescent="0.2">
      <c r="A58" s="153" t="s">
        <v>39</v>
      </c>
      <c r="B58" s="153"/>
      <c r="C58" s="153"/>
      <c r="D58" s="153">
        <f>'将来負担比率（分子）の構造'!I$50</f>
        <v>49142</v>
      </c>
      <c r="E58" s="153"/>
      <c r="F58" s="153"/>
      <c r="G58" s="153">
        <f>'将来負担比率（分子）の構造'!J$50</f>
        <v>45184</v>
      </c>
      <c r="H58" s="153"/>
      <c r="I58" s="153"/>
      <c r="J58" s="153">
        <f>'将来負担比率（分子）の構造'!K$50</f>
        <v>36349</v>
      </c>
      <c r="K58" s="153"/>
      <c r="L58" s="153"/>
      <c r="M58" s="153">
        <f>'将来負担比率（分子）の構造'!L$50</f>
        <v>37681</v>
      </c>
      <c r="N58" s="153"/>
      <c r="O58" s="153"/>
      <c r="P58" s="153">
        <f>'将来負担比率（分子）の構造'!M$50</f>
        <v>34354</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10548</v>
      </c>
      <c r="C61" s="153"/>
      <c r="D61" s="153"/>
      <c r="E61" s="153">
        <f>'将来負担比率（分子）の構造'!J$46</f>
        <v>11677</v>
      </c>
      <c r="F61" s="153"/>
      <c r="G61" s="153"/>
      <c r="H61" s="153">
        <f>'将来負担比率（分子）の構造'!K$46</f>
        <v>10442</v>
      </c>
      <c r="I61" s="153"/>
      <c r="J61" s="153"/>
      <c r="K61" s="153">
        <f>'将来負担比率（分子）の構造'!L$46</f>
        <v>9157</v>
      </c>
      <c r="L61" s="153"/>
      <c r="M61" s="153"/>
      <c r="N61" s="153">
        <f>'将来負担比率（分子）の構造'!M$46</f>
        <v>8179</v>
      </c>
      <c r="O61" s="153"/>
      <c r="P61" s="153"/>
    </row>
    <row r="62" spans="1:16" x14ac:dyDescent="0.2">
      <c r="A62" s="153" t="s">
        <v>33</v>
      </c>
      <c r="B62" s="153">
        <f>'将来負担比率（分子）の構造'!I$45</f>
        <v>151080</v>
      </c>
      <c r="C62" s="153"/>
      <c r="D62" s="153"/>
      <c r="E62" s="153">
        <f>'将来負担比率（分子）の構造'!J$45</f>
        <v>146784</v>
      </c>
      <c r="F62" s="153"/>
      <c r="G62" s="153"/>
      <c r="H62" s="153">
        <f>'将来負担比率（分子）の構造'!K$45</f>
        <v>142209</v>
      </c>
      <c r="I62" s="153"/>
      <c r="J62" s="153"/>
      <c r="K62" s="153">
        <f>'将来負担比率（分子）の構造'!L$45</f>
        <v>132859</v>
      </c>
      <c r="L62" s="153"/>
      <c r="M62" s="153"/>
      <c r="N62" s="153">
        <f>'将来負担比率（分子）の構造'!M$45</f>
        <v>128380</v>
      </c>
      <c r="O62" s="153"/>
      <c r="P62" s="153"/>
    </row>
    <row r="63" spans="1:16" x14ac:dyDescent="0.2">
      <c r="A63" s="153" t="s">
        <v>32</v>
      </c>
      <c r="B63" s="153">
        <f>'将来負担比率（分子）の構造'!I$44</f>
        <v>8655</v>
      </c>
      <c r="C63" s="153"/>
      <c r="D63" s="153"/>
      <c r="E63" s="153">
        <f>'将来負担比率（分子）の構造'!J$44</f>
        <v>7995</v>
      </c>
      <c r="F63" s="153"/>
      <c r="G63" s="153"/>
      <c r="H63" s="153">
        <f>'将来負担比率（分子）の構造'!K$44</f>
        <v>7451</v>
      </c>
      <c r="I63" s="153"/>
      <c r="J63" s="153"/>
      <c r="K63" s="153">
        <f>'将来負担比率（分子）の構造'!L$44</f>
        <v>6974</v>
      </c>
      <c r="L63" s="153"/>
      <c r="M63" s="153"/>
      <c r="N63" s="153">
        <f>'将来負担比率（分子）の構造'!M$44</f>
        <v>6158</v>
      </c>
      <c r="O63" s="153"/>
      <c r="P63" s="153"/>
    </row>
    <row r="64" spans="1:16" x14ac:dyDescent="0.2">
      <c r="A64" s="153" t="s">
        <v>31</v>
      </c>
      <c r="B64" s="153">
        <f>'将来負担比率（分子）の構造'!I$43</f>
        <v>29101</v>
      </c>
      <c r="C64" s="153"/>
      <c r="D64" s="153"/>
      <c r="E64" s="153">
        <f>'将来負担比率（分子）の構造'!J$43</f>
        <v>27675</v>
      </c>
      <c r="F64" s="153"/>
      <c r="G64" s="153"/>
      <c r="H64" s="153">
        <f>'将来負担比率（分子）の構造'!K$43</f>
        <v>27357</v>
      </c>
      <c r="I64" s="153"/>
      <c r="J64" s="153"/>
      <c r="K64" s="153">
        <f>'将来負担比率（分子）の構造'!L$43</f>
        <v>27196</v>
      </c>
      <c r="L64" s="153"/>
      <c r="M64" s="153"/>
      <c r="N64" s="153">
        <f>'将来負担比率（分子）の構造'!M$43</f>
        <v>26996</v>
      </c>
      <c r="O64" s="153"/>
      <c r="P64" s="153"/>
    </row>
    <row r="65" spans="1:16" x14ac:dyDescent="0.2">
      <c r="A65" s="153" t="s">
        <v>30</v>
      </c>
      <c r="B65" s="153">
        <f>'将来負担比率（分子）の構造'!I$42</f>
        <v>1482</v>
      </c>
      <c r="C65" s="153"/>
      <c r="D65" s="153"/>
      <c r="E65" s="153">
        <f>'将来負担比率（分子）の構造'!J$42</f>
        <v>1143</v>
      </c>
      <c r="F65" s="153"/>
      <c r="G65" s="153"/>
      <c r="H65" s="153">
        <f>'将来負担比率（分子）の構造'!K$42</f>
        <v>910</v>
      </c>
      <c r="I65" s="153"/>
      <c r="J65" s="153"/>
      <c r="K65" s="153">
        <f>'将来負担比率（分子）の構造'!L$42</f>
        <v>924</v>
      </c>
      <c r="L65" s="153"/>
      <c r="M65" s="153"/>
      <c r="N65" s="153">
        <f>'将来負担比率（分子）の構造'!M$42</f>
        <v>900</v>
      </c>
      <c r="O65" s="153"/>
      <c r="P65" s="153"/>
    </row>
    <row r="66" spans="1:16" x14ac:dyDescent="0.2">
      <c r="A66" s="153" t="s">
        <v>29</v>
      </c>
      <c r="B66" s="153">
        <f>'将来負担比率（分子）の構造'!I$41</f>
        <v>1192010</v>
      </c>
      <c r="C66" s="153"/>
      <c r="D66" s="153"/>
      <c r="E66" s="153">
        <f>'将来負担比率（分子）の構造'!J$41</f>
        <v>1185507</v>
      </c>
      <c r="F66" s="153"/>
      <c r="G66" s="153"/>
      <c r="H66" s="153">
        <f>'将来負担比率（分子）の構造'!K$41</f>
        <v>1168669</v>
      </c>
      <c r="I66" s="153"/>
      <c r="J66" s="153"/>
      <c r="K66" s="153">
        <f>'将来負担比率（分子）の構造'!L$41</f>
        <v>1171297</v>
      </c>
      <c r="L66" s="153"/>
      <c r="M66" s="153"/>
      <c r="N66" s="153">
        <f>'将来負担比率（分子）の構造'!M$41</f>
        <v>1176310</v>
      </c>
      <c r="O66" s="153"/>
      <c r="P66" s="153"/>
    </row>
    <row r="67" spans="1:16" x14ac:dyDescent="0.2">
      <c r="A67" s="153" t="s">
        <v>73</v>
      </c>
      <c r="B67" s="153" t="e">
        <f>NA()</f>
        <v>#N/A</v>
      </c>
      <c r="C67" s="153">
        <f>IF(ISNUMBER('将来負担比率（分子）の構造'!I$53), IF('将来負担比率（分子）の構造'!I$53 &lt; 0, 0, '将来負担比率（分子）の構造'!I$53), NA())</f>
        <v>625493</v>
      </c>
      <c r="D67" s="153" t="e">
        <f>NA()</f>
        <v>#N/A</v>
      </c>
      <c r="E67" s="153" t="e">
        <f>NA()</f>
        <v>#N/A</v>
      </c>
      <c r="F67" s="153">
        <f>IF(ISNUMBER('将来負担比率（分子）の構造'!J$53), IF('将来負担比率（分子）の構造'!J$53 &lt; 0, 0, '将来負担比率（分子）の構造'!J$53), NA())</f>
        <v>628735</v>
      </c>
      <c r="G67" s="153" t="e">
        <f>NA()</f>
        <v>#N/A</v>
      </c>
      <c r="H67" s="153" t="e">
        <f>NA()</f>
        <v>#N/A</v>
      </c>
      <c r="I67" s="153">
        <f>IF(ISNUMBER('将来負担比率（分子）の構造'!K$53), IF('将来負担比率（分子）の構造'!K$53 &lt; 0, 0, '将来負担比率（分子）の構造'!K$53), NA())</f>
        <v>632902</v>
      </c>
      <c r="J67" s="153" t="e">
        <f>NA()</f>
        <v>#N/A</v>
      </c>
      <c r="K67" s="153" t="e">
        <f>NA()</f>
        <v>#N/A</v>
      </c>
      <c r="L67" s="153">
        <f>IF(ISNUMBER('将来負担比率（分子）の構造'!L$53), IF('将来負担比率（分子）の構造'!L$53 &lt; 0, 0, '将来負担比率（分子）の構造'!L$53), NA())</f>
        <v>632494</v>
      </c>
      <c r="M67" s="153" t="e">
        <f>NA()</f>
        <v>#N/A</v>
      </c>
      <c r="N67" s="153" t="e">
        <f>NA()</f>
        <v>#N/A</v>
      </c>
      <c r="O67" s="153">
        <f>IF(ISNUMBER('将来負担比率（分子）の構造'!M$53), IF('将来負担比率（分子）の構造'!M$53 &lt; 0, 0, '将来負担比率（分子）の構造'!M$53), NA())</f>
        <v>649421</v>
      </c>
      <c r="P67" s="153" t="e">
        <f>NA()</f>
        <v>#N/A</v>
      </c>
    </row>
    <row r="70" spans="1:16" x14ac:dyDescent="0.2">
      <c r="A70" s="155" t="s">
        <v>74</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75</v>
      </c>
      <c r="B72" s="157">
        <f>基金残高に係る経年分析!F55</f>
        <v>6638</v>
      </c>
      <c r="C72" s="157">
        <f>基金残高に係る経年分析!G55</f>
        <v>8611</v>
      </c>
      <c r="D72" s="157">
        <f>基金残高に係る経年分析!H55</f>
        <v>9827</v>
      </c>
    </row>
    <row r="73" spans="1:16" x14ac:dyDescent="0.2">
      <c r="A73" s="156" t="s">
        <v>76</v>
      </c>
      <c r="B73" s="157">
        <f>基金残高に係る経年分析!F56</f>
        <v>17883</v>
      </c>
      <c r="C73" s="157">
        <f>基金残高に係る経年分析!G56</f>
        <v>17883</v>
      </c>
      <c r="D73" s="157">
        <f>基金残高に係る経年分析!H56</f>
        <v>13801</v>
      </c>
    </row>
    <row r="74" spans="1:16" x14ac:dyDescent="0.2">
      <c r="A74" s="156" t="s">
        <v>77</v>
      </c>
      <c r="B74" s="157">
        <f>基金残高に係る経年分析!F57</f>
        <v>12596</v>
      </c>
      <c r="C74" s="157">
        <f>基金残高に係る経年分析!G57</f>
        <v>15338</v>
      </c>
      <c r="D74" s="157">
        <f>基金残高に係る経年分析!H57</f>
        <v>13556</v>
      </c>
    </row>
  </sheetData>
  <sheetProtection algorithmName="SHA-512" hashValue="hExxiyOW1lh5YYZmrb3zXvu4tuqB7BidhURQEz/DpJi0luDJeqO++Tfb1nbLL1sqNeLxMCpZ6u89zeOQ6XmFyg==" saltValue="y5sq2ITHwmWqSCYkuELF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2" t="s">
        <v>191</v>
      </c>
      <c r="DD1" s="593"/>
      <c r="DE1" s="593"/>
      <c r="DF1" s="593"/>
      <c r="DG1" s="593"/>
      <c r="DH1" s="593"/>
      <c r="DI1" s="594"/>
      <c r="DK1" s="592" t="s">
        <v>192</v>
      </c>
      <c r="DL1" s="593"/>
      <c r="DM1" s="593"/>
      <c r="DN1" s="593"/>
      <c r="DO1" s="593"/>
      <c r="DP1" s="593"/>
      <c r="DQ1" s="593"/>
      <c r="DR1" s="593"/>
      <c r="DS1" s="593"/>
      <c r="DT1" s="593"/>
      <c r="DU1" s="593"/>
      <c r="DV1" s="593"/>
      <c r="DW1" s="593"/>
      <c r="DX1" s="594"/>
      <c r="DY1" s="208"/>
      <c r="DZ1" s="208"/>
      <c r="EA1" s="208"/>
      <c r="EB1" s="208"/>
      <c r="EC1" s="208"/>
      <c r="ED1" s="208"/>
      <c r="EE1" s="208"/>
      <c r="EF1" s="208"/>
      <c r="EG1" s="208"/>
      <c r="EH1" s="208"/>
    </row>
    <row r="2" spans="2:138" ht="22.5" customHeight="1" x14ac:dyDescent="0.2">
      <c r="B2" s="210" t="s">
        <v>193</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595" t="s">
        <v>194</v>
      </c>
      <c r="C3" s="596"/>
      <c r="D3" s="596"/>
      <c r="E3" s="596"/>
      <c r="F3" s="596"/>
      <c r="G3" s="596"/>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5" t="s">
        <v>195</v>
      </c>
      <c r="AQ3" s="596"/>
      <c r="AR3" s="596"/>
      <c r="AS3" s="596"/>
      <c r="AT3" s="596"/>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7"/>
      <c r="BY3" s="595" t="s">
        <v>196</v>
      </c>
      <c r="BZ3" s="596"/>
      <c r="CA3" s="596"/>
      <c r="CB3" s="596"/>
      <c r="CC3" s="596"/>
      <c r="CD3" s="596"/>
      <c r="CE3" s="596"/>
      <c r="CF3" s="596"/>
      <c r="CG3" s="596"/>
      <c r="CH3" s="596"/>
      <c r="CI3" s="596"/>
      <c r="CJ3" s="596"/>
      <c r="CK3" s="596"/>
      <c r="CL3" s="596"/>
      <c r="CM3" s="596"/>
      <c r="CN3" s="596"/>
      <c r="CO3" s="596"/>
      <c r="CP3" s="596"/>
      <c r="CQ3" s="596"/>
      <c r="CR3" s="596"/>
      <c r="CS3" s="596"/>
      <c r="CT3" s="596"/>
      <c r="CU3" s="596"/>
      <c r="CV3" s="596"/>
      <c r="CW3" s="596"/>
      <c r="CX3" s="596"/>
      <c r="CY3" s="596"/>
      <c r="CZ3" s="596"/>
      <c r="DA3" s="596"/>
      <c r="DB3" s="596"/>
      <c r="DC3" s="596"/>
      <c r="DD3" s="596"/>
      <c r="DE3" s="596"/>
      <c r="DF3" s="596"/>
      <c r="DG3" s="596"/>
      <c r="DH3" s="596"/>
      <c r="DI3" s="596"/>
      <c r="DJ3" s="596"/>
      <c r="DK3" s="596"/>
      <c r="DL3" s="596"/>
      <c r="DM3" s="596"/>
      <c r="DN3" s="596"/>
      <c r="DO3" s="596"/>
      <c r="DP3" s="596"/>
      <c r="DQ3" s="596"/>
      <c r="DR3" s="596"/>
      <c r="DS3" s="596"/>
      <c r="DT3" s="596"/>
      <c r="DU3" s="596"/>
      <c r="DV3" s="596"/>
      <c r="DW3" s="596"/>
      <c r="DX3" s="597"/>
    </row>
    <row r="4" spans="2:138" ht="11.25" customHeight="1" x14ac:dyDescent="0.2">
      <c r="B4" s="595" t="s">
        <v>1</v>
      </c>
      <c r="C4" s="596"/>
      <c r="D4" s="596"/>
      <c r="E4" s="596"/>
      <c r="F4" s="596"/>
      <c r="G4" s="596"/>
      <c r="H4" s="596"/>
      <c r="I4" s="596"/>
      <c r="J4" s="596"/>
      <c r="K4" s="596"/>
      <c r="L4" s="596"/>
      <c r="M4" s="596"/>
      <c r="N4" s="596"/>
      <c r="O4" s="596"/>
      <c r="P4" s="596"/>
      <c r="Q4" s="597"/>
      <c r="R4" s="595" t="s">
        <v>197</v>
      </c>
      <c r="S4" s="596"/>
      <c r="T4" s="596"/>
      <c r="U4" s="596"/>
      <c r="V4" s="596"/>
      <c r="W4" s="596"/>
      <c r="X4" s="596"/>
      <c r="Y4" s="597"/>
      <c r="Z4" s="595" t="s">
        <v>198</v>
      </c>
      <c r="AA4" s="596"/>
      <c r="AB4" s="596"/>
      <c r="AC4" s="597"/>
      <c r="AD4" s="595" t="s">
        <v>199</v>
      </c>
      <c r="AE4" s="596"/>
      <c r="AF4" s="596"/>
      <c r="AG4" s="596"/>
      <c r="AH4" s="596"/>
      <c r="AI4" s="596"/>
      <c r="AJ4" s="596"/>
      <c r="AK4" s="597"/>
      <c r="AL4" s="595" t="s">
        <v>198</v>
      </c>
      <c r="AM4" s="596"/>
      <c r="AN4" s="596"/>
      <c r="AO4" s="597"/>
      <c r="AP4" s="598" t="s">
        <v>200</v>
      </c>
      <c r="AQ4" s="598"/>
      <c r="AR4" s="598"/>
      <c r="AS4" s="598"/>
      <c r="AT4" s="598"/>
      <c r="AU4" s="598"/>
      <c r="AV4" s="598"/>
      <c r="AW4" s="598"/>
      <c r="AX4" s="598"/>
      <c r="AY4" s="598"/>
      <c r="AZ4" s="598"/>
      <c r="BA4" s="598"/>
      <c r="BB4" s="598"/>
      <c r="BC4" s="598"/>
      <c r="BD4" s="598" t="s">
        <v>201</v>
      </c>
      <c r="BE4" s="598"/>
      <c r="BF4" s="598"/>
      <c r="BG4" s="598"/>
      <c r="BH4" s="598"/>
      <c r="BI4" s="598"/>
      <c r="BJ4" s="598"/>
      <c r="BK4" s="598"/>
      <c r="BL4" s="598" t="s">
        <v>198</v>
      </c>
      <c r="BM4" s="598"/>
      <c r="BN4" s="598"/>
      <c r="BO4" s="598"/>
      <c r="BP4" s="598" t="s">
        <v>202</v>
      </c>
      <c r="BQ4" s="598"/>
      <c r="BR4" s="598"/>
      <c r="BS4" s="598"/>
      <c r="BT4" s="598"/>
      <c r="BU4" s="598"/>
      <c r="BV4" s="598"/>
      <c r="BW4" s="598"/>
      <c r="BY4" s="595" t="s">
        <v>203</v>
      </c>
      <c r="BZ4" s="596"/>
      <c r="CA4" s="596"/>
      <c r="CB4" s="596"/>
      <c r="CC4" s="596"/>
      <c r="CD4" s="596"/>
      <c r="CE4" s="596"/>
      <c r="CF4" s="596"/>
      <c r="CG4" s="596"/>
      <c r="CH4" s="596"/>
      <c r="CI4" s="596"/>
      <c r="CJ4" s="596"/>
      <c r="CK4" s="596"/>
      <c r="CL4" s="596"/>
      <c r="CM4" s="596"/>
      <c r="CN4" s="596"/>
      <c r="CO4" s="596"/>
      <c r="CP4" s="596"/>
      <c r="CQ4" s="596"/>
      <c r="CR4" s="596"/>
      <c r="CS4" s="596"/>
      <c r="CT4" s="596"/>
      <c r="CU4" s="596"/>
      <c r="CV4" s="596"/>
      <c r="CW4" s="596"/>
      <c r="CX4" s="596"/>
      <c r="CY4" s="596"/>
      <c r="CZ4" s="596"/>
      <c r="DA4" s="596"/>
      <c r="DB4" s="596"/>
      <c r="DC4" s="596"/>
      <c r="DD4" s="596"/>
      <c r="DE4" s="596"/>
      <c r="DF4" s="596"/>
      <c r="DG4" s="596"/>
      <c r="DH4" s="596"/>
      <c r="DI4" s="596"/>
      <c r="DJ4" s="596"/>
      <c r="DK4" s="596"/>
      <c r="DL4" s="596"/>
      <c r="DM4" s="596"/>
      <c r="DN4" s="596"/>
      <c r="DO4" s="596"/>
      <c r="DP4" s="596"/>
      <c r="DQ4" s="596"/>
      <c r="DR4" s="596"/>
      <c r="DS4" s="596"/>
      <c r="DT4" s="596"/>
      <c r="DU4" s="596"/>
      <c r="DV4" s="596"/>
      <c r="DW4" s="596"/>
      <c r="DX4" s="597"/>
    </row>
    <row r="5" spans="2:138" s="213" customFormat="1" ht="11.25" customHeight="1" x14ac:dyDescent="0.2">
      <c r="B5" s="599" t="s">
        <v>204</v>
      </c>
      <c r="C5" s="600"/>
      <c r="D5" s="600"/>
      <c r="E5" s="600"/>
      <c r="F5" s="600"/>
      <c r="G5" s="600"/>
      <c r="H5" s="600"/>
      <c r="I5" s="600"/>
      <c r="J5" s="600"/>
      <c r="K5" s="600"/>
      <c r="L5" s="600"/>
      <c r="M5" s="600"/>
      <c r="N5" s="600"/>
      <c r="O5" s="600"/>
      <c r="P5" s="600"/>
      <c r="Q5" s="601"/>
      <c r="R5" s="602">
        <v>131804908</v>
      </c>
      <c r="S5" s="603"/>
      <c r="T5" s="603"/>
      <c r="U5" s="603"/>
      <c r="V5" s="603"/>
      <c r="W5" s="603"/>
      <c r="X5" s="603"/>
      <c r="Y5" s="604"/>
      <c r="Z5" s="605">
        <v>22.4</v>
      </c>
      <c r="AA5" s="605"/>
      <c r="AB5" s="605"/>
      <c r="AC5" s="605"/>
      <c r="AD5" s="606">
        <v>108616645</v>
      </c>
      <c r="AE5" s="606"/>
      <c r="AF5" s="606"/>
      <c r="AG5" s="606"/>
      <c r="AH5" s="606"/>
      <c r="AI5" s="606"/>
      <c r="AJ5" s="606"/>
      <c r="AK5" s="606"/>
      <c r="AL5" s="607">
        <v>35.700000000000003</v>
      </c>
      <c r="AM5" s="608"/>
      <c r="AN5" s="608"/>
      <c r="AO5" s="609"/>
      <c r="AP5" s="599" t="s">
        <v>205</v>
      </c>
      <c r="AQ5" s="600"/>
      <c r="AR5" s="600"/>
      <c r="AS5" s="600"/>
      <c r="AT5" s="600"/>
      <c r="AU5" s="600"/>
      <c r="AV5" s="600"/>
      <c r="AW5" s="600"/>
      <c r="AX5" s="600"/>
      <c r="AY5" s="600"/>
      <c r="AZ5" s="600"/>
      <c r="BA5" s="600"/>
      <c r="BB5" s="600"/>
      <c r="BC5" s="601"/>
      <c r="BD5" s="613">
        <v>131620106</v>
      </c>
      <c r="BE5" s="614"/>
      <c r="BF5" s="614"/>
      <c r="BG5" s="614"/>
      <c r="BH5" s="614"/>
      <c r="BI5" s="614"/>
      <c r="BJ5" s="614"/>
      <c r="BK5" s="615"/>
      <c r="BL5" s="616">
        <v>99.9</v>
      </c>
      <c r="BM5" s="616"/>
      <c r="BN5" s="616"/>
      <c r="BO5" s="616"/>
      <c r="BP5" s="617">
        <v>1145939</v>
      </c>
      <c r="BQ5" s="617"/>
      <c r="BR5" s="617"/>
      <c r="BS5" s="617"/>
      <c r="BT5" s="617"/>
      <c r="BU5" s="617"/>
      <c r="BV5" s="617"/>
      <c r="BW5" s="621"/>
      <c r="BY5" s="595" t="s">
        <v>200</v>
      </c>
      <c r="BZ5" s="596"/>
      <c r="CA5" s="596"/>
      <c r="CB5" s="596"/>
      <c r="CC5" s="596"/>
      <c r="CD5" s="596"/>
      <c r="CE5" s="596"/>
      <c r="CF5" s="596"/>
      <c r="CG5" s="596"/>
      <c r="CH5" s="596"/>
      <c r="CI5" s="596"/>
      <c r="CJ5" s="596"/>
      <c r="CK5" s="596"/>
      <c r="CL5" s="597"/>
      <c r="CM5" s="595" t="s">
        <v>206</v>
      </c>
      <c r="CN5" s="596"/>
      <c r="CO5" s="596"/>
      <c r="CP5" s="596"/>
      <c r="CQ5" s="596"/>
      <c r="CR5" s="596"/>
      <c r="CS5" s="596"/>
      <c r="CT5" s="597"/>
      <c r="CU5" s="595" t="s">
        <v>198</v>
      </c>
      <c r="CV5" s="596"/>
      <c r="CW5" s="596"/>
      <c r="CX5" s="597"/>
      <c r="CY5" s="595" t="s">
        <v>207</v>
      </c>
      <c r="CZ5" s="596"/>
      <c r="DA5" s="596"/>
      <c r="DB5" s="596"/>
      <c r="DC5" s="596"/>
      <c r="DD5" s="596"/>
      <c r="DE5" s="596"/>
      <c r="DF5" s="596"/>
      <c r="DG5" s="596"/>
      <c r="DH5" s="596"/>
      <c r="DI5" s="596"/>
      <c r="DJ5" s="596"/>
      <c r="DK5" s="597"/>
      <c r="DL5" s="595" t="s">
        <v>208</v>
      </c>
      <c r="DM5" s="596"/>
      <c r="DN5" s="596"/>
      <c r="DO5" s="596"/>
      <c r="DP5" s="596"/>
      <c r="DQ5" s="596"/>
      <c r="DR5" s="596"/>
      <c r="DS5" s="596"/>
      <c r="DT5" s="596"/>
      <c r="DU5" s="596"/>
      <c r="DV5" s="596"/>
      <c r="DW5" s="596"/>
      <c r="DX5" s="597"/>
    </row>
    <row r="6" spans="2:138" ht="11.25" customHeight="1" x14ac:dyDescent="0.2">
      <c r="B6" s="610" t="s">
        <v>209</v>
      </c>
      <c r="C6" s="611"/>
      <c r="D6" s="611"/>
      <c r="E6" s="611"/>
      <c r="F6" s="611"/>
      <c r="G6" s="611"/>
      <c r="H6" s="611"/>
      <c r="I6" s="611"/>
      <c r="J6" s="611"/>
      <c r="K6" s="611"/>
      <c r="L6" s="611"/>
      <c r="M6" s="611"/>
      <c r="N6" s="611"/>
      <c r="O6" s="611"/>
      <c r="P6" s="611"/>
      <c r="Q6" s="612"/>
      <c r="R6" s="613">
        <v>20744365</v>
      </c>
      <c r="S6" s="614"/>
      <c r="T6" s="614"/>
      <c r="U6" s="614"/>
      <c r="V6" s="614"/>
      <c r="W6" s="614"/>
      <c r="X6" s="614"/>
      <c r="Y6" s="615"/>
      <c r="Z6" s="616">
        <v>3.5</v>
      </c>
      <c r="AA6" s="616"/>
      <c r="AB6" s="616"/>
      <c r="AC6" s="616"/>
      <c r="AD6" s="617">
        <v>20744365</v>
      </c>
      <c r="AE6" s="617"/>
      <c r="AF6" s="617"/>
      <c r="AG6" s="617"/>
      <c r="AH6" s="617"/>
      <c r="AI6" s="617"/>
      <c r="AJ6" s="617"/>
      <c r="AK6" s="617"/>
      <c r="AL6" s="618">
        <v>6.8</v>
      </c>
      <c r="AM6" s="619"/>
      <c r="AN6" s="619"/>
      <c r="AO6" s="620"/>
      <c r="AP6" s="610" t="s">
        <v>210</v>
      </c>
      <c r="AQ6" s="611"/>
      <c r="AR6" s="611"/>
      <c r="AS6" s="611"/>
      <c r="AT6" s="611"/>
      <c r="AU6" s="611"/>
      <c r="AV6" s="611"/>
      <c r="AW6" s="611"/>
      <c r="AX6" s="611"/>
      <c r="AY6" s="611"/>
      <c r="AZ6" s="611"/>
      <c r="BA6" s="611"/>
      <c r="BB6" s="611"/>
      <c r="BC6" s="612"/>
      <c r="BD6" s="613">
        <v>131620106</v>
      </c>
      <c r="BE6" s="614"/>
      <c r="BF6" s="614"/>
      <c r="BG6" s="614"/>
      <c r="BH6" s="614"/>
      <c r="BI6" s="614"/>
      <c r="BJ6" s="614"/>
      <c r="BK6" s="615"/>
      <c r="BL6" s="616">
        <v>99.9</v>
      </c>
      <c r="BM6" s="616"/>
      <c r="BN6" s="616"/>
      <c r="BO6" s="616"/>
      <c r="BP6" s="617">
        <v>1145939</v>
      </c>
      <c r="BQ6" s="617"/>
      <c r="BR6" s="617"/>
      <c r="BS6" s="617"/>
      <c r="BT6" s="617"/>
      <c r="BU6" s="617"/>
      <c r="BV6" s="617"/>
      <c r="BW6" s="621"/>
      <c r="BY6" s="599" t="s">
        <v>211</v>
      </c>
      <c r="BZ6" s="600"/>
      <c r="CA6" s="600"/>
      <c r="CB6" s="600"/>
      <c r="CC6" s="600"/>
      <c r="CD6" s="600"/>
      <c r="CE6" s="600"/>
      <c r="CF6" s="600"/>
      <c r="CG6" s="600"/>
      <c r="CH6" s="600"/>
      <c r="CI6" s="600"/>
      <c r="CJ6" s="600"/>
      <c r="CK6" s="600"/>
      <c r="CL6" s="601"/>
      <c r="CM6" s="613">
        <v>1116409</v>
      </c>
      <c r="CN6" s="614"/>
      <c r="CO6" s="614"/>
      <c r="CP6" s="614"/>
      <c r="CQ6" s="614"/>
      <c r="CR6" s="614"/>
      <c r="CS6" s="614"/>
      <c r="CT6" s="615"/>
      <c r="CU6" s="616">
        <v>0.2</v>
      </c>
      <c r="CV6" s="616"/>
      <c r="CW6" s="616"/>
      <c r="CX6" s="616"/>
      <c r="CY6" s="622" t="s">
        <v>212</v>
      </c>
      <c r="CZ6" s="614"/>
      <c r="DA6" s="614"/>
      <c r="DB6" s="614"/>
      <c r="DC6" s="614"/>
      <c r="DD6" s="614"/>
      <c r="DE6" s="614"/>
      <c r="DF6" s="614"/>
      <c r="DG6" s="614"/>
      <c r="DH6" s="614"/>
      <c r="DI6" s="614"/>
      <c r="DJ6" s="614"/>
      <c r="DK6" s="615"/>
      <c r="DL6" s="622">
        <v>1115138</v>
      </c>
      <c r="DM6" s="614"/>
      <c r="DN6" s="614"/>
      <c r="DO6" s="614"/>
      <c r="DP6" s="614"/>
      <c r="DQ6" s="614"/>
      <c r="DR6" s="614"/>
      <c r="DS6" s="614"/>
      <c r="DT6" s="614"/>
      <c r="DU6" s="614"/>
      <c r="DV6" s="614"/>
      <c r="DW6" s="614"/>
      <c r="DX6" s="623"/>
    </row>
    <row r="7" spans="2:138" ht="11.25" customHeight="1" x14ac:dyDescent="0.2">
      <c r="B7" s="610" t="s">
        <v>213</v>
      </c>
      <c r="C7" s="611"/>
      <c r="D7" s="611"/>
      <c r="E7" s="611"/>
      <c r="F7" s="611"/>
      <c r="G7" s="611"/>
      <c r="H7" s="611"/>
      <c r="I7" s="611"/>
      <c r="J7" s="611"/>
      <c r="K7" s="611"/>
      <c r="L7" s="611"/>
      <c r="M7" s="611"/>
      <c r="N7" s="611"/>
      <c r="O7" s="611"/>
      <c r="P7" s="611"/>
      <c r="Q7" s="612"/>
      <c r="R7" s="613">
        <v>2591666</v>
      </c>
      <c r="S7" s="614"/>
      <c r="T7" s="614"/>
      <c r="U7" s="614"/>
      <c r="V7" s="614"/>
      <c r="W7" s="614"/>
      <c r="X7" s="614"/>
      <c r="Y7" s="615"/>
      <c r="Z7" s="616">
        <v>0.4</v>
      </c>
      <c r="AA7" s="616"/>
      <c r="AB7" s="616"/>
      <c r="AC7" s="616"/>
      <c r="AD7" s="617">
        <v>2591666</v>
      </c>
      <c r="AE7" s="617"/>
      <c r="AF7" s="617"/>
      <c r="AG7" s="617"/>
      <c r="AH7" s="617"/>
      <c r="AI7" s="617"/>
      <c r="AJ7" s="617"/>
      <c r="AK7" s="617"/>
      <c r="AL7" s="618">
        <v>0.9</v>
      </c>
      <c r="AM7" s="619"/>
      <c r="AN7" s="619"/>
      <c r="AO7" s="620"/>
      <c r="AP7" s="610" t="s">
        <v>214</v>
      </c>
      <c r="AQ7" s="611"/>
      <c r="AR7" s="611"/>
      <c r="AS7" s="611"/>
      <c r="AT7" s="611"/>
      <c r="AU7" s="611"/>
      <c r="AV7" s="611"/>
      <c r="AW7" s="611"/>
      <c r="AX7" s="611"/>
      <c r="AY7" s="611"/>
      <c r="AZ7" s="611"/>
      <c r="BA7" s="611"/>
      <c r="BB7" s="611"/>
      <c r="BC7" s="612"/>
      <c r="BD7" s="613">
        <v>37042505</v>
      </c>
      <c r="BE7" s="614"/>
      <c r="BF7" s="614"/>
      <c r="BG7" s="614"/>
      <c r="BH7" s="614"/>
      <c r="BI7" s="614"/>
      <c r="BJ7" s="614"/>
      <c r="BK7" s="615"/>
      <c r="BL7" s="616">
        <v>28.1</v>
      </c>
      <c r="BM7" s="616"/>
      <c r="BN7" s="616"/>
      <c r="BO7" s="616"/>
      <c r="BP7" s="617">
        <v>1145939</v>
      </c>
      <c r="BQ7" s="617"/>
      <c r="BR7" s="617"/>
      <c r="BS7" s="617"/>
      <c r="BT7" s="617"/>
      <c r="BU7" s="617"/>
      <c r="BV7" s="617"/>
      <c r="BW7" s="621"/>
      <c r="BY7" s="610" t="s">
        <v>215</v>
      </c>
      <c r="BZ7" s="611"/>
      <c r="CA7" s="611"/>
      <c r="CB7" s="611"/>
      <c r="CC7" s="611"/>
      <c r="CD7" s="611"/>
      <c r="CE7" s="611"/>
      <c r="CF7" s="611"/>
      <c r="CG7" s="611"/>
      <c r="CH7" s="611"/>
      <c r="CI7" s="611"/>
      <c r="CJ7" s="611"/>
      <c r="CK7" s="611"/>
      <c r="CL7" s="612"/>
      <c r="CM7" s="613">
        <v>37962299</v>
      </c>
      <c r="CN7" s="614"/>
      <c r="CO7" s="614"/>
      <c r="CP7" s="614"/>
      <c r="CQ7" s="614"/>
      <c r="CR7" s="614"/>
      <c r="CS7" s="614"/>
      <c r="CT7" s="615"/>
      <c r="CU7" s="616">
        <v>6.5</v>
      </c>
      <c r="CV7" s="616"/>
      <c r="CW7" s="616"/>
      <c r="CX7" s="616"/>
      <c r="CY7" s="622">
        <v>9001523</v>
      </c>
      <c r="CZ7" s="614"/>
      <c r="DA7" s="614"/>
      <c r="DB7" s="614"/>
      <c r="DC7" s="614"/>
      <c r="DD7" s="614"/>
      <c r="DE7" s="614"/>
      <c r="DF7" s="614"/>
      <c r="DG7" s="614"/>
      <c r="DH7" s="614"/>
      <c r="DI7" s="614"/>
      <c r="DJ7" s="614"/>
      <c r="DK7" s="615"/>
      <c r="DL7" s="622">
        <v>26927299</v>
      </c>
      <c r="DM7" s="614"/>
      <c r="DN7" s="614"/>
      <c r="DO7" s="614"/>
      <c r="DP7" s="614"/>
      <c r="DQ7" s="614"/>
      <c r="DR7" s="614"/>
      <c r="DS7" s="614"/>
      <c r="DT7" s="614"/>
      <c r="DU7" s="614"/>
      <c r="DV7" s="614"/>
      <c r="DW7" s="614"/>
      <c r="DX7" s="623"/>
    </row>
    <row r="8" spans="2:138" ht="11.25" customHeight="1" x14ac:dyDescent="0.2">
      <c r="B8" s="610" t="s">
        <v>216</v>
      </c>
      <c r="C8" s="611"/>
      <c r="D8" s="611"/>
      <c r="E8" s="611"/>
      <c r="F8" s="611"/>
      <c r="G8" s="611"/>
      <c r="H8" s="611"/>
      <c r="I8" s="611"/>
      <c r="J8" s="611"/>
      <c r="K8" s="611"/>
      <c r="L8" s="611"/>
      <c r="M8" s="611"/>
      <c r="N8" s="611"/>
      <c r="O8" s="611"/>
      <c r="P8" s="611"/>
      <c r="Q8" s="612"/>
      <c r="R8" s="613">
        <v>1</v>
      </c>
      <c r="S8" s="614"/>
      <c r="T8" s="614"/>
      <c r="U8" s="614"/>
      <c r="V8" s="614"/>
      <c r="W8" s="614"/>
      <c r="X8" s="614"/>
      <c r="Y8" s="615"/>
      <c r="Z8" s="616">
        <v>0</v>
      </c>
      <c r="AA8" s="616"/>
      <c r="AB8" s="616"/>
      <c r="AC8" s="616"/>
      <c r="AD8" s="617">
        <v>1</v>
      </c>
      <c r="AE8" s="617"/>
      <c r="AF8" s="617"/>
      <c r="AG8" s="617"/>
      <c r="AH8" s="617"/>
      <c r="AI8" s="617"/>
      <c r="AJ8" s="617"/>
      <c r="AK8" s="617"/>
      <c r="AL8" s="618">
        <v>0</v>
      </c>
      <c r="AM8" s="619"/>
      <c r="AN8" s="619"/>
      <c r="AO8" s="620"/>
      <c r="AP8" s="610" t="s">
        <v>217</v>
      </c>
      <c r="AQ8" s="611"/>
      <c r="AR8" s="611"/>
      <c r="AS8" s="611"/>
      <c r="AT8" s="611"/>
      <c r="AU8" s="611"/>
      <c r="AV8" s="611"/>
      <c r="AW8" s="611"/>
      <c r="AX8" s="611"/>
      <c r="AY8" s="611"/>
      <c r="AZ8" s="611"/>
      <c r="BA8" s="611"/>
      <c r="BB8" s="611"/>
      <c r="BC8" s="612"/>
      <c r="BD8" s="613">
        <v>1377090</v>
      </c>
      <c r="BE8" s="614"/>
      <c r="BF8" s="614"/>
      <c r="BG8" s="614"/>
      <c r="BH8" s="614"/>
      <c r="BI8" s="614"/>
      <c r="BJ8" s="614"/>
      <c r="BK8" s="615"/>
      <c r="BL8" s="616">
        <v>1</v>
      </c>
      <c r="BM8" s="616"/>
      <c r="BN8" s="616"/>
      <c r="BO8" s="616"/>
      <c r="BP8" s="617">
        <v>549576</v>
      </c>
      <c r="BQ8" s="617"/>
      <c r="BR8" s="617"/>
      <c r="BS8" s="617"/>
      <c r="BT8" s="617"/>
      <c r="BU8" s="617"/>
      <c r="BV8" s="617"/>
      <c r="BW8" s="621"/>
      <c r="BY8" s="610" t="s">
        <v>218</v>
      </c>
      <c r="BZ8" s="611"/>
      <c r="CA8" s="611"/>
      <c r="CB8" s="611"/>
      <c r="CC8" s="611"/>
      <c r="CD8" s="611"/>
      <c r="CE8" s="611"/>
      <c r="CF8" s="611"/>
      <c r="CG8" s="611"/>
      <c r="CH8" s="611"/>
      <c r="CI8" s="611"/>
      <c r="CJ8" s="611"/>
      <c r="CK8" s="611"/>
      <c r="CL8" s="612"/>
      <c r="CM8" s="613">
        <v>76453563</v>
      </c>
      <c r="CN8" s="614"/>
      <c r="CO8" s="614"/>
      <c r="CP8" s="614"/>
      <c r="CQ8" s="614"/>
      <c r="CR8" s="614"/>
      <c r="CS8" s="614"/>
      <c r="CT8" s="615"/>
      <c r="CU8" s="618">
        <v>13.2</v>
      </c>
      <c r="CV8" s="619"/>
      <c r="CW8" s="619"/>
      <c r="CX8" s="624"/>
      <c r="CY8" s="622">
        <v>1662285</v>
      </c>
      <c r="CZ8" s="614"/>
      <c r="DA8" s="614"/>
      <c r="DB8" s="614"/>
      <c r="DC8" s="614"/>
      <c r="DD8" s="614"/>
      <c r="DE8" s="614"/>
      <c r="DF8" s="614"/>
      <c r="DG8" s="614"/>
      <c r="DH8" s="614"/>
      <c r="DI8" s="614"/>
      <c r="DJ8" s="614"/>
      <c r="DK8" s="615"/>
      <c r="DL8" s="622">
        <v>68868580</v>
      </c>
      <c r="DM8" s="614"/>
      <c r="DN8" s="614"/>
      <c r="DO8" s="614"/>
      <c r="DP8" s="614"/>
      <c r="DQ8" s="614"/>
      <c r="DR8" s="614"/>
      <c r="DS8" s="614"/>
      <c r="DT8" s="614"/>
      <c r="DU8" s="614"/>
      <c r="DV8" s="614"/>
      <c r="DW8" s="614"/>
      <c r="DX8" s="623"/>
    </row>
    <row r="9" spans="2:138" ht="11.25" customHeight="1" x14ac:dyDescent="0.2">
      <c r="B9" s="610" t="s">
        <v>219</v>
      </c>
      <c r="C9" s="611"/>
      <c r="D9" s="611"/>
      <c r="E9" s="611"/>
      <c r="F9" s="611"/>
      <c r="G9" s="611"/>
      <c r="H9" s="611"/>
      <c r="I9" s="611"/>
      <c r="J9" s="611"/>
      <c r="K9" s="611"/>
      <c r="L9" s="611"/>
      <c r="M9" s="611"/>
      <c r="N9" s="611"/>
      <c r="O9" s="611"/>
      <c r="P9" s="611"/>
      <c r="Q9" s="612"/>
      <c r="R9" s="613" t="s">
        <v>212</v>
      </c>
      <c r="S9" s="614"/>
      <c r="T9" s="614"/>
      <c r="U9" s="614"/>
      <c r="V9" s="614"/>
      <c r="W9" s="614"/>
      <c r="X9" s="614"/>
      <c r="Y9" s="615"/>
      <c r="Z9" s="616" t="s">
        <v>212</v>
      </c>
      <c r="AA9" s="616"/>
      <c r="AB9" s="616"/>
      <c r="AC9" s="616"/>
      <c r="AD9" s="617" t="s">
        <v>156</v>
      </c>
      <c r="AE9" s="617"/>
      <c r="AF9" s="617"/>
      <c r="AG9" s="617"/>
      <c r="AH9" s="617"/>
      <c r="AI9" s="617"/>
      <c r="AJ9" s="617"/>
      <c r="AK9" s="617"/>
      <c r="AL9" s="618" t="s">
        <v>212</v>
      </c>
      <c r="AM9" s="619"/>
      <c r="AN9" s="619"/>
      <c r="AO9" s="620"/>
      <c r="AP9" s="610" t="s">
        <v>220</v>
      </c>
      <c r="AQ9" s="611"/>
      <c r="AR9" s="611"/>
      <c r="AS9" s="611"/>
      <c r="AT9" s="611"/>
      <c r="AU9" s="611"/>
      <c r="AV9" s="611"/>
      <c r="AW9" s="611"/>
      <c r="AX9" s="611"/>
      <c r="AY9" s="611"/>
      <c r="AZ9" s="611"/>
      <c r="BA9" s="611"/>
      <c r="BB9" s="611"/>
      <c r="BC9" s="612"/>
      <c r="BD9" s="613">
        <v>30671048</v>
      </c>
      <c r="BE9" s="614"/>
      <c r="BF9" s="614"/>
      <c r="BG9" s="614"/>
      <c r="BH9" s="614"/>
      <c r="BI9" s="614"/>
      <c r="BJ9" s="614"/>
      <c r="BK9" s="615"/>
      <c r="BL9" s="616">
        <v>23.3</v>
      </c>
      <c r="BM9" s="616"/>
      <c r="BN9" s="616"/>
      <c r="BO9" s="616"/>
      <c r="BP9" s="617" t="s">
        <v>129</v>
      </c>
      <c r="BQ9" s="617"/>
      <c r="BR9" s="617"/>
      <c r="BS9" s="617"/>
      <c r="BT9" s="617"/>
      <c r="BU9" s="617"/>
      <c r="BV9" s="617"/>
      <c r="BW9" s="621"/>
      <c r="BY9" s="610" t="s">
        <v>221</v>
      </c>
      <c r="BZ9" s="611"/>
      <c r="CA9" s="611"/>
      <c r="CB9" s="611"/>
      <c r="CC9" s="611"/>
      <c r="CD9" s="611"/>
      <c r="CE9" s="611"/>
      <c r="CF9" s="611"/>
      <c r="CG9" s="611"/>
      <c r="CH9" s="611"/>
      <c r="CI9" s="611"/>
      <c r="CJ9" s="611"/>
      <c r="CK9" s="611"/>
      <c r="CL9" s="612"/>
      <c r="CM9" s="613">
        <v>31711150</v>
      </c>
      <c r="CN9" s="614"/>
      <c r="CO9" s="614"/>
      <c r="CP9" s="614"/>
      <c r="CQ9" s="614"/>
      <c r="CR9" s="614"/>
      <c r="CS9" s="614"/>
      <c r="CT9" s="615"/>
      <c r="CU9" s="618">
        <v>5.5</v>
      </c>
      <c r="CV9" s="619"/>
      <c r="CW9" s="619"/>
      <c r="CX9" s="624"/>
      <c r="CY9" s="622">
        <v>599755</v>
      </c>
      <c r="CZ9" s="614"/>
      <c r="DA9" s="614"/>
      <c r="DB9" s="614"/>
      <c r="DC9" s="614"/>
      <c r="DD9" s="614"/>
      <c r="DE9" s="614"/>
      <c r="DF9" s="614"/>
      <c r="DG9" s="614"/>
      <c r="DH9" s="614"/>
      <c r="DI9" s="614"/>
      <c r="DJ9" s="614"/>
      <c r="DK9" s="615"/>
      <c r="DL9" s="622">
        <v>17041322</v>
      </c>
      <c r="DM9" s="614"/>
      <c r="DN9" s="614"/>
      <c r="DO9" s="614"/>
      <c r="DP9" s="614"/>
      <c r="DQ9" s="614"/>
      <c r="DR9" s="614"/>
      <c r="DS9" s="614"/>
      <c r="DT9" s="614"/>
      <c r="DU9" s="614"/>
      <c r="DV9" s="614"/>
      <c r="DW9" s="614"/>
      <c r="DX9" s="623"/>
    </row>
    <row r="10" spans="2:138" ht="11.25" customHeight="1" x14ac:dyDescent="0.2">
      <c r="B10" s="610" t="s">
        <v>222</v>
      </c>
      <c r="C10" s="611"/>
      <c r="D10" s="611"/>
      <c r="E10" s="611"/>
      <c r="F10" s="611"/>
      <c r="G10" s="611"/>
      <c r="H10" s="611"/>
      <c r="I10" s="611"/>
      <c r="J10" s="611"/>
      <c r="K10" s="611"/>
      <c r="L10" s="611"/>
      <c r="M10" s="611"/>
      <c r="N10" s="611"/>
      <c r="O10" s="611"/>
      <c r="P10" s="611"/>
      <c r="Q10" s="612"/>
      <c r="R10" s="613">
        <v>158823</v>
      </c>
      <c r="S10" s="614"/>
      <c r="T10" s="614"/>
      <c r="U10" s="614"/>
      <c r="V10" s="614"/>
      <c r="W10" s="614"/>
      <c r="X10" s="614"/>
      <c r="Y10" s="615"/>
      <c r="Z10" s="616">
        <v>0</v>
      </c>
      <c r="AA10" s="616"/>
      <c r="AB10" s="616"/>
      <c r="AC10" s="616"/>
      <c r="AD10" s="617">
        <v>158823</v>
      </c>
      <c r="AE10" s="617"/>
      <c r="AF10" s="617"/>
      <c r="AG10" s="617"/>
      <c r="AH10" s="617"/>
      <c r="AI10" s="617"/>
      <c r="AJ10" s="617"/>
      <c r="AK10" s="617"/>
      <c r="AL10" s="618">
        <v>0.1</v>
      </c>
      <c r="AM10" s="619"/>
      <c r="AN10" s="619"/>
      <c r="AO10" s="620"/>
      <c r="AP10" s="610" t="s">
        <v>223</v>
      </c>
      <c r="AQ10" s="611"/>
      <c r="AR10" s="611"/>
      <c r="AS10" s="611"/>
      <c r="AT10" s="611"/>
      <c r="AU10" s="611"/>
      <c r="AV10" s="611"/>
      <c r="AW10" s="611"/>
      <c r="AX10" s="611"/>
      <c r="AY10" s="611"/>
      <c r="AZ10" s="611"/>
      <c r="BA10" s="611"/>
      <c r="BB10" s="611"/>
      <c r="BC10" s="612"/>
      <c r="BD10" s="613">
        <v>1305639</v>
      </c>
      <c r="BE10" s="614"/>
      <c r="BF10" s="614"/>
      <c r="BG10" s="614"/>
      <c r="BH10" s="614"/>
      <c r="BI10" s="614"/>
      <c r="BJ10" s="614"/>
      <c r="BK10" s="615"/>
      <c r="BL10" s="616">
        <v>1</v>
      </c>
      <c r="BM10" s="616"/>
      <c r="BN10" s="616"/>
      <c r="BO10" s="616"/>
      <c r="BP10" s="617">
        <v>118491</v>
      </c>
      <c r="BQ10" s="617"/>
      <c r="BR10" s="617"/>
      <c r="BS10" s="617"/>
      <c r="BT10" s="617"/>
      <c r="BU10" s="617"/>
      <c r="BV10" s="617"/>
      <c r="BW10" s="621"/>
      <c r="BY10" s="610" t="s">
        <v>224</v>
      </c>
      <c r="BZ10" s="611"/>
      <c r="CA10" s="611"/>
      <c r="CB10" s="611"/>
      <c r="CC10" s="611"/>
      <c r="CD10" s="611"/>
      <c r="CE10" s="611"/>
      <c r="CF10" s="611"/>
      <c r="CG10" s="611"/>
      <c r="CH10" s="611"/>
      <c r="CI10" s="611"/>
      <c r="CJ10" s="611"/>
      <c r="CK10" s="611"/>
      <c r="CL10" s="612"/>
      <c r="CM10" s="613">
        <v>2704726</v>
      </c>
      <c r="CN10" s="614"/>
      <c r="CO10" s="614"/>
      <c r="CP10" s="614"/>
      <c r="CQ10" s="614"/>
      <c r="CR10" s="614"/>
      <c r="CS10" s="614"/>
      <c r="CT10" s="615"/>
      <c r="CU10" s="618">
        <v>0.5</v>
      </c>
      <c r="CV10" s="619"/>
      <c r="CW10" s="619"/>
      <c r="CX10" s="624"/>
      <c r="CY10" s="622">
        <v>42783</v>
      </c>
      <c r="CZ10" s="614"/>
      <c r="DA10" s="614"/>
      <c r="DB10" s="614"/>
      <c r="DC10" s="614"/>
      <c r="DD10" s="614"/>
      <c r="DE10" s="614"/>
      <c r="DF10" s="614"/>
      <c r="DG10" s="614"/>
      <c r="DH10" s="614"/>
      <c r="DI10" s="614"/>
      <c r="DJ10" s="614"/>
      <c r="DK10" s="615"/>
      <c r="DL10" s="622">
        <v>1703641</v>
      </c>
      <c r="DM10" s="614"/>
      <c r="DN10" s="614"/>
      <c r="DO10" s="614"/>
      <c r="DP10" s="614"/>
      <c r="DQ10" s="614"/>
      <c r="DR10" s="614"/>
      <c r="DS10" s="614"/>
      <c r="DT10" s="614"/>
      <c r="DU10" s="614"/>
      <c r="DV10" s="614"/>
      <c r="DW10" s="614"/>
      <c r="DX10" s="623"/>
    </row>
    <row r="11" spans="2:138" ht="11.25" customHeight="1" x14ac:dyDescent="0.2">
      <c r="B11" s="610" t="s">
        <v>225</v>
      </c>
      <c r="C11" s="611"/>
      <c r="D11" s="611"/>
      <c r="E11" s="611"/>
      <c r="F11" s="611"/>
      <c r="G11" s="611"/>
      <c r="H11" s="611"/>
      <c r="I11" s="611"/>
      <c r="J11" s="611"/>
      <c r="K11" s="611"/>
      <c r="L11" s="611"/>
      <c r="M11" s="611"/>
      <c r="N11" s="611"/>
      <c r="O11" s="611"/>
      <c r="P11" s="611"/>
      <c r="Q11" s="612"/>
      <c r="R11" s="613">
        <v>92220</v>
      </c>
      <c r="S11" s="614"/>
      <c r="T11" s="614"/>
      <c r="U11" s="614"/>
      <c r="V11" s="614"/>
      <c r="W11" s="614"/>
      <c r="X11" s="614"/>
      <c r="Y11" s="615"/>
      <c r="Z11" s="616">
        <v>0</v>
      </c>
      <c r="AA11" s="616"/>
      <c r="AB11" s="616"/>
      <c r="AC11" s="616"/>
      <c r="AD11" s="617">
        <v>92220</v>
      </c>
      <c r="AE11" s="617"/>
      <c r="AF11" s="617"/>
      <c r="AG11" s="617"/>
      <c r="AH11" s="617"/>
      <c r="AI11" s="617"/>
      <c r="AJ11" s="617"/>
      <c r="AK11" s="617"/>
      <c r="AL11" s="618">
        <v>0</v>
      </c>
      <c r="AM11" s="619"/>
      <c r="AN11" s="619"/>
      <c r="AO11" s="620"/>
      <c r="AP11" s="610" t="s">
        <v>226</v>
      </c>
      <c r="AQ11" s="611"/>
      <c r="AR11" s="611"/>
      <c r="AS11" s="611"/>
      <c r="AT11" s="611"/>
      <c r="AU11" s="611"/>
      <c r="AV11" s="611"/>
      <c r="AW11" s="611"/>
      <c r="AX11" s="611"/>
      <c r="AY11" s="611"/>
      <c r="AZ11" s="611"/>
      <c r="BA11" s="611"/>
      <c r="BB11" s="611"/>
      <c r="BC11" s="612"/>
      <c r="BD11" s="613">
        <v>2628437</v>
      </c>
      <c r="BE11" s="614"/>
      <c r="BF11" s="614"/>
      <c r="BG11" s="614"/>
      <c r="BH11" s="614"/>
      <c r="BI11" s="614"/>
      <c r="BJ11" s="614"/>
      <c r="BK11" s="615"/>
      <c r="BL11" s="616">
        <v>2</v>
      </c>
      <c r="BM11" s="616"/>
      <c r="BN11" s="616"/>
      <c r="BO11" s="616"/>
      <c r="BP11" s="617">
        <v>477872</v>
      </c>
      <c r="BQ11" s="617"/>
      <c r="BR11" s="617"/>
      <c r="BS11" s="617"/>
      <c r="BT11" s="617"/>
      <c r="BU11" s="617"/>
      <c r="BV11" s="617"/>
      <c r="BW11" s="621"/>
      <c r="BY11" s="610" t="s">
        <v>227</v>
      </c>
      <c r="BZ11" s="611"/>
      <c r="CA11" s="611"/>
      <c r="CB11" s="611"/>
      <c r="CC11" s="611"/>
      <c r="CD11" s="611"/>
      <c r="CE11" s="611"/>
      <c r="CF11" s="611"/>
      <c r="CG11" s="611"/>
      <c r="CH11" s="611"/>
      <c r="CI11" s="611"/>
      <c r="CJ11" s="611"/>
      <c r="CK11" s="611"/>
      <c r="CL11" s="612"/>
      <c r="CM11" s="613">
        <v>49303226</v>
      </c>
      <c r="CN11" s="614"/>
      <c r="CO11" s="614"/>
      <c r="CP11" s="614"/>
      <c r="CQ11" s="614"/>
      <c r="CR11" s="614"/>
      <c r="CS11" s="614"/>
      <c r="CT11" s="615"/>
      <c r="CU11" s="618">
        <v>8.5</v>
      </c>
      <c r="CV11" s="619"/>
      <c r="CW11" s="619"/>
      <c r="CX11" s="624"/>
      <c r="CY11" s="622">
        <v>30043755</v>
      </c>
      <c r="CZ11" s="614"/>
      <c r="DA11" s="614"/>
      <c r="DB11" s="614"/>
      <c r="DC11" s="614"/>
      <c r="DD11" s="614"/>
      <c r="DE11" s="614"/>
      <c r="DF11" s="614"/>
      <c r="DG11" s="614"/>
      <c r="DH11" s="614"/>
      <c r="DI11" s="614"/>
      <c r="DJ11" s="614"/>
      <c r="DK11" s="615"/>
      <c r="DL11" s="622">
        <v>12494166</v>
      </c>
      <c r="DM11" s="614"/>
      <c r="DN11" s="614"/>
      <c r="DO11" s="614"/>
      <c r="DP11" s="614"/>
      <c r="DQ11" s="614"/>
      <c r="DR11" s="614"/>
      <c r="DS11" s="614"/>
      <c r="DT11" s="614"/>
      <c r="DU11" s="614"/>
      <c r="DV11" s="614"/>
      <c r="DW11" s="614"/>
      <c r="DX11" s="623"/>
    </row>
    <row r="12" spans="2:138" ht="11.25" customHeight="1" x14ac:dyDescent="0.2">
      <c r="B12" s="610" t="s">
        <v>228</v>
      </c>
      <c r="C12" s="611"/>
      <c r="D12" s="611"/>
      <c r="E12" s="611"/>
      <c r="F12" s="611"/>
      <c r="G12" s="611"/>
      <c r="H12" s="611"/>
      <c r="I12" s="611"/>
      <c r="J12" s="611"/>
      <c r="K12" s="611"/>
      <c r="L12" s="611"/>
      <c r="M12" s="611"/>
      <c r="N12" s="611"/>
      <c r="O12" s="611"/>
      <c r="P12" s="611"/>
      <c r="Q12" s="612"/>
      <c r="R12" s="613">
        <v>43050</v>
      </c>
      <c r="S12" s="614"/>
      <c r="T12" s="614"/>
      <c r="U12" s="614"/>
      <c r="V12" s="614"/>
      <c r="W12" s="614"/>
      <c r="X12" s="614"/>
      <c r="Y12" s="615"/>
      <c r="Z12" s="616">
        <v>0</v>
      </c>
      <c r="AA12" s="616"/>
      <c r="AB12" s="616"/>
      <c r="AC12" s="616"/>
      <c r="AD12" s="617">
        <v>43050</v>
      </c>
      <c r="AE12" s="617"/>
      <c r="AF12" s="617"/>
      <c r="AG12" s="617"/>
      <c r="AH12" s="617"/>
      <c r="AI12" s="617"/>
      <c r="AJ12" s="617"/>
      <c r="AK12" s="617"/>
      <c r="AL12" s="618">
        <v>0</v>
      </c>
      <c r="AM12" s="619"/>
      <c r="AN12" s="619"/>
      <c r="AO12" s="620"/>
      <c r="AP12" s="610" t="s">
        <v>229</v>
      </c>
      <c r="AQ12" s="611"/>
      <c r="AR12" s="611"/>
      <c r="AS12" s="611"/>
      <c r="AT12" s="611"/>
      <c r="AU12" s="611"/>
      <c r="AV12" s="611"/>
      <c r="AW12" s="611"/>
      <c r="AX12" s="611"/>
      <c r="AY12" s="611"/>
      <c r="AZ12" s="611"/>
      <c r="BA12" s="611"/>
      <c r="BB12" s="611"/>
      <c r="BC12" s="612"/>
      <c r="BD12" s="613">
        <v>185594</v>
      </c>
      <c r="BE12" s="614"/>
      <c r="BF12" s="614"/>
      <c r="BG12" s="614"/>
      <c r="BH12" s="614"/>
      <c r="BI12" s="614"/>
      <c r="BJ12" s="614"/>
      <c r="BK12" s="615"/>
      <c r="BL12" s="616">
        <v>0.1</v>
      </c>
      <c r="BM12" s="616"/>
      <c r="BN12" s="616"/>
      <c r="BO12" s="616"/>
      <c r="BP12" s="617" t="s">
        <v>212</v>
      </c>
      <c r="BQ12" s="617"/>
      <c r="BR12" s="617"/>
      <c r="BS12" s="617"/>
      <c r="BT12" s="617"/>
      <c r="BU12" s="617"/>
      <c r="BV12" s="617"/>
      <c r="BW12" s="621"/>
      <c r="BY12" s="610" t="s">
        <v>230</v>
      </c>
      <c r="BZ12" s="611"/>
      <c r="CA12" s="611"/>
      <c r="CB12" s="611"/>
      <c r="CC12" s="611"/>
      <c r="CD12" s="611"/>
      <c r="CE12" s="611"/>
      <c r="CF12" s="611"/>
      <c r="CG12" s="611"/>
      <c r="CH12" s="611"/>
      <c r="CI12" s="611"/>
      <c r="CJ12" s="611"/>
      <c r="CK12" s="611"/>
      <c r="CL12" s="612"/>
      <c r="CM12" s="613">
        <v>48246966</v>
      </c>
      <c r="CN12" s="614"/>
      <c r="CO12" s="614"/>
      <c r="CP12" s="614"/>
      <c r="CQ12" s="614"/>
      <c r="CR12" s="614"/>
      <c r="CS12" s="614"/>
      <c r="CT12" s="615"/>
      <c r="CU12" s="618">
        <v>8.3000000000000007</v>
      </c>
      <c r="CV12" s="619"/>
      <c r="CW12" s="619"/>
      <c r="CX12" s="624"/>
      <c r="CY12" s="622">
        <v>3019510</v>
      </c>
      <c r="CZ12" s="614"/>
      <c r="DA12" s="614"/>
      <c r="DB12" s="614"/>
      <c r="DC12" s="614"/>
      <c r="DD12" s="614"/>
      <c r="DE12" s="614"/>
      <c r="DF12" s="614"/>
      <c r="DG12" s="614"/>
      <c r="DH12" s="614"/>
      <c r="DI12" s="614"/>
      <c r="DJ12" s="614"/>
      <c r="DK12" s="615"/>
      <c r="DL12" s="622">
        <v>8566910</v>
      </c>
      <c r="DM12" s="614"/>
      <c r="DN12" s="614"/>
      <c r="DO12" s="614"/>
      <c r="DP12" s="614"/>
      <c r="DQ12" s="614"/>
      <c r="DR12" s="614"/>
      <c r="DS12" s="614"/>
      <c r="DT12" s="614"/>
      <c r="DU12" s="614"/>
      <c r="DV12" s="614"/>
      <c r="DW12" s="614"/>
      <c r="DX12" s="623"/>
    </row>
    <row r="13" spans="2:138" ht="11.25" customHeight="1" x14ac:dyDescent="0.2">
      <c r="B13" s="610" t="s">
        <v>231</v>
      </c>
      <c r="C13" s="611"/>
      <c r="D13" s="611"/>
      <c r="E13" s="611"/>
      <c r="F13" s="611"/>
      <c r="G13" s="611"/>
      <c r="H13" s="611"/>
      <c r="I13" s="611"/>
      <c r="J13" s="611"/>
      <c r="K13" s="611"/>
      <c r="L13" s="611"/>
      <c r="M13" s="611"/>
      <c r="N13" s="611"/>
      <c r="O13" s="611"/>
      <c r="P13" s="611"/>
      <c r="Q13" s="612"/>
      <c r="R13" s="613">
        <v>17804335</v>
      </c>
      <c r="S13" s="614"/>
      <c r="T13" s="614"/>
      <c r="U13" s="614"/>
      <c r="V13" s="614"/>
      <c r="W13" s="614"/>
      <c r="X13" s="614"/>
      <c r="Y13" s="615"/>
      <c r="Z13" s="616">
        <v>3</v>
      </c>
      <c r="AA13" s="616"/>
      <c r="AB13" s="616"/>
      <c r="AC13" s="616"/>
      <c r="AD13" s="617">
        <v>17804335</v>
      </c>
      <c r="AE13" s="617"/>
      <c r="AF13" s="617"/>
      <c r="AG13" s="617"/>
      <c r="AH13" s="617"/>
      <c r="AI13" s="617"/>
      <c r="AJ13" s="617"/>
      <c r="AK13" s="617"/>
      <c r="AL13" s="618">
        <v>5.9</v>
      </c>
      <c r="AM13" s="619"/>
      <c r="AN13" s="619"/>
      <c r="AO13" s="620"/>
      <c r="AP13" s="610" t="s">
        <v>232</v>
      </c>
      <c r="AQ13" s="611"/>
      <c r="AR13" s="611"/>
      <c r="AS13" s="611"/>
      <c r="AT13" s="611"/>
      <c r="AU13" s="611"/>
      <c r="AV13" s="611"/>
      <c r="AW13" s="611"/>
      <c r="AX13" s="611"/>
      <c r="AY13" s="611"/>
      <c r="AZ13" s="611"/>
      <c r="BA13" s="611"/>
      <c r="BB13" s="611"/>
      <c r="BC13" s="612"/>
      <c r="BD13" s="613">
        <v>544048</v>
      </c>
      <c r="BE13" s="614"/>
      <c r="BF13" s="614"/>
      <c r="BG13" s="614"/>
      <c r="BH13" s="614"/>
      <c r="BI13" s="614"/>
      <c r="BJ13" s="614"/>
      <c r="BK13" s="615"/>
      <c r="BL13" s="616">
        <v>0.4</v>
      </c>
      <c r="BM13" s="616"/>
      <c r="BN13" s="616"/>
      <c r="BO13" s="616"/>
      <c r="BP13" s="617" t="s">
        <v>212</v>
      </c>
      <c r="BQ13" s="617"/>
      <c r="BR13" s="617"/>
      <c r="BS13" s="617"/>
      <c r="BT13" s="617"/>
      <c r="BU13" s="617"/>
      <c r="BV13" s="617"/>
      <c r="BW13" s="621"/>
      <c r="BY13" s="610" t="s">
        <v>233</v>
      </c>
      <c r="BZ13" s="611"/>
      <c r="CA13" s="611"/>
      <c r="CB13" s="611"/>
      <c r="CC13" s="611"/>
      <c r="CD13" s="611"/>
      <c r="CE13" s="611"/>
      <c r="CF13" s="611"/>
      <c r="CG13" s="611"/>
      <c r="CH13" s="611"/>
      <c r="CI13" s="611"/>
      <c r="CJ13" s="611"/>
      <c r="CK13" s="611"/>
      <c r="CL13" s="612"/>
      <c r="CM13" s="613">
        <v>73999367</v>
      </c>
      <c r="CN13" s="614"/>
      <c r="CO13" s="614"/>
      <c r="CP13" s="614"/>
      <c r="CQ13" s="614"/>
      <c r="CR13" s="614"/>
      <c r="CS13" s="614"/>
      <c r="CT13" s="615"/>
      <c r="CU13" s="618">
        <v>12.8</v>
      </c>
      <c r="CV13" s="619"/>
      <c r="CW13" s="619"/>
      <c r="CX13" s="624"/>
      <c r="CY13" s="622">
        <v>61136520</v>
      </c>
      <c r="CZ13" s="614"/>
      <c r="DA13" s="614"/>
      <c r="DB13" s="614"/>
      <c r="DC13" s="614"/>
      <c r="DD13" s="614"/>
      <c r="DE13" s="614"/>
      <c r="DF13" s="614"/>
      <c r="DG13" s="614"/>
      <c r="DH13" s="614"/>
      <c r="DI13" s="614"/>
      <c r="DJ13" s="614"/>
      <c r="DK13" s="615"/>
      <c r="DL13" s="622">
        <v>12366598</v>
      </c>
      <c r="DM13" s="614"/>
      <c r="DN13" s="614"/>
      <c r="DO13" s="614"/>
      <c r="DP13" s="614"/>
      <c r="DQ13" s="614"/>
      <c r="DR13" s="614"/>
      <c r="DS13" s="614"/>
      <c r="DT13" s="614"/>
      <c r="DU13" s="614"/>
      <c r="DV13" s="614"/>
      <c r="DW13" s="614"/>
      <c r="DX13" s="623"/>
    </row>
    <row r="14" spans="2:138" ht="11.25" customHeight="1" x14ac:dyDescent="0.2">
      <c r="B14" s="610" t="s">
        <v>234</v>
      </c>
      <c r="C14" s="611"/>
      <c r="D14" s="611"/>
      <c r="E14" s="611"/>
      <c r="F14" s="611"/>
      <c r="G14" s="611"/>
      <c r="H14" s="611"/>
      <c r="I14" s="611"/>
      <c r="J14" s="611"/>
      <c r="K14" s="611"/>
      <c r="L14" s="611"/>
      <c r="M14" s="611"/>
      <c r="N14" s="611"/>
      <c r="O14" s="611"/>
      <c r="P14" s="611"/>
      <c r="Q14" s="612"/>
      <c r="R14" s="613">
        <v>54270</v>
      </c>
      <c r="S14" s="614"/>
      <c r="T14" s="614"/>
      <c r="U14" s="614"/>
      <c r="V14" s="614"/>
      <c r="W14" s="614"/>
      <c r="X14" s="614"/>
      <c r="Y14" s="615"/>
      <c r="Z14" s="616">
        <v>0</v>
      </c>
      <c r="AA14" s="616"/>
      <c r="AB14" s="616"/>
      <c r="AC14" s="616"/>
      <c r="AD14" s="617">
        <v>54270</v>
      </c>
      <c r="AE14" s="617"/>
      <c r="AF14" s="617"/>
      <c r="AG14" s="617"/>
      <c r="AH14" s="617"/>
      <c r="AI14" s="617"/>
      <c r="AJ14" s="617"/>
      <c r="AK14" s="617"/>
      <c r="AL14" s="618">
        <v>0</v>
      </c>
      <c r="AM14" s="619"/>
      <c r="AN14" s="619"/>
      <c r="AO14" s="620"/>
      <c r="AP14" s="610" t="s">
        <v>235</v>
      </c>
      <c r="AQ14" s="611"/>
      <c r="AR14" s="611"/>
      <c r="AS14" s="611"/>
      <c r="AT14" s="611"/>
      <c r="AU14" s="611"/>
      <c r="AV14" s="611"/>
      <c r="AW14" s="611"/>
      <c r="AX14" s="611"/>
      <c r="AY14" s="611"/>
      <c r="AZ14" s="611"/>
      <c r="BA14" s="611"/>
      <c r="BB14" s="611"/>
      <c r="BC14" s="612"/>
      <c r="BD14" s="613">
        <v>330649</v>
      </c>
      <c r="BE14" s="614"/>
      <c r="BF14" s="614"/>
      <c r="BG14" s="614"/>
      <c r="BH14" s="614"/>
      <c r="BI14" s="614"/>
      <c r="BJ14" s="614"/>
      <c r="BK14" s="615"/>
      <c r="BL14" s="616">
        <v>0.3</v>
      </c>
      <c r="BM14" s="616"/>
      <c r="BN14" s="616"/>
      <c r="BO14" s="616"/>
      <c r="BP14" s="617" t="s">
        <v>156</v>
      </c>
      <c r="BQ14" s="617"/>
      <c r="BR14" s="617"/>
      <c r="BS14" s="617"/>
      <c r="BT14" s="617"/>
      <c r="BU14" s="617"/>
      <c r="BV14" s="617"/>
      <c r="BW14" s="621"/>
      <c r="BY14" s="610" t="s">
        <v>236</v>
      </c>
      <c r="BZ14" s="611"/>
      <c r="CA14" s="611"/>
      <c r="CB14" s="611"/>
      <c r="CC14" s="611"/>
      <c r="CD14" s="611"/>
      <c r="CE14" s="611"/>
      <c r="CF14" s="611"/>
      <c r="CG14" s="611"/>
      <c r="CH14" s="611"/>
      <c r="CI14" s="611"/>
      <c r="CJ14" s="611"/>
      <c r="CK14" s="611"/>
      <c r="CL14" s="612"/>
      <c r="CM14" s="613">
        <v>26561164</v>
      </c>
      <c r="CN14" s="614"/>
      <c r="CO14" s="614"/>
      <c r="CP14" s="614"/>
      <c r="CQ14" s="614"/>
      <c r="CR14" s="614"/>
      <c r="CS14" s="614"/>
      <c r="CT14" s="615"/>
      <c r="CU14" s="618">
        <v>4.5999999999999996</v>
      </c>
      <c r="CV14" s="619"/>
      <c r="CW14" s="619"/>
      <c r="CX14" s="624"/>
      <c r="CY14" s="622">
        <v>1690412</v>
      </c>
      <c r="CZ14" s="614"/>
      <c r="DA14" s="614"/>
      <c r="DB14" s="614"/>
      <c r="DC14" s="614"/>
      <c r="DD14" s="614"/>
      <c r="DE14" s="614"/>
      <c r="DF14" s="614"/>
      <c r="DG14" s="614"/>
      <c r="DH14" s="614"/>
      <c r="DI14" s="614"/>
      <c r="DJ14" s="614"/>
      <c r="DK14" s="615"/>
      <c r="DL14" s="622">
        <v>23430858</v>
      </c>
      <c r="DM14" s="614"/>
      <c r="DN14" s="614"/>
      <c r="DO14" s="614"/>
      <c r="DP14" s="614"/>
      <c r="DQ14" s="614"/>
      <c r="DR14" s="614"/>
      <c r="DS14" s="614"/>
      <c r="DT14" s="614"/>
      <c r="DU14" s="614"/>
      <c r="DV14" s="614"/>
      <c r="DW14" s="614"/>
      <c r="DX14" s="623"/>
    </row>
    <row r="15" spans="2:138" ht="11.25" customHeight="1" x14ac:dyDescent="0.2">
      <c r="B15" s="610" t="s">
        <v>237</v>
      </c>
      <c r="C15" s="611"/>
      <c r="D15" s="611"/>
      <c r="E15" s="611"/>
      <c r="F15" s="611"/>
      <c r="G15" s="611"/>
      <c r="H15" s="611"/>
      <c r="I15" s="611"/>
      <c r="J15" s="611"/>
      <c r="K15" s="611"/>
      <c r="L15" s="611"/>
      <c r="M15" s="611"/>
      <c r="N15" s="611"/>
      <c r="O15" s="611"/>
      <c r="P15" s="611"/>
      <c r="Q15" s="612"/>
      <c r="R15" s="613" t="s">
        <v>129</v>
      </c>
      <c r="S15" s="614"/>
      <c r="T15" s="614"/>
      <c r="U15" s="614"/>
      <c r="V15" s="614"/>
      <c r="W15" s="614"/>
      <c r="X15" s="614"/>
      <c r="Y15" s="615"/>
      <c r="Z15" s="616" t="s">
        <v>129</v>
      </c>
      <c r="AA15" s="616"/>
      <c r="AB15" s="616"/>
      <c r="AC15" s="616"/>
      <c r="AD15" s="617" t="s">
        <v>129</v>
      </c>
      <c r="AE15" s="617"/>
      <c r="AF15" s="617"/>
      <c r="AG15" s="617"/>
      <c r="AH15" s="617"/>
      <c r="AI15" s="617"/>
      <c r="AJ15" s="617"/>
      <c r="AK15" s="617"/>
      <c r="AL15" s="618" t="s">
        <v>212</v>
      </c>
      <c r="AM15" s="619"/>
      <c r="AN15" s="619"/>
      <c r="AO15" s="620"/>
      <c r="AP15" s="610" t="s">
        <v>238</v>
      </c>
      <c r="AQ15" s="611"/>
      <c r="AR15" s="611"/>
      <c r="AS15" s="611"/>
      <c r="AT15" s="611"/>
      <c r="AU15" s="611"/>
      <c r="AV15" s="611"/>
      <c r="AW15" s="611"/>
      <c r="AX15" s="611"/>
      <c r="AY15" s="611"/>
      <c r="AZ15" s="611"/>
      <c r="BA15" s="611"/>
      <c r="BB15" s="611"/>
      <c r="BC15" s="612"/>
      <c r="BD15" s="613">
        <v>23091446</v>
      </c>
      <c r="BE15" s="614"/>
      <c r="BF15" s="614"/>
      <c r="BG15" s="614"/>
      <c r="BH15" s="614"/>
      <c r="BI15" s="614"/>
      <c r="BJ15" s="614"/>
      <c r="BK15" s="615"/>
      <c r="BL15" s="616">
        <v>17.5</v>
      </c>
      <c r="BM15" s="616"/>
      <c r="BN15" s="616"/>
      <c r="BO15" s="616"/>
      <c r="BP15" s="617" t="s">
        <v>212</v>
      </c>
      <c r="BQ15" s="617"/>
      <c r="BR15" s="617"/>
      <c r="BS15" s="617"/>
      <c r="BT15" s="617"/>
      <c r="BU15" s="617"/>
      <c r="BV15" s="617"/>
      <c r="BW15" s="621"/>
      <c r="BY15" s="610" t="s">
        <v>239</v>
      </c>
      <c r="BZ15" s="611"/>
      <c r="CA15" s="611"/>
      <c r="CB15" s="611"/>
      <c r="CC15" s="611"/>
      <c r="CD15" s="611"/>
      <c r="CE15" s="611"/>
      <c r="CF15" s="611"/>
      <c r="CG15" s="611"/>
      <c r="CH15" s="611"/>
      <c r="CI15" s="611"/>
      <c r="CJ15" s="611"/>
      <c r="CK15" s="611"/>
      <c r="CL15" s="612"/>
      <c r="CM15" s="613" t="s">
        <v>212</v>
      </c>
      <c r="CN15" s="614"/>
      <c r="CO15" s="614"/>
      <c r="CP15" s="614"/>
      <c r="CQ15" s="614"/>
      <c r="CR15" s="614"/>
      <c r="CS15" s="614"/>
      <c r="CT15" s="615"/>
      <c r="CU15" s="618" t="s">
        <v>129</v>
      </c>
      <c r="CV15" s="619"/>
      <c r="CW15" s="619"/>
      <c r="CX15" s="624"/>
      <c r="CY15" s="622" t="s">
        <v>212</v>
      </c>
      <c r="CZ15" s="614"/>
      <c r="DA15" s="614"/>
      <c r="DB15" s="614"/>
      <c r="DC15" s="614"/>
      <c r="DD15" s="614"/>
      <c r="DE15" s="614"/>
      <c r="DF15" s="614"/>
      <c r="DG15" s="614"/>
      <c r="DH15" s="614"/>
      <c r="DI15" s="614"/>
      <c r="DJ15" s="614"/>
      <c r="DK15" s="615"/>
      <c r="DL15" s="622" t="s">
        <v>129</v>
      </c>
      <c r="DM15" s="614"/>
      <c r="DN15" s="614"/>
      <c r="DO15" s="614"/>
      <c r="DP15" s="614"/>
      <c r="DQ15" s="614"/>
      <c r="DR15" s="614"/>
      <c r="DS15" s="614"/>
      <c r="DT15" s="614"/>
      <c r="DU15" s="614"/>
      <c r="DV15" s="614"/>
      <c r="DW15" s="614"/>
      <c r="DX15" s="623"/>
    </row>
    <row r="16" spans="2:138" ht="11.25" customHeight="1" x14ac:dyDescent="0.2">
      <c r="B16" s="610" t="s">
        <v>240</v>
      </c>
      <c r="C16" s="611"/>
      <c r="D16" s="611"/>
      <c r="E16" s="611"/>
      <c r="F16" s="611"/>
      <c r="G16" s="611"/>
      <c r="H16" s="611"/>
      <c r="I16" s="611"/>
      <c r="J16" s="611"/>
      <c r="K16" s="611"/>
      <c r="L16" s="611"/>
      <c r="M16" s="611"/>
      <c r="N16" s="611"/>
      <c r="O16" s="611"/>
      <c r="P16" s="611"/>
      <c r="Q16" s="612"/>
      <c r="R16" s="613">
        <v>1297344</v>
      </c>
      <c r="S16" s="614"/>
      <c r="T16" s="614"/>
      <c r="U16" s="614"/>
      <c r="V16" s="614"/>
      <c r="W16" s="614"/>
      <c r="X16" s="614"/>
      <c r="Y16" s="615"/>
      <c r="Z16" s="616">
        <v>0.2</v>
      </c>
      <c r="AA16" s="616"/>
      <c r="AB16" s="616"/>
      <c r="AC16" s="616"/>
      <c r="AD16" s="617">
        <v>1297344</v>
      </c>
      <c r="AE16" s="617"/>
      <c r="AF16" s="617"/>
      <c r="AG16" s="617"/>
      <c r="AH16" s="617"/>
      <c r="AI16" s="617"/>
      <c r="AJ16" s="617"/>
      <c r="AK16" s="617"/>
      <c r="AL16" s="618">
        <v>0.4</v>
      </c>
      <c r="AM16" s="619"/>
      <c r="AN16" s="619"/>
      <c r="AO16" s="620"/>
      <c r="AP16" s="610" t="s">
        <v>241</v>
      </c>
      <c r="AQ16" s="611"/>
      <c r="AR16" s="611"/>
      <c r="AS16" s="611"/>
      <c r="AT16" s="611"/>
      <c r="AU16" s="611"/>
      <c r="AV16" s="611"/>
      <c r="AW16" s="611"/>
      <c r="AX16" s="611"/>
      <c r="AY16" s="611"/>
      <c r="AZ16" s="611"/>
      <c r="BA16" s="611"/>
      <c r="BB16" s="611"/>
      <c r="BC16" s="612"/>
      <c r="BD16" s="613">
        <v>1125405</v>
      </c>
      <c r="BE16" s="614"/>
      <c r="BF16" s="614"/>
      <c r="BG16" s="614"/>
      <c r="BH16" s="614"/>
      <c r="BI16" s="614"/>
      <c r="BJ16" s="614"/>
      <c r="BK16" s="615"/>
      <c r="BL16" s="616">
        <v>0.9</v>
      </c>
      <c r="BM16" s="616"/>
      <c r="BN16" s="616"/>
      <c r="BO16" s="616"/>
      <c r="BP16" s="617" t="s">
        <v>212</v>
      </c>
      <c r="BQ16" s="617"/>
      <c r="BR16" s="617"/>
      <c r="BS16" s="617"/>
      <c r="BT16" s="617"/>
      <c r="BU16" s="617"/>
      <c r="BV16" s="617"/>
      <c r="BW16" s="621"/>
      <c r="BY16" s="610" t="s">
        <v>242</v>
      </c>
      <c r="BZ16" s="611"/>
      <c r="CA16" s="611"/>
      <c r="CB16" s="611"/>
      <c r="CC16" s="611"/>
      <c r="CD16" s="611"/>
      <c r="CE16" s="611"/>
      <c r="CF16" s="611"/>
      <c r="CG16" s="611"/>
      <c r="CH16" s="611"/>
      <c r="CI16" s="611"/>
      <c r="CJ16" s="611"/>
      <c r="CK16" s="611"/>
      <c r="CL16" s="612"/>
      <c r="CM16" s="613">
        <v>111835786</v>
      </c>
      <c r="CN16" s="614"/>
      <c r="CO16" s="614"/>
      <c r="CP16" s="614"/>
      <c r="CQ16" s="614"/>
      <c r="CR16" s="614"/>
      <c r="CS16" s="614"/>
      <c r="CT16" s="615"/>
      <c r="CU16" s="618">
        <v>19.3</v>
      </c>
      <c r="CV16" s="619"/>
      <c r="CW16" s="619"/>
      <c r="CX16" s="624"/>
      <c r="CY16" s="622">
        <v>2098326</v>
      </c>
      <c r="CZ16" s="614"/>
      <c r="DA16" s="614"/>
      <c r="DB16" s="614"/>
      <c r="DC16" s="614"/>
      <c r="DD16" s="614"/>
      <c r="DE16" s="614"/>
      <c r="DF16" s="614"/>
      <c r="DG16" s="614"/>
      <c r="DH16" s="614"/>
      <c r="DI16" s="614"/>
      <c r="DJ16" s="614"/>
      <c r="DK16" s="615"/>
      <c r="DL16" s="622">
        <v>84601052</v>
      </c>
      <c r="DM16" s="614"/>
      <c r="DN16" s="614"/>
      <c r="DO16" s="614"/>
      <c r="DP16" s="614"/>
      <c r="DQ16" s="614"/>
      <c r="DR16" s="614"/>
      <c r="DS16" s="614"/>
      <c r="DT16" s="614"/>
      <c r="DU16" s="614"/>
      <c r="DV16" s="614"/>
      <c r="DW16" s="614"/>
      <c r="DX16" s="623"/>
    </row>
    <row r="17" spans="2:128" ht="11.25" customHeight="1" x14ac:dyDescent="0.2">
      <c r="B17" s="610" t="s">
        <v>243</v>
      </c>
      <c r="C17" s="611"/>
      <c r="D17" s="611"/>
      <c r="E17" s="611"/>
      <c r="F17" s="611"/>
      <c r="G17" s="611"/>
      <c r="H17" s="611"/>
      <c r="I17" s="611"/>
      <c r="J17" s="611"/>
      <c r="K17" s="611"/>
      <c r="L17" s="611"/>
      <c r="M17" s="611"/>
      <c r="N17" s="611"/>
      <c r="O17" s="611"/>
      <c r="P17" s="611"/>
      <c r="Q17" s="612"/>
      <c r="R17" s="613">
        <v>524958</v>
      </c>
      <c r="S17" s="614"/>
      <c r="T17" s="614"/>
      <c r="U17" s="614"/>
      <c r="V17" s="614"/>
      <c r="W17" s="614"/>
      <c r="X17" s="614"/>
      <c r="Y17" s="615"/>
      <c r="Z17" s="616">
        <v>0.1</v>
      </c>
      <c r="AA17" s="616"/>
      <c r="AB17" s="616"/>
      <c r="AC17" s="616"/>
      <c r="AD17" s="617">
        <v>524958</v>
      </c>
      <c r="AE17" s="617"/>
      <c r="AF17" s="617"/>
      <c r="AG17" s="617"/>
      <c r="AH17" s="617"/>
      <c r="AI17" s="617"/>
      <c r="AJ17" s="617"/>
      <c r="AK17" s="617"/>
      <c r="AL17" s="618">
        <v>0.2</v>
      </c>
      <c r="AM17" s="619"/>
      <c r="AN17" s="619"/>
      <c r="AO17" s="620"/>
      <c r="AP17" s="610" t="s">
        <v>244</v>
      </c>
      <c r="AQ17" s="611"/>
      <c r="AR17" s="611"/>
      <c r="AS17" s="611"/>
      <c r="AT17" s="611"/>
      <c r="AU17" s="611"/>
      <c r="AV17" s="611"/>
      <c r="AW17" s="611"/>
      <c r="AX17" s="611"/>
      <c r="AY17" s="611"/>
      <c r="AZ17" s="611"/>
      <c r="BA17" s="611"/>
      <c r="BB17" s="611"/>
      <c r="BC17" s="612"/>
      <c r="BD17" s="613">
        <v>21966041</v>
      </c>
      <c r="BE17" s="614"/>
      <c r="BF17" s="614"/>
      <c r="BG17" s="614"/>
      <c r="BH17" s="614"/>
      <c r="BI17" s="614"/>
      <c r="BJ17" s="614"/>
      <c r="BK17" s="615"/>
      <c r="BL17" s="616">
        <v>16.7</v>
      </c>
      <c r="BM17" s="616"/>
      <c r="BN17" s="616"/>
      <c r="BO17" s="616"/>
      <c r="BP17" s="617" t="s">
        <v>129</v>
      </c>
      <c r="BQ17" s="617"/>
      <c r="BR17" s="617"/>
      <c r="BS17" s="617"/>
      <c r="BT17" s="617"/>
      <c r="BU17" s="617"/>
      <c r="BV17" s="617"/>
      <c r="BW17" s="621"/>
      <c r="BY17" s="610" t="s">
        <v>245</v>
      </c>
      <c r="BZ17" s="611"/>
      <c r="CA17" s="611"/>
      <c r="CB17" s="611"/>
      <c r="CC17" s="611"/>
      <c r="CD17" s="611"/>
      <c r="CE17" s="611"/>
      <c r="CF17" s="611"/>
      <c r="CG17" s="611"/>
      <c r="CH17" s="611"/>
      <c r="CI17" s="611"/>
      <c r="CJ17" s="611"/>
      <c r="CK17" s="611"/>
      <c r="CL17" s="612"/>
      <c r="CM17" s="613">
        <v>7921322</v>
      </c>
      <c r="CN17" s="614"/>
      <c r="CO17" s="614"/>
      <c r="CP17" s="614"/>
      <c r="CQ17" s="614"/>
      <c r="CR17" s="614"/>
      <c r="CS17" s="614"/>
      <c r="CT17" s="615"/>
      <c r="CU17" s="618">
        <v>1.4</v>
      </c>
      <c r="CV17" s="619"/>
      <c r="CW17" s="619"/>
      <c r="CX17" s="624"/>
      <c r="CY17" s="622" t="s">
        <v>212</v>
      </c>
      <c r="CZ17" s="614"/>
      <c r="DA17" s="614"/>
      <c r="DB17" s="614"/>
      <c r="DC17" s="614"/>
      <c r="DD17" s="614"/>
      <c r="DE17" s="614"/>
      <c r="DF17" s="614"/>
      <c r="DG17" s="614"/>
      <c r="DH17" s="614"/>
      <c r="DI17" s="614"/>
      <c r="DJ17" s="614"/>
      <c r="DK17" s="615"/>
      <c r="DL17" s="622">
        <v>74877</v>
      </c>
      <c r="DM17" s="614"/>
      <c r="DN17" s="614"/>
      <c r="DO17" s="614"/>
      <c r="DP17" s="614"/>
      <c r="DQ17" s="614"/>
      <c r="DR17" s="614"/>
      <c r="DS17" s="614"/>
      <c r="DT17" s="614"/>
      <c r="DU17" s="614"/>
      <c r="DV17" s="614"/>
      <c r="DW17" s="614"/>
      <c r="DX17" s="623"/>
    </row>
    <row r="18" spans="2:128" ht="11.25" customHeight="1" x14ac:dyDescent="0.2">
      <c r="B18" s="610" t="s">
        <v>246</v>
      </c>
      <c r="C18" s="611"/>
      <c r="D18" s="611"/>
      <c r="E18" s="611"/>
      <c r="F18" s="611"/>
      <c r="G18" s="611"/>
      <c r="H18" s="611"/>
      <c r="I18" s="611"/>
      <c r="J18" s="611"/>
      <c r="K18" s="611"/>
      <c r="L18" s="611"/>
      <c r="M18" s="611"/>
      <c r="N18" s="611"/>
      <c r="O18" s="611"/>
      <c r="P18" s="611"/>
      <c r="Q18" s="612"/>
      <c r="R18" s="613">
        <v>107017</v>
      </c>
      <c r="S18" s="614"/>
      <c r="T18" s="614"/>
      <c r="U18" s="614"/>
      <c r="V18" s="614"/>
      <c r="W18" s="614"/>
      <c r="X18" s="614"/>
      <c r="Y18" s="615"/>
      <c r="Z18" s="616">
        <v>0</v>
      </c>
      <c r="AA18" s="616"/>
      <c r="AB18" s="616"/>
      <c r="AC18" s="616"/>
      <c r="AD18" s="617">
        <v>107017</v>
      </c>
      <c r="AE18" s="617"/>
      <c r="AF18" s="617"/>
      <c r="AG18" s="617"/>
      <c r="AH18" s="617"/>
      <c r="AI18" s="617"/>
      <c r="AJ18" s="617"/>
      <c r="AK18" s="617"/>
      <c r="AL18" s="618">
        <v>0</v>
      </c>
      <c r="AM18" s="619"/>
      <c r="AN18" s="619"/>
      <c r="AO18" s="620"/>
      <c r="AP18" s="610" t="s">
        <v>247</v>
      </c>
      <c r="AQ18" s="611"/>
      <c r="AR18" s="611"/>
      <c r="AS18" s="611"/>
      <c r="AT18" s="611"/>
      <c r="AU18" s="611"/>
      <c r="AV18" s="611"/>
      <c r="AW18" s="611"/>
      <c r="AX18" s="611"/>
      <c r="AY18" s="611"/>
      <c r="AZ18" s="611"/>
      <c r="BA18" s="611"/>
      <c r="BB18" s="611"/>
      <c r="BC18" s="612"/>
      <c r="BD18" s="613">
        <v>41736213</v>
      </c>
      <c r="BE18" s="614"/>
      <c r="BF18" s="614"/>
      <c r="BG18" s="614"/>
      <c r="BH18" s="614"/>
      <c r="BI18" s="614"/>
      <c r="BJ18" s="614"/>
      <c r="BK18" s="615"/>
      <c r="BL18" s="616">
        <v>31.7</v>
      </c>
      <c r="BM18" s="616"/>
      <c r="BN18" s="616"/>
      <c r="BO18" s="616"/>
      <c r="BP18" s="617" t="s">
        <v>212</v>
      </c>
      <c r="BQ18" s="617"/>
      <c r="BR18" s="617"/>
      <c r="BS18" s="617"/>
      <c r="BT18" s="617"/>
      <c r="BU18" s="617"/>
      <c r="BV18" s="617"/>
      <c r="BW18" s="621"/>
      <c r="BY18" s="610" t="s">
        <v>248</v>
      </c>
      <c r="BZ18" s="611"/>
      <c r="CA18" s="611"/>
      <c r="CB18" s="611"/>
      <c r="CC18" s="611"/>
      <c r="CD18" s="611"/>
      <c r="CE18" s="611"/>
      <c r="CF18" s="611"/>
      <c r="CG18" s="611"/>
      <c r="CH18" s="611"/>
      <c r="CI18" s="611"/>
      <c r="CJ18" s="611"/>
      <c r="CK18" s="611"/>
      <c r="CL18" s="612"/>
      <c r="CM18" s="613">
        <v>90380741</v>
      </c>
      <c r="CN18" s="614"/>
      <c r="CO18" s="614"/>
      <c r="CP18" s="614"/>
      <c r="CQ18" s="614"/>
      <c r="CR18" s="614"/>
      <c r="CS18" s="614"/>
      <c r="CT18" s="615"/>
      <c r="CU18" s="618">
        <v>15.6</v>
      </c>
      <c r="CV18" s="619"/>
      <c r="CW18" s="619"/>
      <c r="CX18" s="624"/>
      <c r="CY18" s="622" t="s">
        <v>129</v>
      </c>
      <c r="CZ18" s="614"/>
      <c r="DA18" s="614"/>
      <c r="DB18" s="614"/>
      <c r="DC18" s="614"/>
      <c r="DD18" s="614"/>
      <c r="DE18" s="614"/>
      <c r="DF18" s="614"/>
      <c r="DG18" s="614"/>
      <c r="DH18" s="614"/>
      <c r="DI18" s="614"/>
      <c r="DJ18" s="614"/>
      <c r="DK18" s="615"/>
      <c r="DL18" s="622">
        <v>86510419</v>
      </c>
      <c r="DM18" s="614"/>
      <c r="DN18" s="614"/>
      <c r="DO18" s="614"/>
      <c r="DP18" s="614"/>
      <c r="DQ18" s="614"/>
      <c r="DR18" s="614"/>
      <c r="DS18" s="614"/>
      <c r="DT18" s="614"/>
      <c r="DU18" s="614"/>
      <c r="DV18" s="614"/>
      <c r="DW18" s="614"/>
      <c r="DX18" s="623"/>
    </row>
    <row r="19" spans="2:128" ht="11.25" customHeight="1" x14ac:dyDescent="0.2">
      <c r="B19" s="610" t="s">
        <v>249</v>
      </c>
      <c r="C19" s="611"/>
      <c r="D19" s="611"/>
      <c r="E19" s="611"/>
      <c r="F19" s="611"/>
      <c r="G19" s="611"/>
      <c r="H19" s="611"/>
      <c r="I19" s="611"/>
      <c r="J19" s="611"/>
      <c r="K19" s="611"/>
      <c r="L19" s="611"/>
      <c r="M19" s="611"/>
      <c r="N19" s="611"/>
      <c r="O19" s="611"/>
      <c r="P19" s="611"/>
      <c r="Q19" s="612"/>
      <c r="R19" s="613">
        <v>665369</v>
      </c>
      <c r="S19" s="614"/>
      <c r="T19" s="614"/>
      <c r="U19" s="614"/>
      <c r="V19" s="614"/>
      <c r="W19" s="614"/>
      <c r="X19" s="614"/>
      <c r="Y19" s="615"/>
      <c r="Z19" s="616">
        <v>0.1</v>
      </c>
      <c r="AA19" s="616"/>
      <c r="AB19" s="616"/>
      <c r="AC19" s="616"/>
      <c r="AD19" s="617">
        <v>665369</v>
      </c>
      <c r="AE19" s="617"/>
      <c r="AF19" s="617"/>
      <c r="AG19" s="617"/>
      <c r="AH19" s="617"/>
      <c r="AI19" s="617"/>
      <c r="AJ19" s="617"/>
      <c r="AK19" s="617"/>
      <c r="AL19" s="618">
        <v>0.2</v>
      </c>
      <c r="AM19" s="619"/>
      <c r="AN19" s="619"/>
      <c r="AO19" s="620"/>
      <c r="AP19" s="610" t="s">
        <v>250</v>
      </c>
      <c r="AQ19" s="611"/>
      <c r="AR19" s="611"/>
      <c r="AS19" s="611"/>
      <c r="AT19" s="611"/>
      <c r="AU19" s="611"/>
      <c r="AV19" s="611"/>
      <c r="AW19" s="611"/>
      <c r="AX19" s="611"/>
      <c r="AY19" s="611"/>
      <c r="AZ19" s="611"/>
      <c r="BA19" s="611"/>
      <c r="BB19" s="611"/>
      <c r="BC19" s="612"/>
      <c r="BD19" s="613">
        <v>2000514</v>
      </c>
      <c r="BE19" s="614"/>
      <c r="BF19" s="614"/>
      <c r="BG19" s="614"/>
      <c r="BH19" s="614"/>
      <c r="BI19" s="614"/>
      <c r="BJ19" s="614"/>
      <c r="BK19" s="615"/>
      <c r="BL19" s="616">
        <v>1.5</v>
      </c>
      <c r="BM19" s="616"/>
      <c r="BN19" s="616"/>
      <c r="BO19" s="616"/>
      <c r="BP19" s="617" t="s">
        <v>212</v>
      </c>
      <c r="BQ19" s="617"/>
      <c r="BR19" s="617"/>
      <c r="BS19" s="617"/>
      <c r="BT19" s="617"/>
      <c r="BU19" s="617"/>
      <c r="BV19" s="617"/>
      <c r="BW19" s="621"/>
      <c r="BY19" s="610" t="s">
        <v>251</v>
      </c>
      <c r="BZ19" s="611"/>
      <c r="CA19" s="611"/>
      <c r="CB19" s="611"/>
      <c r="CC19" s="611"/>
      <c r="CD19" s="611"/>
      <c r="CE19" s="611"/>
      <c r="CF19" s="611"/>
      <c r="CG19" s="611"/>
      <c r="CH19" s="611"/>
      <c r="CI19" s="611"/>
      <c r="CJ19" s="611"/>
      <c r="CK19" s="611"/>
      <c r="CL19" s="612"/>
      <c r="CM19" s="613" t="s">
        <v>129</v>
      </c>
      <c r="CN19" s="614"/>
      <c r="CO19" s="614"/>
      <c r="CP19" s="614"/>
      <c r="CQ19" s="614"/>
      <c r="CR19" s="614"/>
      <c r="CS19" s="614"/>
      <c r="CT19" s="615"/>
      <c r="CU19" s="618" t="s">
        <v>129</v>
      </c>
      <c r="CV19" s="619"/>
      <c r="CW19" s="619"/>
      <c r="CX19" s="624"/>
      <c r="CY19" s="622" t="s">
        <v>156</v>
      </c>
      <c r="CZ19" s="614"/>
      <c r="DA19" s="614"/>
      <c r="DB19" s="614"/>
      <c r="DC19" s="614"/>
      <c r="DD19" s="614"/>
      <c r="DE19" s="614"/>
      <c r="DF19" s="614"/>
      <c r="DG19" s="614"/>
      <c r="DH19" s="614"/>
      <c r="DI19" s="614"/>
      <c r="DJ19" s="614"/>
      <c r="DK19" s="615"/>
      <c r="DL19" s="622" t="s">
        <v>129</v>
      </c>
      <c r="DM19" s="614"/>
      <c r="DN19" s="614"/>
      <c r="DO19" s="614"/>
      <c r="DP19" s="614"/>
      <c r="DQ19" s="614"/>
      <c r="DR19" s="614"/>
      <c r="DS19" s="614"/>
      <c r="DT19" s="614"/>
      <c r="DU19" s="614"/>
      <c r="DV19" s="614"/>
      <c r="DW19" s="614"/>
      <c r="DX19" s="623"/>
    </row>
    <row r="20" spans="2:128" ht="11.25" customHeight="1" x14ac:dyDescent="0.2">
      <c r="B20" s="610" t="s">
        <v>252</v>
      </c>
      <c r="C20" s="611"/>
      <c r="D20" s="611"/>
      <c r="E20" s="611"/>
      <c r="F20" s="611"/>
      <c r="G20" s="611"/>
      <c r="H20" s="611"/>
      <c r="I20" s="611"/>
      <c r="J20" s="611"/>
      <c r="K20" s="611"/>
      <c r="L20" s="611"/>
      <c r="M20" s="611"/>
      <c r="N20" s="611"/>
      <c r="O20" s="611"/>
      <c r="P20" s="611"/>
      <c r="Q20" s="612"/>
      <c r="R20" s="613">
        <v>174476021</v>
      </c>
      <c r="S20" s="614"/>
      <c r="T20" s="614"/>
      <c r="U20" s="614"/>
      <c r="V20" s="614"/>
      <c r="W20" s="614"/>
      <c r="X20" s="614"/>
      <c r="Y20" s="615"/>
      <c r="Z20" s="616">
        <v>29.6</v>
      </c>
      <c r="AA20" s="616"/>
      <c r="AB20" s="616"/>
      <c r="AC20" s="616"/>
      <c r="AD20" s="617">
        <v>172007014</v>
      </c>
      <c r="AE20" s="617"/>
      <c r="AF20" s="617"/>
      <c r="AG20" s="617"/>
      <c r="AH20" s="617"/>
      <c r="AI20" s="617"/>
      <c r="AJ20" s="617"/>
      <c r="AK20" s="617"/>
      <c r="AL20" s="618">
        <v>56.6</v>
      </c>
      <c r="AM20" s="619"/>
      <c r="AN20" s="619"/>
      <c r="AO20" s="620"/>
      <c r="AP20" s="625" t="s">
        <v>253</v>
      </c>
      <c r="AQ20" s="626"/>
      <c r="AR20" s="626"/>
      <c r="AS20" s="626"/>
      <c r="AT20" s="626"/>
      <c r="AU20" s="626"/>
      <c r="AV20" s="626"/>
      <c r="AW20" s="626"/>
      <c r="AX20" s="626"/>
      <c r="AY20" s="626"/>
      <c r="AZ20" s="626"/>
      <c r="BA20" s="626"/>
      <c r="BB20" s="626"/>
      <c r="BC20" s="627"/>
      <c r="BD20" s="613">
        <v>1097062</v>
      </c>
      <c r="BE20" s="614"/>
      <c r="BF20" s="614"/>
      <c r="BG20" s="614"/>
      <c r="BH20" s="614"/>
      <c r="BI20" s="614"/>
      <c r="BJ20" s="614"/>
      <c r="BK20" s="615"/>
      <c r="BL20" s="616">
        <v>0.8</v>
      </c>
      <c r="BM20" s="616"/>
      <c r="BN20" s="616"/>
      <c r="BO20" s="616"/>
      <c r="BP20" s="617" t="s">
        <v>129</v>
      </c>
      <c r="BQ20" s="617"/>
      <c r="BR20" s="617"/>
      <c r="BS20" s="617"/>
      <c r="BT20" s="617"/>
      <c r="BU20" s="617"/>
      <c r="BV20" s="617"/>
      <c r="BW20" s="621"/>
      <c r="BY20" s="625" t="s">
        <v>254</v>
      </c>
      <c r="BZ20" s="626"/>
      <c r="CA20" s="626"/>
      <c r="CB20" s="626"/>
      <c r="CC20" s="626"/>
      <c r="CD20" s="626"/>
      <c r="CE20" s="626"/>
      <c r="CF20" s="626"/>
      <c r="CG20" s="626"/>
      <c r="CH20" s="626"/>
      <c r="CI20" s="626"/>
      <c r="CJ20" s="626"/>
      <c r="CK20" s="626"/>
      <c r="CL20" s="627"/>
      <c r="CM20" s="613" t="s">
        <v>129</v>
      </c>
      <c r="CN20" s="614"/>
      <c r="CO20" s="614"/>
      <c r="CP20" s="614"/>
      <c r="CQ20" s="614"/>
      <c r="CR20" s="614"/>
      <c r="CS20" s="614"/>
      <c r="CT20" s="615"/>
      <c r="CU20" s="618" t="s">
        <v>212</v>
      </c>
      <c r="CV20" s="619"/>
      <c r="CW20" s="619"/>
      <c r="CX20" s="624"/>
      <c r="CY20" s="622" t="s">
        <v>129</v>
      </c>
      <c r="CZ20" s="614"/>
      <c r="DA20" s="614"/>
      <c r="DB20" s="614"/>
      <c r="DC20" s="614"/>
      <c r="DD20" s="614"/>
      <c r="DE20" s="614"/>
      <c r="DF20" s="614"/>
      <c r="DG20" s="614"/>
      <c r="DH20" s="614"/>
      <c r="DI20" s="614"/>
      <c r="DJ20" s="614"/>
      <c r="DK20" s="615"/>
      <c r="DL20" s="622" t="s">
        <v>212</v>
      </c>
      <c r="DM20" s="614"/>
      <c r="DN20" s="614"/>
      <c r="DO20" s="614"/>
      <c r="DP20" s="614"/>
      <c r="DQ20" s="614"/>
      <c r="DR20" s="614"/>
      <c r="DS20" s="614"/>
      <c r="DT20" s="614"/>
      <c r="DU20" s="614"/>
      <c r="DV20" s="614"/>
      <c r="DW20" s="614"/>
      <c r="DX20" s="623"/>
    </row>
    <row r="21" spans="2:128" ht="11.25" customHeight="1" x14ac:dyDescent="0.2">
      <c r="B21" s="610" t="s">
        <v>255</v>
      </c>
      <c r="C21" s="611"/>
      <c r="D21" s="611"/>
      <c r="E21" s="611"/>
      <c r="F21" s="611"/>
      <c r="G21" s="611"/>
      <c r="H21" s="611"/>
      <c r="I21" s="611"/>
      <c r="J21" s="611"/>
      <c r="K21" s="611"/>
      <c r="L21" s="611"/>
      <c r="M21" s="611"/>
      <c r="N21" s="611"/>
      <c r="O21" s="611"/>
      <c r="P21" s="611"/>
      <c r="Q21" s="612"/>
      <c r="R21" s="613">
        <v>172007014</v>
      </c>
      <c r="S21" s="614"/>
      <c r="T21" s="614"/>
      <c r="U21" s="614"/>
      <c r="V21" s="614"/>
      <c r="W21" s="614"/>
      <c r="X21" s="614"/>
      <c r="Y21" s="615"/>
      <c r="Z21" s="618">
        <v>29.2</v>
      </c>
      <c r="AA21" s="619"/>
      <c r="AB21" s="619"/>
      <c r="AC21" s="624"/>
      <c r="AD21" s="622">
        <v>172007014</v>
      </c>
      <c r="AE21" s="614"/>
      <c r="AF21" s="614"/>
      <c r="AG21" s="614"/>
      <c r="AH21" s="614"/>
      <c r="AI21" s="614"/>
      <c r="AJ21" s="614"/>
      <c r="AK21" s="615"/>
      <c r="AL21" s="618">
        <v>56.6</v>
      </c>
      <c r="AM21" s="619"/>
      <c r="AN21" s="619"/>
      <c r="AO21" s="620"/>
      <c r="AP21" s="625" t="s">
        <v>256</v>
      </c>
      <c r="AQ21" s="626"/>
      <c r="AR21" s="626"/>
      <c r="AS21" s="626"/>
      <c r="AT21" s="626"/>
      <c r="AU21" s="626"/>
      <c r="AV21" s="626"/>
      <c r="AW21" s="626"/>
      <c r="AX21" s="626"/>
      <c r="AY21" s="626"/>
      <c r="AZ21" s="626"/>
      <c r="BA21" s="626"/>
      <c r="BB21" s="626"/>
      <c r="BC21" s="627"/>
      <c r="BD21" s="613">
        <v>113185</v>
      </c>
      <c r="BE21" s="614"/>
      <c r="BF21" s="614"/>
      <c r="BG21" s="614"/>
      <c r="BH21" s="614"/>
      <c r="BI21" s="614"/>
      <c r="BJ21" s="614"/>
      <c r="BK21" s="615"/>
      <c r="BL21" s="616">
        <v>0.1</v>
      </c>
      <c r="BM21" s="616"/>
      <c r="BN21" s="616"/>
      <c r="BO21" s="616"/>
      <c r="BP21" s="617" t="s">
        <v>129</v>
      </c>
      <c r="BQ21" s="617"/>
      <c r="BR21" s="617"/>
      <c r="BS21" s="617"/>
      <c r="BT21" s="617"/>
      <c r="BU21" s="617"/>
      <c r="BV21" s="617"/>
      <c r="BW21" s="621"/>
      <c r="BY21" s="625" t="s">
        <v>257</v>
      </c>
      <c r="BZ21" s="626"/>
      <c r="CA21" s="626"/>
      <c r="CB21" s="626"/>
      <c r="CC21" s="626"/>
      <c r="CD21" s="626"/>
      <c r="CE21" s="626"/>
      <c r="CF21" s="626"/>
      <c r="CG21" s="626"/>
      <c r="CH21" s="626"/>
      <c r="CI21" s="626"/>
      <c r="CJ21" s="626"/>
      <c r="CK21" s="626"/>
      <c r="CL21" s="627"/>
      <c r="CM21" s="613">
        <v>114636</v>
      </c>
      <c r="CN21" s="614"/>
      <c r="CO21" s="614"/>
      <c r="CP21" s="614"/>
      <c r="CQ21" s="614"/>
      <c r="CR21" s="614"/>
      <c r="CS21" s="614"/>
      <c r="CT21" s="615"/>
      <c r="CU21" s="618">
        <v>0</v>
      </c>
      <c r="CV21" s="619"/>
      <c r="CW21" s="619"/>
      <c r="CX21" s="624"/>
      <c r="CY21" s="622" t="s">
        <v>212</v>
      </c>
      <c r="CZ21" s="614"/>
      <c r="DA21" s="614"/>
      <c r="DB21" s="614"/>
      <c r="DC21" s="614"/>
      <c r="DD21" s="614"/>
      <c r="DE21" s="614"/>
      <c r="DF21" s="614"/>
      <c r="DG21" s="614"/>
      <c r="DH21" s="614"/>
      <c r="DI21" s="614"/>
      <c r="DJ21" s="614"/>
      <c r="DK21" s="615"/>
      <c r="DL21" s="622">
        <v>114636</v>
      </c>
      <c r="DM21" s="614"/>
      <c r="DN21" s="614"/>
      <c r="DO21" s="614"/>
      <c r="DP21" s="614"/>
      <c r="DQ21" s="614"/>
      <c r="DR21" s="614"/>
      <c r="DS21" s="614"/>
      <c r="DT21" s="614"/>
      <c r="DU21" s="614"/>
      <c r="DV21" s="614"/>
      <c r="DW21" s="614"/>
      <c r="DX21" s="623"/>
    </row>
    <row r="22" spans="2:128" ht="11.25" customHeight="1" x14ac:dyDescent="0.2">
      <c r="B22" s="610" t="s">
        <v>258</v>
      </c>
      <c r="C22" s="611"/>
      <c r="D22" s="611"/>
      <c r="E22" s="611"/>
      <c r="F22" s="611"/>
      <c r="G22" s="611"/>
      <c r="H22" s="611"/>
      <c r="I22" s="611"/>
      <c r="J22" s="611"/>
      <c r="K22" s="611"/>
      <c r="L22" s="611"/>
      <c r="M22" s="611"/>
      <c r="N22" s="611"/>
      <c r="O22" s="611"/>
      <c r="P22" s="611"/>
      <c r="Q22" s="612"/>
      <c r="R22" s="613">
        <v>2370079</v>
      </c>
      <c r="S22" s="614"/>
      <c r="T22" s="614"/>
      <c r="U22" s="614"/>
      <c r="V22" s="614"/>
      <c r="W22" s="614"/>
      <c r="X22" s="614"/>
      <c r="Y22" s="615"/>
      <c r="Z22" s="618">
        <v>0.4</v>
      </c>
      <c r="AA22" s="619"/>
      <c r="AB22" s="619"/>
      <c r="AC22" s="624"/>
      <c r="AD22" s="622" t="s">
        <v>129</v>
      </c>
      <c r="AE22" s="614"/>
      <c r="AF22" s="614"/>
      <c r="AG22" s="614"/>
      <c r="AH22" s="614"/>
      <c r="AI22" s="614"/>
      <c r="AJ22" s="614"/>
      <c r="AK22" s="615"/>
      <c r="AL22" s="618" t="s">
        <v>212</v>
      </c>
      <c r="AM22" s="619"/>
      <c r="AN22" s="619"/>
      <c r="AO22" s="620"/>
      <c r="AP22" s="625" t="s">
        <v>259</v>
      </c>
      <c r="AQ22" s="626"/>
      <c r="AR22" s="626"/>
      <c r="AS22" s="626"/>
      <c r="AT22" s="626"/>
      <c r="AU22" s="626"/>
      <c r="AV22" s="626"/>
      <c r="AW22" s="626"/>
      <c r="AX22" s="626"/>
      <c r="AY22" s="626"/>
      <c r="AZ22" s="626"/>
      <c r="BA22" s="626"/>
      <c r="BB22" s="626"/>
      <c r="BC22" s="627"/>
      <c r="BD22" s="613">
        <v>968012</v>
      </c>
      <c r="BE22" s="614"/>
      <c r="BF22" s="614"/>
      <c r="BG22" s="614"/>
      <c r="BH22" s="614"/>
      <c r="BI22" s="614"/>
      <c r="BJ22" s="614"/>
      <c r="BK22" s="615"/>
      <c r="BL22" s="616">
        <v>0.7</v>
      </c>
      <c r="BM22" s="616"/>
      <c r="BN22" s="616"/>
      <c r="BO22" s="616"/>
      <c r="BP22" s="617" t="s">
        <v>129</v>
      </c>
      <c r="BQ22" s="617"/>
      <c r="BR22" s="617"/>
      <c r="BS22" s="617"/>
      <c r="BT22" s="617"/>
      <c r="BU22" s="617"/>
      <c r="BV22" s="617"/>
      <c r="BW22" s="621"/>
      <c r="BY22" s="625" t="s">
        <v>260</v>
      </c>
      <c r="BZ22" s="626"/>
      <c r="CA22" s="626"/>
      <c r="CB22" s="626"/>
      <c r="CC22" s="626"/>
      <c r="CD22" s="626"/>
      <c r="CE22" s="626"/>
      <c r="CF22" s="626"/>
      <c r="CG22" s="626"/>
      <c r="CH22" s="626"/>
      <c r="CI22" s="626"/>
      <c r="CJ22" s="626"/>
      <c r="CK22" s="626"/>
      <c r="CL22" s="627"/>
      <c r="CM22" s="613">
        <v>323118</v>
      </c>
      <c r="CN22" s="614"/>
      <c r="CO22" s="614"/>
      <c r="CP22" s="614"/>
      <c r="CQ22" s="614"/>
      <c r="CR22" s="614"/>
      <c r="CS22" s="614"/>
      <c r="CT22" s="615"/>
      <c r="CU22" s="618">
        <v>0.1</v>
      </c>
      <c r="CV22" s="619"/>
      <c r="CW22" s="619"/>
      <c r="CX22" s="624"/>
      <c r="CY22" s="622" t="s">
        <v>212</v>
      </c>
      <c r="CZ22" s="614"/>
      <c r="DA22" s="614"/>
      <c r="DB22" s="614"/>
      <c r="DC22" s="614"/>
      <c r="DD22" s="614"/>
      <c r="DE22" s="614"/>
      <c r="DF22" s="614"/>
      <c r="DG22" s="614"/>
      <c r="DH22" s="614"/>
      <c r="DI22" s="614"/>
      <c r="DJ22" s="614"/>
      <c r="DK22" s="615"/>
      <c r="DL22" s="622">
        <v>323118</v>
      </c>
      <c r="DM22" s="614"/>
      <c r="DN22" s="614"/>
      <c r="DO22" s="614"/>
      <c r="DP22" s="614"/>
      <c r="DQ22" s="614"/>
      <c r="DR22" s="614"/>
      <c r="DS22" s="614"/>
      <c r="DT22" s="614"/>
      <c r="DU22" s="614"/>
      <c r="DV22" s="614"/>
      <c r="DW22" s="614"/>
      <c r="DX22" s="623"/>
    </row>
    <row r="23" spans="2:128" ht="11.25" customHeight="1" x14ac:dyDescent="0.2">
      <c r="B23" s="610" t="s">
        <v>261</v>
      </c>
      <c r="C23" s="611"/>
      <c r="D23" s="611"/>
      <c r="E23" s="611"/>
      <c r="F23" s="611"/>
      <c r="G23" s="611"/>
      <c r="H23" s="611"/>
      <c r="I23" s="611"/>
      <c r="J23" s="611"/>
      <c r="K23" s="611"/>
      <c r="L23" s="611"/>
      <c r="M23" s="611"/>
      <c r="N23" s="611"/>
      <c r="O23" s="611"/>
      <c r="P23" s="611"/>
      <c r="Q23" s="612"/>
      <c r="R23" s="613">
        <v>98928</v>
      </c>
      <c r="S23" s="614"/>
      <c r="T23" s="614"/>
      <c r="U23" s="614"/>
      <c r="V23" s="614"/>
      <c r="W23" s="614"/>
      <c r="X23" s="614"/>
      <c r="Y23" s="615"/>
      <c r="Z23" s="618">
        <v>0</v>
      </c>
      <c r="AA23" s="619"/>
      <c r="AB23" s="619"/>
      <c r="AC23" s="624"/>
      <c r="AD23" s="622" t="s">
        <v>129</v>
      </c>
      <c r="AE23" s="614"/>
      <c r="AF23" s="614"/>
      <c r="AG23" s="614"/>
      <c r="AH23" s="614"/>
      <c r="AI23" s="614"/>
      <c r="AJ23" s="614"/>
      <c r="AK23" s="615"/>
      <c r="AL23" s="618" t="s">
        <v>129</v>
      </c>
      <c r="AM23" s="619"/>
      <c r="AN23" s="619"/>
      <c r="AO23" s="620"/>
      <c r="AP23" s="625" t="s">
        <v>262</v>
      </c>
      <c r="AQ23" s="626"/>
      <c r="AR23" s="626"/>
      <c r="AS23" s="626"/>
      <c r="AT23" s="626"/>
      <c r="AU23" s="626"/>
      <c r="AV23" s="626"/>
      <c r="AW23" s="626"/>
      <c r="AX23" s="626"/>
      <c r="AY23" s="626"/>
      <c r="AZ23" s="626"/>
      <c r="BA23" s="626"/>
      <c r="BB23" s="626"/>
      <c r="BC23" s="627"/>
      <c r="BD23" s="613">
        <v>9150264</v>
      </c>
      <c r="BE23" s="614"/>
      <c r="BF23" s="614"/>
      <c r="BG23" s="614"/>
      <c r="BH23" s="614"/>
      <c r="BI23" s="614"/>
      <c r="BJ23" s="614"/>
      <c r="BK23" s="615"/>
      <c r="BL23" s="616">
        <v>6.9</v>
      </c>
      <c r="BM23" s="616"/>
      <c r="BN23" s="616"/>
      <c r="BO23" s="616"/>
      <c r="BP23" s="617" t="s">
        <v>129</v>
      </c>
      <c r="BQ23" s="617"/>
      <c r="BR23" s="617"/>
      <c r="BS23" s="617"/>
      <c r="BT23" s="617"/>
      <c r="BU23" s="617"/>
      <c r="BV23" s="617"/>
      <c r="BW23" s="621"/>
      <c r="BY23" s="625" t="s">
        <v>263</v>
      </c>
      <c r="BZ23" s="626"/>
      <c r="CA23" s="626"/>
      <c r="CB23" s="626"/>
      <c r="CC23" s="626"/>
      <c r="CD23" s="626"/>
      <c r="CE23" s="626"/>
      <c r="CF23" s="626"/>
      <c r="CG23" s="626"/>
      <c r="CH23" s="626"/>
      <c r="CI23" s="626"/>
      <c r="CJ23" s="626"/>
      <c r="CK23" s="626"/>
      <c r="CL23" s="627"/>
      <c r="CM23" s="613">
        <v>179755</v>
      </c>
      <c r="CN23" s="614"/>
      <c r="CO23" s="614"/>
      <c r="CP23" s="614"/>
      <c r="CQ23" s="614"/>
      <c r="CR23" s="614"/>
      <c r="CS23" s="614"/>
      <c r="CT23" s="615"/>
      <c r="CU23" s="618">
        <v>0</v>
      </c>
      <c r="CV23" s="619"/>
      <c r="CW23" s="619"/>
      <c r="CX23" s="624"/>
      <c r="CY23" s="622" t="s">
        <v>212</v>
      </c>
      <c r="CZ23" s="614"/>
      <c r="DA23" s="614"/>
      <c r="DB23" s="614"/>
      <c r="DC23" s="614"/>
      <c r="DD23" s="614"/>
      <c r="DE23" s="614"/>
      <c r="DF23" s="614"/>
      <c r="DG23" s="614"/>
      <c r="DH23" s="614"/>
      <c r="DI23" s="614"/>
      <c r="DJ23" s="614"/>
      <c r="DK23" s="615"/>
      <c r="DL23" s="622">
        <v>179755</v>
      </c>
      <c r="DM23" s="614"/>
      <c r="DN23" s="614"/>
      <c r="DO23" s="614"/>
      <c r="DP23" s="614"/>
      <c r="DQ23" s="614"/>
      <c r="DR23" s="614"/>
      <c r="DS23" s="614"/>
      <c r="DT23" s="614"/>
      <c r="DU23" s="614"/>
      <c r="DV23" s="614"/>
      <c r="DW23" s="614"/>
      <c r="DX23" s="623"/>
    </row>
    <row r="24" spans="2:128" ht="11.25" customHeight="1" x14ac:dyDescent="0.2">
      <c r="B24" s="610" t="s">
        <v>264</v>
      </c>
      <c r="C24" s="611"/>
      <c r="D24" s="611"/>
      <c r="E24" s="611"/>
      <c r="F24" s="611"/>
      <c r="G24" s="611"/>
      <c r="H24" s="611"/>
      <c r="I24" s="611"/>
      <c r="J24" s="611"/>
      <c r="K24" s="611"/>
      <c r="L24" s="611"/>
      <c r="M24" s="611"/>
      <c r="N24" s="611"/>
      <c r="O24" s="611"/>
      <c r="P24" s="611"/>
      <c r="Q24" s="612"/>
      <c r="R24" s="613">
        <v>328322638</v>
      </c>
      <c r="S24" s="614"/>
      <c r="T24" s="614"/>
      <c r="U24" s="614"/>
      <c r="V24" s="614"/>
      <c r="W24" s="614"/>
      <c r="X24" s="614"/>
      <c r="Y24" s="615"/>
      <c r="Z24" s="618">
        <v>55.7</v>
      </c>
      <c r="AA24" s="619"/>
      <c r="AB24" s="619"/>
      <c r="AC24" s="624"/>
      <c r="AD24" s="622">
        <v>302665368</v>
      </c>
      <c r="AE24" s="614"/>
      <c r="AF24" s="614"/>
      <c r="AG24" s="614"/>
      <c r="AH24" s="614"/>
      <c r="AI24" s="614"/>
      <c r="AJ24" s="614"/>
      <c r="AK24" s="615"/>
      <c r="AL24" s="618">
        <v>99.6</v>
      </c>
      <c r="AM24" s="619"/>
      <c r="AN24" s="619"/>
      <c r="AO24" s="620"/>
      <c r="AP24" s="625" t="s">
        <v>265</v>
      </c>
      <c r="AQ24" s="626"/>
      <c r="AR24" s="626"/>
      <c r="AS24" s="626"/>
      <c r="AT24" s="626"/>
      <c r="AU24" s="626"/>
      <c r="AV24" s="626"/>
      <c r="AW24" s="626"/>
      <c r="AX24" s="626"/>
      <c r="AY24" s="626"/>
      <c r="AZ24" s="626"/>
      <c r="BA24" s="626"/>
      <c r="BB24" s="626"/>
      <c r="BC24" s="627"/>
      <c r="BD24" s="613">
        <v>16418369</v>
      </c>
      <c r="BE24" s="614"/>
      <c r="BF24" s="614"/>
      <c r="BG24" s="614"/>
      <c r="BH24" s="614"/>
      <c r="BI24" s="614"/>
      <c r="BJ24" s="614"/>
      <c r="BK24" s="615"/>
      <c r="BL24" s="616">
        <v>12.5</v>
      </c>
      <c r="BM24" s="616"/>
      <c r="BN24" s="616"/>
      <c r="BO24" s="616"/>
      <c r="BP24" s="617" t="s">
        <v>212</v>
      </c>
      <c r="BQ24" s="617"/>
      <c r="BR24" s="617"/>
      <c r="BS24" s="617"/>
      <c r="BT24" s="617"/>
      <c r="BU24" s="617"/>
      <c r="BV24" s="617"/>
      <c r="BW24" s="621"/>
      <c r="BY24" s="625" t="s">
        <v>266</v>
      </c>
      <c r="BZ24" s="626"/>
      <c r="CA24" s="626"/>
      <c r="CB24" s="626"/>
      <c r="CC24" s="626"/>
      <c r="CD24" s="626"/>
      <c r="CE24" s="626"/>
      <c r="CF24" s="626"/>
      <c r="CG24" s="626"/>
      <c r="CH24" s="626"/>
      <c r="CI24" s="626"/>
      <c r="CJ24" s="626"/>
      <c r="CK24" s="626"/>
      <c r="CL24" s="627"/>
      <c r="CM24" s="613" t="s">
        <v>129</v>
      </c>
      <c r="CN24" s="614"/>
      <c r="CO24" s="614"/>
      <c r="CP24" s="614"/>
      <c r="CQ24" s="614"/>
      <c r="CR24" s="614"/>
      <c r="CS24" s="614"/>
      <c r="CT24" s="615"/>
      <c r="CU24" s="618" t="s">
        <v>129</v>
      </c>
      <c r="CV24" s="619"/>
      <c r="CW24" s="619"/>
      <c r="CX24" s="624"/>
      <c r="CY24" s="622" t="s">
        <v>212</v>
      </c>
      <c r="CZ24" s="614"/>
      <c r="DA24" s="614"/>
      <c r="DB24" s="614"/>
      <c r="DC24" s="614"/>
      <c r="DD24" s="614"/>
      <c r="DE24" s="614"/>
      <c r="DF24" s="614"/>
      <c r="DG24" s="614"/>
      <c r="DH24" s="614"/>
      <c r="DI24" s="614"/>
      <c r="DJ24" s="614"/>
      <c r="DK24" s="615"/>
      <c r="DL24" s="622" t="s">
        <v>212</v>
      </c>
      <c r="DM24" s="614"/>
      <c r="DN24" s="614"/>
      <c r="DO24" s="614"/>
      <c r="DP24" s="614"/>
      <c r="DQ24" s="614"/>
      <c r="DR24" s="614"/>
      <c r="DS24" s="614"/>
      <c r="DT24" s="614"/>
      <c r="DU24" s="614"/>
      <c r="DV24" s="614"/>
      <c r="DW24" s="614"/>
      <c r="DX24" s="623"/>
    </row>
    <row r="25" spans="2:128" ht="11.25" customHeight="1" x14ac:dyDescent="0.2">
      <c r="B25" s="610" t="s">
        <v>267</v>
      </c>
      <c r="C25" s="611"/>
      <c r="D25" s="611"/>
      <c r="E25" s="611"/>
      <c r="F25" s="611"/>
      <c r="G25" s="611"/>
      <c r="H25" s="611"/>
      <c r="I25" s="611"/>
      <c r="J25" s="611"/>
      <c r="K25" s="611"/>
      <c r="L25" s="611"/>
      <c r="M25" s="611"/>
      <c r="N25" s="611"/>
      <c r="O25" s="611"/>
      <c r="P25" s="611"/>
      <c r="Q25" s="612"/>
      <c r="R25" s="613">
        <v>372503</v>
      </c>
      <c r="S25" s="614"/>
      <c r="T25" s="614"/>
      <c r="U25" s="614"/>
      <c r="V25" s="614"/>
      <c r="W25" s="614"/>
      <c r="X25" s="614"/>
      <c r="Y25" s="615"/>
      <c r="Z25" s="618">
        <v>0.1</v>
      </c>
      <c r="AA25" s="619"/>
      <c r="AB25" s="619"/>
      <c r="AC25" s="624"/>
      <c r="AD25" s="622">
        <v>372503</v>
      </c>
      <c r="AE25" s="614"/>
      <c r="AF25" s="614"/>
      <c r="AG25" s="614"/>
      <c r="AH25" s="614"/>
      <c r="AI25" s="614"/>
      <c r="AJ25" s="614"/>
      <c r="AK25" s="615"/>
      <c r="AL25" s="618">
        <v>0.1</v>
      </c>
      <c r="AM25" s="619"/>
      <c r="AN25" s="619"/>
      <c r="AO25" s="620"/>
      <c r="AP25" s="625" t="s">
        <v>268</v>
      </c>
      <c r="AQ25" s="626"/>
      <c r="AR25" s="626"/>
      <c r="AS25" s="626"/>
      <c r="AT25" s="626"/>
      <c r="AU25" s="626"/>
      <c r="AV25" s="626"/>
      <c r="AW25" s="626"/>
      <c r="AX25" s="626"/>
      <c r="AY25" s="626"/>
      <c r="AZ25" s="626"/>
      <c r="BA25" s="626"/>
      <c r="BB25" s="626"/>
      <c r="BC25" s="627"/>
      <c r="BD25" s="613">
        <v>2536</v>
      </c>
      <c r="BE25" s="614"/>
      <c r="BF25" s="614"/>
      <c r="BG25" s="614"/>
      <c r="BH25" s="614"/>
      <c r="BI25" s="614"/>
      <c r="BJ25" s="614"/>
      <c r="BK25" s="615"/>
      <c r="BL25" s="616">
        <v>0</v>
      </c>
      <c r="BM25" s="616"/>
      <c r="BN25" s="616"/>
      <c r="BO25" s="616"/>
      <c r="BP25" s="617" t="s">
        <v>129</v>
      </c>
      <c r="BQ25" s="617"/>
      <c r="BR25" s="617"/>
      <c r="BS25" s="617"/>
      <c r="BT25" s="617"/>
      <c r="BU25" s="617"/>
      <c r="BV25" s="617"/>
      <c r="BW25" s="621"/>
      <c r="BY25" s="625" t="s">
        <v>269</v>
      </c>
      <c r="BZ25" s="626"/>
      <c r="CA25" s="626"/>
      <c r="CB25" s="626"/>
      <c r="CC25" s="626"/>
      <c r="CD25" s="626"/>
      <c r="CE25" s="626"/>
      <c r="CF25" s="626"/>
      <c r="CG25" s="626"/>
      <c r="CH25" s="626"/>
      <c r="CI25" s="626"/>
      <c r="CJ25" s="626"/>
      <c r="CK25" s="626"/>
      <c r="CL25" s="627"/>
      <c r="CM25" s="613">
        <v>20367177</v>
      </c>
      <c r="CN25" s="614"/>
      <c r="CO25" s="614"/>
      <c r="CP25" s="614"/>
      <c r="CQ25" s="614"/>
      <c r="CR25" s="614"/>
      <c r="CS25" s="614"/>
      <c r="CT25" s="615"/>
      <c r="CU25" s="618">
        <v>3.5</v>
      </c>
      <c r="CV25" s="619"/>
      <c r="CW25" s="619"/>
      <c r="CX25" s="624"/>
      <c r="CY25" s="622" t="s">
        <v>129</v>
      </c>
      <c r="CZ25" s="614"/>
      <c r="DA25" s="614"/>
      <c r="DB25" s="614"/>
      <c r="DC25" s="614"/>
      <c r="DD25" s="614"/>
      <c r="DE25" s="614"/>
      <c r="DF25" s="614"/>
      <c r="DG25" s="614"/>
      <c r="DH25" s="614"/>
      <c r="DI25" s="614"/>
      <c r="DJ25" s="614"/>
      <c r="DK25" s="615"/>
      <c r="DL25" s="622">
        <v>20367177</v>
      </c>
      <c r="DM25" s="614"/>
      <c r="DN25" s="614"/>
      <c r="DO25" s="614"/>
      <c r="DP25" s="614"/>
      <c r="DQ25" s="614"/>
      <c r="DR25" s="614"/>
      <c r="DS25" s="614"/>
      <c r="DT25" s="614"/>
      <c r="DU25" s="614"/>
      <c r="DV25" s="614"/>
      <c r="DW25" s="614"/>
      <c r="DX25" s="623"/>
    </row>
    <row r="26" spans="2:128" ht="11.25" customHeight="1" x14ac:dyDescent="0.2">
      <c r="B26" s="610" t="s">
        <v>270</v>
      </c>
      <c r="C26" s="611"/>
      <c r="D26" s="611"/>
      <c r="E26" s="611"/>
      <c r="F26" s="611"/>
      <c r="G26" s="611"/>
      <c r="H26" s="611"/>
      <c r="I26" s="611"/>
      <c r="J26" s="611"/>
      <c r="K26" s="611"/>
      <c r="L26" s="611"/>
      <c r="M26" s="611"/>
      <c r="N26" s="611"/>
      <c r="O26" s="611"/>
      <c r="P26" s="611"/>
      <c r="Q26" s="612"/>
      <c r="R26" s="613">
        <v>3799222</v>
      </c>
      <c r="S26" s="614"/>
      <c r="T26" s="614"/>
      <c r="U26" s="614"/>
      <c r="V26" s="614"/>
      <c r="W26" s="614"/>
      <c r="X26" s="614"/>
      <c r="Y26" s="615"/>
      <c r="Z26" s="618">
        <v>0.6</v>
      </c>
      <c r="AA26" s="619"/>
      <c r="AB26" s="619"/>
      <c r="AC26" s="624"/>
      <c r="AD26" s="622" t="s">
        <v>129</v>
      </c>
      <c r="AE26" s="614"/>
      <c r="AF26" s="614"/>
      <c r="AG26" s="614"/>
      <c r="AH26" s="614"/>
      <c r="AI26" s="614"/>
      <c r="AJ26" s="614"/>
      <c r="AK26" s="615"/>
      <c r="AL26" s="618" t="s">
        <v>212</v>
      </c>
      <c r="AM26" s="619"/>
      <c r="AN26" s="619"/>
      <c r="AO26" s="620"/>
      <c r="AP26" s="625" t="s">
        <v>271</v>
      </c>
      <c r="AQ26" s="626"/>
      <c r="AR26" s="626"/>
      <c r="AS26" s="626"/>
      <c r="AT26" s="626"/>
      <c r="AU26" s="626"/>
      <c r="AV26" s="626"/>
      <c r="AW26" s="626"/>
      <c r="AX26" s="626"/>
      <c r="AY26" s="626"/>
      <c r="AZ26" s="626"/>
      <c r="BA26" s="626"/>
      <c r="BB26" s="626"/>
      <c r="BC26" s="627"/>
      <c r="BD26" s="613" t="s">
        <v>129</v>
      </c>
      <c r="BE26" s="614"/>
      <c r="BF26" s="614"/>
      <c r="BG26" s="614"/>
      <c r="BH26" s="614"/>
      <c r="BI26" s="614"/>
      <c r="BJ26" s="614"/>
      <c r="BK26" s="615"/>
      <c r="BL26" s="616" t="s">
        <v>212</v>
      </c>
      <c r="BM26" s="616"/>
      <c r="BN26" s="616"/>
      <c r="BO26" s="616"/>
      <c r="BP26" s="617" t="s">
        <v>129</v>
      </c>
      <c r="BQ26" s="617"/>
      <c r="BR26" s="617"/>
      <c r="BS26" s="617"/>
      <c r="BT26" s="617"/>
      <c r="BU26" s="617"/>
      <c r="BV26" s="617"/>
      <c r="BW26" s="621"/>
      <c r="BY26" s="625" t="s">
        <v>272</v>
      </c>
      <c r="BZ26" s="626"/>
      <c r="CA26" s="626"/>
      <c r="CB26" s="626"/>
      <c r="CC26" s="626"/>
      <c r="CD26" s="626"/>
      <c r="CE26" s="626"/>
      <c r="CF26" s="626"/>
      <c r="CG26" s="626"/>
      <c r="CH26" s="626"/>
      <c r="CI26" s="626"/>
      <c r="CJ26" s="626"/>
      <c r="CK26" s="626"/>
      <c r="CL26" s="627"/>
      <c r="CM26" s="613">
        <v>79157</v>
      </c>
      <c r="CN26" s="614"/>
      <c r="CO26" s="614"/>
      <c r="CP26" s="614"/>
      <c r="CQ26" s="614"/>
      <c r="CR26" s="614"/>
      <c r="CS26" s="614"/>
      <c r="CT26" s="615"/>
      <c r="CU26" s="618">
        <v>0</v>
      </c>
      <c r="CV26" s="619"/>
      <c r="CW26" s="619"/>
      <c r="CX26" s="624"/>
      <c r="CY26" s="622" t="s">
        <v>129</v>
      </c>
      <c r="CZ26" s="614"/>
      <c r="DA26" s="614"/>
      <c r="DB26" s="614"/>
      <c r="DC26" s="614"/>
      <c r="DD26" s="614"/>
      <c r="DE26" s="614"/>
      <c r="DF26" s="614"/>
      <c r="DG26" s="614"/>
      <c r="DH26" s="614"/>
      <c r="DI26" s="614"/>
      <c r="DJ26" s="614"/>
      <c r="DK26" s="615"/>
      <c r="DL26" s="622">
        <v>79157</v>
      </c>
      <c r="DM26" s="614"/>
      <c r="DN26" s="614"/>
      <c r="DO26" s="614"/>
      <c r="DP26" s="614"/>
      <c r="DQ26" s="614"/>
      <c r="DR26" s="614"/>
      <c r="DS26" s="614"/>
      <c r="DT26" s="614"/>
      <c r="DU26" s="614"/>
      <c r="DV26" s="614"/>
      <c r="DW26" s="614"/>
      <c r="DX26" s="623"/>
    </row>
    <row r="27" spans="2:128" ht="11.25" customHeight="1" x14ac:dyDescent="0.2">
      <c r="B27" s="610" t="s">
        <v>273</v>
      </c>
      <c r="C27" s="611"/>
      <c r="D27" s="611"/>
      <c r="E27" s="611"/>
      <c r="F27" s="611"/>
      <c r="G27" s="611"/>
      <c r="H27" s="611"/>
      <c r="I27" s="611"/>
      <c r="J27" s="611"/>
      <c r="K27" s="611"/>
      <c r="L27" s="611"/>
      <c r="M27" s="611"/>
      <c r="N27" s="611"/>
      <c r="O27" s="611"/>
      <c r="P27" s="611"/>
      <c r="Q27" s="612"/>
      <c r="R27" s="613">
        <v>4913106</v>
      </c>
      <c r="S27" s="614"/>
      <c r="T27" s="614"/>
      <c r="U27" s="614"/>
      <c r="V27" s="614"/>
      <c r="W27" s="614"/>
      <c r="X27" s="614"/>
      <c r="Y27" s="615"/>
      <c r="Z27" s="618">
        <v>0.8</v>
      </c>
      <c r="AA27" s="619"/>
      <c r="AB27" s="619"/>
      <c r="AC27" s="624"/>
      <c r="AD27" s="622">
        <v>859124</v>
      </c>
      <c r="AE27" s="614"/>
      <c r="AF27" s="614"/>
      <c r="AG27" s="614"/>
      <c r="AH27" s="614"/>
      <c r="AI27" s="614"/>
      <c r="AJ27" s="614"/>
      <c r="AK27" s="615"/>
      <c r="AL27" s="618">
        <v>0.3</v>
      </c>
      <c r="AM27" s="619"/>
      <c r="AN27" s="619"/>
      <c r="AO27" s="620"/>
      <c r="AP27" s="625" t="s">
        <v>274</v>
      </c>
      <c r="AQ27" s="626"/>
      <c r="AR27" s="626"/>
      <c r="AS27" s="626"/>
      <c r="AT27" s="626"/>
      <c r="AU27" s="626"/>
      <c r="AV27" s="626"/>
      <c r="AW27" s="626"/>
      <c r="AX27" s="626"/>
      <c r="AY27" s="626"/>
      <c r="AZ27" s="626"/>
      <c r="BA27" s="626"/>
      <c r="BB27" s="626"/>
      <c r="BC27" s="627"/>
      <c r="BD27" s="613" t="s">
        <v>212</v>
      </c>
      <c r="BE27" s="614"/>
      <c r="BF27" s="614"/>
      <c r="BG27" s="614"/>
      <c r="BH27" s="614"/>
      <c r="BI27" s="614"/>
      <c r="BJ27" s="614"/>
      <c r="BK27" s="615"/>
      <c r="BL27" s="616" t="s">
        <v>129</v>
      </c>
      <c r="BM27" s="616"/>
      <c r="BN27" s="616"/>
      <c r="BO27" s="616"/>
      <c r="BP27" s="617" t="s">
        <v>129</v>
      </c>
      <c r="BQ27" s="617"/>
      <c r="BR27" s="617"/>
      <c r="BS27" s="617"/>
      <c r="BT27" s="617"/>
      <c r="BU27" s="617"/>
      <c r="BV27" s="617"/>
      <c r="BW27" s="621"/>
      <c r="BY27" s="625" t="s">
        <v>275</v>
      </c>
      <c r="BZ27" s="626"/>
      <c r="CA27" s="626"/>
      <c r="CB27" s="626"/>
      <c r="CC27" s="626"/>
      <c r="CD27" s="626"/>
      <c r="CE27" s="626"/>
      <c r="CF27" s="626"/>
      <c r="CG27" s="626"/>
      <c r="CH27" s="626"/>
      <c r="CI27" s="626"/>
      <c r="CJ27" s="626"/>
      <c r="CK27" s="626"/>
      <c r="CL27" s="627"/>
      <c r="CM27" s="613" t="s">
        <v>129</v>
      </c>
      <c r="CN27" s="614"/>
      <c r="CO27" s="614"/>
      <c r="CP27" s="614"/>
      <c r="CQ27" s="614"/>
      <c r="CR27" s="614"/>
      <c r="CS27" s="614"/>
      <c r="CT27" s="615"/>
      <c r="CU27" s="618" t="s">
        <v>212</v>
      </c>
      <c r="CV27" s="619"/>
      <c r="CW27" s="619"/>
      <c r="CX27" s="624"/>
      <c r="CY27" s="622" t="s">
        <v>212</v>
      </c>
      <c r="CZ27" s="614"/>
      <c r="DA27" s="614"/>
      <c r="DB27" s="614"/>
      <c r="DC27" s="614"/>
      <c r="DD27" s="614"/>
      <c r="DE27" s="614"/>
      <c r="DF27" s="614"/>
      <c r="DG27" s="614"/>
      <c r="DH27" s="614"/>
      <c r="DI27" s="614"/>
      <c r="DJ27" s="614"/>
      <c r="DK27" s="615"/>
      <c r="DL27" s="622" t="s">
        <v>212</v>
      </c>
      <c r="DM27" s="614"/>
      <c r="DN27" s="614"/>
      <c r="DO27" s="614"/>
      <c r="DP27" s="614"/>
      <c r="DQ27" s="614"/>
      <c r="DR27" s="614"/>
      <c r="DS27" s="614"/>
      <c r="DT27" s="614"/>
      <c r="DU27" s="614"/>
      <c r="DV27" s="614"/>
      <c r="DW27" s="614"/>
      <c r="DX27" s="623"/>
    </row>
    <row r="28" spans="2:128" ht="11.25" customHeight="1" x14ac:dyDescent="0.2">
      <c r="B28" s="610" t="s">
        <v>276</v>
      </c>
      <c r="C28" s="611"/>
      <c r="D28" s="611"/>
      <c r="E28" s="611"/>
      <c r="F28" s="611"/>
      <c r="G28" s="611"/>
      <c r="H28" s="611"/>
      <c r="I28" s="611"/>
      <c r="J28" s="611"/>
      <c r="K28" s="611"/>
      <c r="L28" s="611"/>
      <c r="M28" s="611"/>
      <c r="N28" s="611"/>
      <c r="O28" s="611"/>
      <c r="P28" s="611"/>
      <c r="Q28" s="612"/>
      <c r="R28" s="613">
        <v>2006305</v>
      </c>
      <c r="S28" s="614"/>
      <c r="T28" s="614"/>
      <c r="U28" s="614"/>
      <c r="V28" s="614"/>
      <c r="W28" s="614"/>
      <c r="X28" s="614"/>
      <c r="Y28" s="615"/>
      <c r="Z28" s="618">
        <v>0.3</v>
      </c>
      <c r="AA28" s="619"/>
      <c r="AB28" s="619"/>
      <c r="AC28" s="624"/>
      <c r="AD28" s="622">
        <v>198</v>
      </c>
      <c r="AE28" s="614"/>
      <c r="AF28" s="614"/>
      <c r="AG28" s="614"/>
      <c r="AH28" s="614"/>
      <c r="AI28" s="614"/>
      <c r="AJ28" s="614"/>
      <c r="AK28" s="615"/>
      <c r="AL28" s="618">
        <v>0</v>
      </c>
      <c r="AM28" s="619"/>
      <c r="AN28" s="619"/>
      <c r="AO28" s="620"/>
      <c r="AP28" s="625" t="s">
        <v>277</v>
      </c>
      <c r="AQ28" s="626"/>
      <c r="AR28" s="626"/>
      <c r="AS28" s="626"/>
      <c r="AT28" s="626"/>
      <c r="AU28" s="626"/>
      <c r="AV28" s="626"/>
      <c r="AW28" s="626"/>
      <c r="AX28" s="626"/>
      <c r="AY28" s="626"/>
      <c r="AZ28" s="626"/>
      <c r="BA28" s="626"/>
      <c r="BB28" s="626"/>
      <c r="BC28" s="627"/>
      <c r="BD28" s="613">
        <v>184802</v>
      </c>
      <c r="BE28" s="614"/>
      <c r="BF28" s="614"/>
      <c r="BG28" s="614"/>
      <c r="BH28" s="614"/>
      <c r="BI28" s="614"/>
      <c r="BJ28" s="614"/>
      <c r="BK28" s="615"/>
      <c r="BL28" s="616">
        <v>0.1</v>
      </c>
      <c r="BM28" s="616"/>
      <c r="BN28" s="616"/>
      <c r="BO28" s="616"/>
      <c r="BP28" s="617" t="s">
        <v>129</v>
      </c>
      <c r="BQ28" s="617"/>
      <c r="BR28" s="617"/>
      <c r="BS28" s="617"/>
      <c r="BT28" s="617"/>
      <c r="BU28" s="617"/>
      <c r="BV28" s="617"/>
      <c r="BW28" s="621"/>
      <c r="BY28" s="625" t="s">
        <v>278</v>
      </c>
      <c r="BZ28" s="626"/>
      <c r="CA28" s="626"/>
      <c r="CB28" s="626"/>
      <c r="CC28" s="626"/>
      <c r="CD28" s="626"/>
      <c r="CE28" s="626"/>
      <c r="CF28" s="626"/>
      <c r="CG28" s="626"/>
      <c r="CH28" s="626"/>
      <c r="CI28" s="626"/>
      <c r="CJ28" s="626"/>
      <c r="CK28" s="626"/>
      <c r="CL28" s="627"/>
      <c r="CM28" s="613">
        <v>637754</v>
      </c>
      <c r="CN28" s="614"/>
      <c r="CO28" s="614"/>
      <c r="CP28" s="614"/>
      <c r="CQ28" s="614"/>
      <c r="CR28" s="614"/>
      <c r="CS28" s="614"/>
      <c r="CT28" s="615"/>
      <c r="CU28" s="618">
        <v>0.1</v>
      </c>
      <c r="CV28" s="619"/>
      <c r="CW28" s="619"/>
      <c r="CX28" s="624"/>
      <c r="CY28" s="622" t="s">
        <v>129</v>
      </c>
      <c r="CZ28" s="614"/>
      <c r="DA28" s="614"/>
      <c r="DB28" s="614"/>
      <c r="DC28" s="614"/>
      <c r="DD28" s="614"/>
      <c r="DE28" s="614"/>
      <c r="DF28" s="614"/>
      <c r="DG28" s="614"/>
      <c r="DH28" s="614"/>
      <c r="DI28" s="614"/>
      <c r="DJ28" s="614"/>
      <c r="DK28" s="615"/>
      <c r="DL28" s="622">
        <v>637754</v>
      </c>
      <c r="DM28" s="614"/>
      <c r="DN28" s="614"/>
      <c r="DO28" s="614"/>
      <c r="DP28" s="614"/>
      <c r="DQ28" s="614"/>
      <c r="DR28" s="614"/>
      <c r="DS28" s="614"/>
      <c r="DT28" s="614"/>
      <c r="DU28" s="614"/>
      <c r="DV28" s="614"/>
      <c r="DW28" s="614"/>
      <c r="DX28" s="623"/>
    </row>
    <row r="29" spans="2:128" ht="11.25" customHeight="1" x14ac:dyDescent="0.2">
      <c r="B29" s="610" t="s">
        <v>279</v>
      </c>
      <c r="C29" s="611"/>
      <c r="D29" s="611"/>
      <c r="E29" s="611"/>
      <c r="F29" s="611"/>
      <c r="G29" s="611"/>
      <c r="H29" s="611"/>
      <c r="I29" s="611"/>
      <c r="J29" s="611"/>
      <c r="K29" s="611"/>
      <c r="L29" s="611"/>
      <c r="M29" s="611"/>
      <c r="N29" s="611"/>
      <c r="O29" s="611"/>
      <c r="P29" s="611"/>
      <c r="Q29" s="612"/>
      <c r="R29" s="613">
        <v>77227256</v>
      </c>
      <c r="S29" s="614"/>
      <c r="T29" s="614"/>
      <c r="U29" s="614"/>
      <c r="V29" s="614"/>
      <c r="W29" s="614"/>
      <c r="X29" s="614"/>
      <c r="Y29" s="615"/>
      <c r="Z29" s="618">
        <v>13.1</v>
      </c>
      <c r="AA29" s="619"/>
      <c r="AB29" s="619"/>
      <c r="AC29" s="624"/>
      <c r="AD29" s="622" t="s">
        <v>156</v>
      </c>
      <c r="AE29" s="614"/>
      <c r="AF29" s="614"/>
      <c r="AG29" s="614"/>
      <c r="AH29" s="614"/>
      <c r="AI29" s="614"/>
      <c r="AJ29" s="614"/>
      <c r="AK29" s="615"/>
      <c r="AL29" s="618" t="s">
        <v>212</v>
      </c>
      <c r="AM29" s="619"/>
      <c r="AN29" s="619"/>
      <c r="AO29" s="620"/>
      <c r="AP29" s="625" t="s">
        <v>280</v>
      </c>
      <c r="AQ29" s="626"/>
      <c r="AR29" s="626"/>
      <c r="AS29" s="626"/>
      <c r="AT29" s="626"/>
      <c r="AU29" s="626"/>
      <c r="AV29" s="626"/>
      <c r="AW29" s="626"/>
      <c r="AX29" s="626"/>
      <c r="AY29" s="626"/>
      <c r="AZ29" s="626"/>
      <c r="BA29" s="626"/>
      <c r="BB29" s="626"/>
      <c r="BC29" s="627"/>
      <c r="BD29" s="613">
        <v>4425</v>
      </c>
      <c r="BE29" s="614"/>
      <c r="BF29" s="614"/>
      <c r="BG29" s="614"/>
      <c r="BH29" s="614"/>
      <c r="BI29" s="614"/>
      <c r="BJ29" s="614"/>
      <c r="BK29" s="615"/>
      <c r="BL29" s="616">
        <v>0</v>
      </c>
      <c r="BM29" s="616"/>
      <c r="BN29" s="616"/>
      <c r="BO29" s="616"/>
      <c r="BP29" s="617" t="s">
        <v>129</v>
      </c>
      <c r="BQ29" s="617"/>
      <c r="BR29" s="617"/>
      <c r="BS29" s="617"/>
      <c r="BT29" s="617"/>
      <c r="BU29" s="617"/>
      <c r="BV29" s="617"/>
      <c r="BW29" s="621"/>
      <c r="BY29" s="625" t="s">
        <v>281</v>
      </c>
      <c r="BZ29" s="628"/>
      <c r="CA29" s="628"/>
      <c r="CB29" s="628"/>
      <c r="CC29" s="628"/>
      <c r="CD29" s="628"/>
      <c r="CE29" s="628"/>
      <c r="CF29" s="628"/>
      <c r="CG29" s="628"/>
      <c r="CH29" s="628"/>
      <c r="CI29" s="628"/>
      <c r="CJ29" s="628"/>
      <c r="CK29" s="628"/>
      <c r="CL29" s="627"/>
      <c r="CM29" s="613" t="s">
        <v>129</v>
      </c>
      <c r="CN29" s="614"/>
      <c r="CO29" s="614"/>
      <c r="CP29" s="614"/>
      <c r="CQ29" s="614"/>
      <c r="CR29" s="614"/>
      <c r="CS29" s="614"/>
      <c r="CT29" s="615"/>
      <c r="CU29" s="618" t="s">
        <v>212</v>
      </c>
      <c r="CV29" s="619"/>
      <c r="CW29" s="619"/>
      <c r="CX29" s="624"/>
      <c r="CY29" s="622" t="s">
        <v>129</v>
      </c>
      <c r="CZ29" s="614"/>
      <c r="DA29" s="614"/>
      <c r="DB29" s="614"/>
      <c r="DC29" s="614"/>
      <c r="DD29" s="614"/>
      <c r="DE29" s="614"/>
      <c r="DF29" s="614"/>
      <c r="DG29" s="614"/>
      <c r="DH29" s="614"/>
      <c r="DI29" s="614"/>
      <c r="DJ29" s="614"/>
      <c r="DK29" s="615"/>
      <c r="DL29" s="622" t="s">
        <v>212</v>
      </c>
      <c r="DM29" s="614"/>
      <c r="DN29" s="614"/>
      <c r="DO29" s="614"/>
      <c r="DP29" s="614"/>
      <c r="DQ29" s="614"/>
      <c r="DR29" s="614"/>
      <c r="DS29" s="614"/>
      <c r="DT29" s="614"/>
      <c r="DU29" s="614"/>
      <c r="DV29" s="614"/>
      <c r="DW29" s="614"/>
      <c r="DX29" s="623"/>
    </row>
    <row r="30" spans="2:128" ht="11.25" customHeight="1" x14ac:dyDescent="0.2">
      <c r="B30" s="610" t="s">
        <v>282</v>
      </c>
      <c r="C30" s="611"/>
      <c r="D30" s="611"/>
      <c r="E30" s="611"/>
      <c r="F30" s="611"/>
      <c r="G30" s="611"/>
      <c r="H30" s="611"/>
      <c r="I30" s="611"/>
      <c r="J30" s="611"/>
      <c r="K30" s="611"/>
      <c r="L30" s="611"/>
      <c r="M30" s="611"/>
      <c r="N30" s="611"/>
      <c r="O30" s="611"/>
      <c r="P30" s="611"/>
      <c r="Q30" s="612"/>
      <c r="R30" s="613" t="s">
        <v>212</v>
      </c>
      <c r="S30" s="614"/>
      <c r="T30" s="614"/>
      <c r="U30" s="614"/>
      <c r="V30" s="614"/>
      <c r="W30" s="614"/>
      <c r="X30" s="614"/>
      <c r="Y30" s="615"/>
      <c r="Z30" s="618" t="s">
        <v>212</v>
      </c>
      <c r="AA30" s="619"/>
      <c r="AB30" s="619"/>
      <c r="AC30" s="624"/>
      <c r="AD30" s="622" t="s">
        <v>129</v>
      </c>
      <c r="AE30" s="614"/>
      <c r="AF30" s="614"/>
      <c r="AG30" s="614"/>
      <c r="AH30" s="614"/>
      <c r="AI30" s="614"/>
      <c r="AJ30" s="614"/>
      <c r="AK30" s="615"/>
      <c r="AL30" s="618" t="s">
        <v>129</v>
      </c>
      <c r="AM30" s="619"/>
      <c r="AN30" s="619"/>
      <c r="AO30" s="620"/>
      <c r="AP30" s="625" t="s">
        <v>283</v>
      </c>
      <c r="AQ30" s="626"/>
      <c r="AR30" s="626"/>
      <c r="AS30" s="626"/>
      <c r="AT30" s="626"/>
      <c r="AU30" s="626"/>
      <c r="AV30" s="626"/>
      <c r="AW30" s="626"/>
      <c r="AX30" s="626"/>
      <c r="AY30" s="626"/>
      <c r="AZ30" s="626"/>
      <c r="BA30" s="626"/>
      <c r="BB30" s="626"/>
      <c r="BC30" s="627"/>
      <c r="BD30" s="613">
        <v>4425</v>
      </c>
      <c r="BE30" s="614"/>
      <c r="BF30" s="614"/>
      <c r="BG30" s="614"/>
      <c r="BH30" s="614"/>
      <c r="BI30" s="614"/>
      <c r="BJ30" s="614"/>
      <c r="BK30" s="615"/>
      <c r="BL30" s="616">
        <v>0</v>
      </c>
      <c r="BM30" s="616"/>
      <c r="BN30" s="616"/>
      <c r="BO30" s="616"/>
      <c r="BP30" s="617" t="s">
        <v>129</v>
      </c>
      <c r="BQ30" s="617"/>
      <c r="BR30" s="617"/>
      <c r="BS30" s="617"/>
      <c r="BT30" s="617"/>
      <c r="BU30" s="617"/>
      <c r="BV30" s="617"/>
      <c r="BW30" s="621"/>
      <c r="BY30" s="625" t="s">
        <v>284</v>
      </c>
      <c r="BZ30" s="628"/>
      <c r="CA30" s="628"/>
      <c r="CB30" s="628"/>
      <c r="CC30" s="628"/>
      <c r="CD30" s="628"/>
      <c r="CE30" s="628"/>
      <c r="CF30" s="628"/>
      <c r="CG30" s="628"/>
      <c r="CH30" s="628"/>
      <c r="CI30" s="628"/>
      <c r="CJ30" s="628"/>
      <c r="CK30" s="628"/>
      <c r="CL30" s="627"/>
      <c r="CM30" s="613">
        <v>160350</v>
      </c>
      <c r="CN30" s="614"/>
      <c r="CO30" s="614"/>
      <c r="CP30" s="614"/>
      <c r="CQ30" s="614"/>
      <c r="CR30" s="614"/>
      <c r="CS30" s="614"/>
      <c r="CT30" s="615"/>
      <c r="CU30" s="618">
        <v>0</v>
      </c>
      <c r="CV30" s="619"/>
      <c r="CW30" s="619"/>
      <c r="CX30" s="624"/>
      <c r="CY30" s="622" t="s">
        <v>212</v>
      </c>
      <c r="CZ30" s="614"/>
      <c r="DA30" s="614"/>
      <c r="DB30" s="614"/>
      <c r="DC30" s="614"/>
      <c r="DD30" s="614"/>
      <c r="DE30" s="614"/>
      <c r="DF30" s="614"/>
      <c r="DG30" s="614"/>
      <c r="DH30" s="614"/>
      <c r="DI30" s="614"/>
      <c r="DJ30" s="614"/>
      <c r="DK30" s="615"/>
      <c r="DL30" s="622">
        <v>160350</v>
      </c>
      <c r="DM30" s="614"/>
      <c r="DN30" s="614"/>
      <c r="DO30" s="614"/>
      <c r="DP30" s="614"/>
      <c r="DQ30" s="614"/>
      <c r="DR30" s="614"/>
      <c r="DS30" s="614"/>
      <c r="DT30" s="614"/>
      <c r="DU30" s="614"/>
      <c r="DV30" s="614"/>
      <c r="DW30" s="614"/>
      <c r="DX30" s="623"/>
    </row>
    <row r="31" spans="2:128" ht="11.25" customHeight="1" x14ac:dyDescent="0.2">
      <c r="B31" s="610" t="s">
        <v>285</v>
      </c>
      <c r="C31" s="611"/>
      <c r="D31" s="611"/>
      <c r="E31" s="611"/>
      <c r="F31" s="611"/>
      <c r="G31" s="611"/>
      <c r="H31" s="611"/>
      <c r="I31" s="611"/>
      <c r="J31" s="611"/>
      <c r="K31" s="611"/>
      <c r="L31" s="611"/>
      <c r="M31" s="611"/>
      <c r="N31" s="611"/>
      <c r="O31" s="611"/>
      <c r="P31" s="611"/>
      <c r="Q31" s="612"/>
      <c r="R31" s="613">
        <v>1448897</v>
      </c>
      <c r="S31" s="614"/>
      <c r="T31" s="614"/>
      <c r="U31" s="614"/>
      <c r="V31" s="614"/>
      <c r="W31" s="614"/>
      <c r="X31" s="614"/>
      <c r="Y31" s="615"/>
      <c r="Z31" s="618">
        <v>0.2</v>
      </c>
      <c r="AA31" s="619"/>
      <c r="AB31" s="619"/>
      <c r="AC31" s="624"/>
      <c r="AD31" s="622">
        <v>122209</v>
      </c>
      <c r="AE31" s="614"/>
      <c r="AF31" s="614"/>
      <c r="AG31" s="614"/>
      <c r="AH31" s="614"/>
      <c r="AI31" s="614"/>
      <c r="AJ31" s="614"/>
      <c r="AK31" s="615"/>
      <c r="AL31" s="618">
        <v>0</v>
      </c>
      <c r="AM31" s="619"/>
      <c r="AN31" s="619"/>
      <c r="AO31" s="620"/>
      <c r="AP31" s="625" t="s">
        <v>286</v>
      </c>
      <c r="AQ31" s="626"/>
      <c r="AR31" s="626"/>
      <c r="AS31" s="626"/>
      <c r="AT31" s="626"/>
      <c r="AU31" s="626"/>
      <c r="AV31" s="626"/>
      <c r="AW31" s="626"/>
      <c r="AX31" s="626"/>
      <c r="AY31" s="626"/>
      <c r="AZ31" s="626"/>
      <c r="BA31" s="626"/>
      <c r="BB31" s="626"/>
      <c r="BC31" s="627"/>
      <c r="BD31" s="613">
        <v>180377</v>
      </c>
      <c r="BE31" s="614"/>
      <c r="BF31" s="614"/>
      <c r="BG31" s="614"/>
      <c r="BH31" s="614"/>
      <c r="BI31" s="614"/>
      <c r="BJ31" s="614"/>
      <c r="BK31" s="615"/>
      <c r="BL31" s="616">
        <v>0.1</v>
      </c>
      <c r="BM31" s="616"/>
      <c r="BN31" s="616"/>
      <c r="BO31" s="616"/>
      <c r="BP31" s="617" t="s">
        <v>212</v>
      </c>
      <c r="BQ31" s="617"/>
      <c r="BR31" s="617"/>
      <c r="BS31" s="617"/>
      <c r="BT31" s="617"/>
      <c r="BU31" s="617"/>
      <c r="BV31" s="617"/>
      <c r="BW31" s="621"/>
      <c r="BY31" s="610" t="s">
        <v>287</v>
      </c>
      <c r="BZ31" s="611"/>
      <c r="CA31" s="611"/>
      <c r="CB31" s="611"/>
      <c r="CC31" s="611"/>
      <c r="CD31" s="611"/>
      <c r="CE31" s="611"/>
      <c r="CF31" s="611"/>
      <c r="CG31" s="611"/>
      <c r="CH31" s="611"/>
      <c r="CI31" s="611"/>
      <c r="CJ31" s="611"/>
      <c r="CK31" s="611"/>
      <c r="CL31" s="612"/>
      <c r="CM31" s="613" t="s">
        <v>212</v>
      </c>
      <c r="CN31" s="614"/>
      <c r="CO31" s="614"/>
      <c r="CP31" s="614"/>
      <c r="CQ31" s="614"/>
      <c r="CR31" s="614"/>
      <c r="CS31" s="614"/>
      <c r="CT31" s="615"/>
      <c r="CU31" s="618" t="s">
        <v>212</v>
      </c>
      <c r="CV31" s="619"/>
      <c r="CW31" s="619"/>
      <c r="CX31" s="624"/>
      <c r="CY31" s="622" t="s">
        <v>212</v>
      </c>
      <c r="CZ31" s="614"/>
      <c r="DA31" s="614"/>
      <c r="DB31" s="614"/>
      <c r="DC31" s="614"/>
      <c r="DD31" s="614"/>
      <c r="DE31" s="614"/>
      <c r="DF31" s="614"/>
      <c r="DG31" s="614"/>
      <c r="DH31" s="614"/>
      <c r="DI31" s="614"/>
      <c r="DJ31" s="614"/>
      <c r="DK31" s="615"/>
      <c r="DL31" s="622" t="s">
        <v>129</v>
      </c>
      <c r="DM31" s="614"/>
      <c r="DN31" s="614"/>
      <c r="DO31" s="614"/>
      <c r="DP31" s="614"/>
      <c r="DQ31" s="614"/>
      <c r="DR31" s="614"/>
      <c r="DS31" s="614"/>
      <c r="DT31" s="614"/>
      <c r="DU31" s="614"/>
      <c r="DV31" s="614"/>
      <c r="DW31" s="614"/>
      <c r="DX31" s="623"/>
    </row>
    <row r="32" spans="2:128" ht="11.25" customHeight="1" x14ac:dyDescent="0.2">
      <c r="B32" s="610" t="s">
        <v>288</v>
      </c>
      <c r="C32" s="611"/>
      <c r="D32" s="611"/>
      <c r="E32" s="611"/>
      <c r="F32" s="611"/>
      <c r="G32" s="611"/>
      <c r="H32" s="611"/>
      <c r="I32" s="611"/>
      <c r="J32" s="611"/>
      <c r="K32" s="611"/>
      <c r="L32" s="611"/>
      <c r="M32" s="611"/>
      <c r="N32" s="611"/>
      <c r="O32" s="611"/>
      <c r="P32" s="611"/>
      <c r="Q32" s="612"/>
      <c r="R32" s="613">
        <v>749995</v>
      </c>
      <c r="S32" s="614"/>
      <c r="T32" s="614"/>
      <c r="U32" s="614"/>
      <c r="V32" s="614"/>
      <c r="W32" s="614"/>
      <c r="X32" s="614"/>
      <c r="Y32" s="615"/>
      <c r="Z32" s="618">
        <v>0.1</v>
      </c>
      <c r="AA32" s="619"/>
      <c r="AB32" s="619"/>
      <c r="AC32" s="624"/>
      <c r="AD32" s="622" t="s">
        <v>129</v>
      </c>
      <c r="AE32" s="614"/>
      <c r="AF32" s="614"/>
      <c r="AG32" s="614"/>
      <c r="AH32" s="614"/>
      <c r="AI32" s="614"/>
      <c r="AJ32" s="614"/>
      <c r="AK32" s="615"/>
      <c r="AL32" s="618" t="s">
        <v>129</v>
      </c>
      <c r="AM32" s="619"/>
      <c r="AN32" s="619"/>
      <c r="AO32" s="620"/>
      <c r="AP32" s="625" t="s">
        <v>289</v>
      </c>
      <c r="AQ32" s="626"/>
      <c r="AR32" s="626"/>
      <c r="AS32" s="626"/>
      <c r="AT32" s="626"/>
      <c r="AU32" s="626"/>
      <c r="AV32" s="626"/>
      <c r="AW32" s="626"/>
      <c r="AX32" s="626"/>
      <c r="AY32" s="626"/>
      <c r="AZ32" s="626"/>
      <c r="BA32" s="626"/>
      <c r="BB32" s="626"/>
      <c r="BC32" s="627"/>
      <c r="BD32" s="613" t="s">
        <v>156</v>
      </c>
      <c r="BE32" s="614"/>
      <c r="BF32" s="614"/>
      <c r="BG32" s="614"/>
      <c r="BH32" s="614"/>
      <c r="BI32" s="614"/>
      <c r="BJ32" s="614"/>
      <c r="BK32" s="615"/>
      <c r="BL32" s="616" t="s">
        <v>129</v>
      </c>
      <c r="BM32" s="616"/>
      <c r="BN32" s="616"/>
      <c r="BO32" s="616"/>
      <c r="BP32" s="617" t="s">
        <v>129</v>
      </c>
      <c r="BQ32" s="617"/>
      <c r="BR32" s="617"/>
      <c r="BS32" s="617"/>
      <c r="BT32" s="617"/>
      <c r="BU32" s="617"/>
      <c r="BV32" s="617"/>
      <c r="BW32" s="621"/>
      <c r="BY32" s="629" t="s">
        <v>290</v>
      </c>
      <c r="BZ32" s="630"/>
      <c r="CA32" s="630"/>
      <c r="CB32" s="630"/>
      <c r="CC32" s="630"/>
      <c r="CD32" s="630"/>
      <c r="CE32" s="630"/>
      <c r="CF32" s="630"/>
      <c r="CG32" s="630"/>
      <c r="CH32" s="630"/>
      <c r="CI32" s="630"/>
      <c r="CJ32" s="630"/>
      <c r="CK32" s="630"/>
      <c r="CL32" s="631"/>
      <c r="CM32" s="613">
        <v>580058666</v>
      </c>
      <c r="CN32" s="614"/>
      <c r="CO32" s="614"/>
      <c r="CP32" s="614"/>
      <c r="CQ32" s="614"/>
      <c r="CR32" s="614"/>
      <c r="CS32" s="614"/>
      <c r="CT32" s="615"/>
      <c r="CU32" s="635">
        <v>100</v>
      </c>
      <c r="CV32" s="636"/>
      <c r="CW32" s="636"/>
      <c r="CX32" s="637"/>
      <c r="CY32" s="622">
        <v>109294869</v>
      </c>
      <c r="CZ32" s="614"/>
      <c r="DA32" s="614"/>
      <c r="DB32" s="614"/>
      <c r="DC32" s="614"/>
      <c r="DD32" s="614"/>
      <c r="DE32" s="614"/>
      <c r="DF32" s="614"/>
      <c r="DG32" s="614"/>
      <c r="DH32" s="614"/>
      <c r="DI32" s="614"/>
      <c r="DJ32" s="614"/>
      <c r="DK32" s="615"/>
      <c r="DL32" s="622">
        <v>365562807</v>
      </c>
      <c r="DM32" s="614"/>
      <c r="DN32" s="614"/>
      <c r="DO32" s="614"/>
      <c r="DP32" s="614"/>
      <c r="DQ32" s="614"/>
      <c r="DR32" s="614"/>
      <c r="DS32" s="614"/>
      <c r="DT32" s="614"/>
      <c r="DU32" s="614"/>
      <c r="DV32" s="614"/>
      <c r="DW32" s="614"/>
      <c r="DX32" s="623"/>
    </row>
    <row r="33" spans="2:128" ht="11.25" customHeight="1" x14ac:dyDescent="0.2">
      <c r="B33" s="610" t="s">
        <v>291</v>
      </c>
      <c r="C33" s="611"/>
      <c r="D33" s="611"/>
      <c r="E33" s="611"/>
      <c r="F33" s="611"/>
      <c r="G33" s="611"/>
      <c r="H33" s="611"/>
      <c r="I33" s="611"/>
      <c r="J33" s="611"/>
      <c r="K33" s="611"/>
      <c r="L33" s="611"/>
      <c r="M33" s="611"/>
      <c r="N33" s="611"/>
      <c r="O33" s="611"/>
      <c r="P33" s="611"/>
      <c r="Q33" s="612"/>
      <c r="R33" s="613">
        <v>11294689</v>
      </c>
      <c r="S33" s="614"/>
      <c r="T33" s="614"/>
      <c r="U33" s="614"/>
      <c r="V33" s="614"/>
      <c r="W33" s="614"/>
      <c r="X33" s="614"/>
      <c r="Y33" s="615"/>
      <c r="Z33" s="618">
        <v>1.9</v>
      </c>
      <c r="AA33" s="619"/>
      <c r="AB33" s="619"/>
      <c r="AC33" s="624"/>
      <c r="AD33" s="622" t="s">
        <v>129</v>
      </c>
      <c r="AE33" s="614"/>
      <c r="AF33" s="614"/>
      <c r="AG33" s="614"/>
      <c r="AH33" s="614"/>
      <c r="AI33" s="614"/>
      <c r="AJ33" s="614"/>
      <c r="AK33" s="615"/>
      <c r="AL33" s="618" t="s">
        <v>212</v>
      </c>
      <c r="AM33" s="619"/>
      <c r="AN33" s="619"/>
      <c r="AO33" s="620"/>
      <c r="AP33" s="610" t="s">
        <v>159</v>
      </c>
      <c r="AQ33" s="611"/>
      <c r="AR33" s="611"/>
      <c r="AS33" s="611"/>
      <c r="AT33" s="611"/>
      <c r="AU33" s="611"/>
      <c r="AV33" s="611"/>
      <c r="AW33" s="611"/>
      <c r="AX33" s="611"/>
      <c r="AY33" s="611"/>
      <c r="AZ33" s="611"/>
      <c r="BA33" s="611"/>
      <c r="BB33" s="611"/>
      <c r="BC33" s="612"/>
      <c r="BD33" s="613">
        <v>131804908</v>
      </c>
      <c r="BE33" s="614"/>
      <c r="BF33" s="614"/>
      <c r="BG33" s="614"/>
      <c r="BH33" s="614"/>
      <c r="BI33" s="614"/>
      <c r="BJ33" s="614"/>
      <c r="BK33" s="615"/>
      <c r="BL33" s="616">
        <v>100</v>
      </c>
      <c r="BM33" s="616"/>
      <c r="BN33" s="616"/>
      <c r="BO33" s="616"/>
      <c r="BP33" s="617">
        <v>1145939</v>
      </c>
      <c r="BQ33" s="617"/>
      <c r="BR33" s="617"/>
      <c r="BS33" s="617"/>
      <c r="BT33" s="617"/>
      <c r="BU33" s="617"/>
      <c r="BV33" s="617"/>
      <c r="BW33" s="621"/>
      <c r="BY33" s="595" t="s">
        <v>292</v>
      </c>
      <c r="BZ33" s="596"/>
      <c r="CA33" s="596"/>
      <c r="CB33" s="596"/>
      <c r="CC33" s="596"/>
      <c r="CD33" s="596"/>
      <c r="CE33" s="596"/>
      <c r="CF33" s="596"/>
      <c r="CG33" s="596"/>
      <c r="CH33" s="596"/>
      <c r="CI33" s="596"/>
      <c r="CJ33" s="596"/>
      <c r="CK33" s="596"/>
      <c r="CL33" s="596"/>
      <c r="CM33" s="596"/>
      <c r="CN33" s="596"/>
      <c r="CO33" s="596"/>
      <c r="CP33" s="596"/>
      <c r="CQ33" s="596"/>
      <c r="CR33" s="596"/>
      <c r="CS33" s="596"/>
      <c r="CT33" s="596"/>
      <c r="CU33" s="596"/>
      <c r="CV33" s="596"/>
      <c r="CW33" s="596"/>
      <c r="CX33" s="596"/>
      <c r="CY33" s="596"/>
      <c r="CZ33" s="596"/>
      <c r="DA33" s="596"/>
      <c r="DB33" s="596"/>
      <c r="DC33" s="596"/>
      <c r="DD33" s="596"/>
      <c r="DE33" s="596"/>
      <c r="DF33" s="596"/>
      <c r="DG33" s="596"/>
      <c r="DH33" s="596"/>
      <c r="DI33" s="596"/>
      <c r="DJ33" s="596"/>
      <c r="DK33" s="596"/>
      <c r="DL33" s="596"/>
      <c r="DM33" s="596"/>
      <c r="DN33" s="596"/>
      <c r="DO33" s="596"/>
      <c r="DP33" s="596"/>
      <c r="DQ33" s="596"/>
      <c r="DR33" s="596"/>
      <c r="DS33" s="596"/>
      <c r="DT33" s="596"/>
      <c r="DU33" s="596"/>
      <c r="DV33" s="596"/>
      <c r="DW33" s="596"/>
      <c r="DX33" s="597"/>
    </row>
    <row r="34" spans="2:128" ht="11.25" customHeight="1" x14ac:dyDescent="0.2">
      <c r="B34" s="610" t="s">
        <v>293</v>
      </c>
      <c r="C34" s="611"/>
      <c r="D34" s="611"/>
      <c r="E34" s="611"/>
      <c r="F34" s="611"/>
      <c r="G34" s="611"/>
      <c r="H34" s="611"/>
      <c r="I34" s="611"/>
      <c r="J34" s="611"/>
      <c r="K34" s="611"/>
      <c r="L34" s="611"/>
      <c r="M34" s="611"/>
      <c r="N34" s="611"/>
      <c r="O34" s="611"/>
      <c r="P34" s="611"/>
      <c r="Q34" s="612"/>
      <c r="R34" s="613">
        <v>9053259</v>
      </c>
      <c r="S34" s="614"/>
      <c r="T34" s="614"/>
      <c r="U34" s="614"/>
      <c r="V34" s="614"/>
      <c r="W34" s="614"/>
      <c r="X34" s="614"/>
      <c r="Y34" s="615"/>
      <c r="Z34" s="618">
        <v>1.5</v>
      </c>
      <c r="AA34" s="619"/>
      <c r="AB34" s="619"/>
      <c r="AC34" s="624"/>
      <c r="AD34" s="622" t="s">
        <v>129</v>
      </c>
      <c r="AE34" s="614"/>
      <c r="AF34" s="614"/>
      <c r="AG34" s="614"/>
      <c r="AH34" s="614"/>
      <c r="AI34" s="614"/>
      <c r="AJ34" s="614"/>
      <c r="AK34" s="615"/>
      <c r="AL34" s="618" t="s">
        <v>212</v>
      </c>
      <c r="AM34" s="619"/>
      <c r="AN34" s="619"/>
      <c r="AO34" s="620"/>
      <c r="AP34" s="625"/>
      <c r="AQ34" s="626"/>
      <c r="AR34" s="626"/>
      <c r="AS34" s="626"/>
      <c r="AT34" s="626"/>
      <c r="AU34" s="626"/>
      <c r="AV34" s="626"/>
      <c r="AW34" s="626"/>
      <c r="AX34" s="626"/>
      <c r="AY34" s="626"/>
      <c r="AZ34" s="626"/>
      <c r="BA34" s="626"/>
      <c r="BB34" s="626"/>
      <c r="BC34" s="627"/>
      <c r="BD34" s="613"/>
      <c r="BE34" s="614"/>
      <c r="BF34" s="614"/>
      <c r="BG34" s="614"/>
      <c r="BH34" s="614"/>
      <c r="BI34" s="614"/>
      <c r="BJ34" s="614"/>
      <c r="BK34" s="615"/>
      <c r="BL34" s="616"/>
      <c r="BM34" s="616"/>
      <c r="BN34" s="616"/>
      <c r="BO34" s="616"/>
      <c r="BP34" s="617"/>
      <c r="BQ34" s="617"/>
      <c r="BR34" s="617"/>
      <c r="BS34" s="617"/>
      <c r="BT34" s="617"/>
      <c r="BU34" s="617"/>
      <c r="BV34" s="617"/>
      <c r="BW34" s="621"/>
      <c r="BY34" s="595" t="s">
        <v>200</v>
      </c>
      <c r="BZ34" s="596"/>
      <c r="CA34" s="596"/>
      <c r="CB34" s="596"/>
      <c r="CC34" s="596"/>
      <c r="CD34" s="596"/>
      <c r="CE34" s="596"/>
      <c r="CF34" s="596"/>
      <c r="CG34" s="596"/>
      <c r="CH34" s="596"/>
      <c r="CI34" s="596"/>
      <c r="CJ34" s="596"/>
      <c r="CK34" s="596"/>
      <c r="CL34" s="597"/>
      <c r="CM34" s="595" t="s">
        <v>294</v>
      </c>
      <c r="CN34" s="596"/>
      <c r="CO34" s="596"/>
      <c r="CP34" s="596"/>
      <c r="CQ34" s="596"/>
      <c r="CR34" s="596"/>
      <c r="CS34" s="596"/>
      <c r="CT34" s="597"/>
      <c r="CU34" s="595" t="s">
        <v>295</v>
      </c>
      <c r="CV34" s="596"/>
      <c r="CW34" s="596"/>
      <c r="CX34" s="597"/>
      <c r="CY34" s="595" t="s">
        <v>296</v>
      </c>
      <c r="CZ34" s="596"/>
      <c r="DA34" s="596"/>
      <c r="DB34" s="596"/>
      <c r="DC34" s="596"/>
      <c r="DD34" s="596"/>
      <c r="DE34" s="596"/>
      <c r="DF34" s="597"/>
      <c r="DG34" s="632" t="s">
        <v>297</v>
      </c>
      <c r="DH34" s="633"/>
      <c r="DI34" s="633"/>
      <c r="DJ34" s="633"/>
      <c r="DK34" s="633"/>
      <c r="DL34" s="633"/>
      <c r="DM34" s="633"/>
      <c r="DN34" s="633"/>
      <c r="DO34" s="633"/>
      <c r="DP34" s="633"/>
      <c r="DQ34" s="634"/>
      <c r="DR34" s="595" t="s">
        <v>298</v>
      </c>
      <c r="DS34" s="596"/>
      <c r="DT34" s="596"/>
      <c r="DU34" s="596"/>
      <c r="DV34" s="596"/>
      <c r="DW34" s="596"/>
      <c r="DX34" s="597"/>
    </row>
    <row r="35" spans="2:128" ht="11.25" customHeight="1" x14ac:dyDescent="0.2">
      <c r="B35" s="610" t="s">
        <v>299</v>
      </c>
      <c r="C35" s="611"/>
      <c r="D35" s="611"/>
      <c r="E35" s="611"/>
      <c r="F35" s="611"/>
      <c r="G35" s="611"/>
      <c r="H35" s="611"/>
      <c r="I35" s="611"/>
      <c r="J35" s="611"/>
      <c r="K35" s="611"/>
      <c r="L35" s="611"/>
      <c r="M35" s="611"/>
      <c r="N35" s="611"/>
      <c r="O35" s="611"/>
      <c r="P35" s="611"/>
      <c r="Q35" s="612"/>
      <c r="R35" s="613">
        <v>62672592</v>
      </c>
      <c r="S35" s="614"/>
      <c r="T35" s="614"/>
      <c r="U35" s="614"/>
      <c r="V35" s="614"/>
      <c r="W35" s="614"/>
      <c r="X35" s="614"/>
      <c r="Y35" s="615"/>
      <c r="Z35" s="618">
        <v>10.6</v>
      </c>
      <c r="AA35" s="619"/>
      <c r="AB35" s="619"/>
      <c r="AC35" s="624"/>
      <c r="AD35" s="622">
        <v>4662</v>
      </c>
      <c r="AE35" s="614"/>
      <c r="AF35" s="614"/>
      <c r="AG35" s="614"/>
      <c r="AH35" s="614"/>
      <c r="AI35" s="614"/>
      <c r="AJ35" s="614"/>
      <c r="AK35" s="615"/>
      <c r="AL35" s="618">
        <v>0</v>
      </c>
      <c r="AM35" s="619"/>
      <c r="AN35" s="619"/>
      <c r="AO35" s="620"/>
      <c r="AP35" s="625"/>
      <c r="AQ35" s="626"/>
      <c r="AR35" s="626"/>
      <c r="AS35" s="626"/>
      <c r="AT35" s="626"/>
      <c r="AU35" s="626"/>
      <c r="AV35" s="626"/>
      <c r="AW35" s="626"/>
      <c r="AX35" s="626"/>
      <c r="AY35" s="626"/>
      <c r="AZ35" s="626"/>
      <c r="BA35" s="626"/>
      <c r="BB35" s="626"/>
      <c r="BC35" s="627"/>
      <c r="BD35" s="613"/>
      <c r="BE35" s="614"/>
      <c r="BF35" s="614"/>
      <c r="BG35" s="614"/>
      <c r="BH35" s="614"/>
      <c r="BI35" s="614"/>
      <c r="BJ35" s="614"/>
      <c r="BK35" s="615"/>
      <c r="BL35" s="616"/>
      <c r="BM35" s="616"/>
      <c r="BN35" s="616"/>
      <c r="BO35" s="616"/>
      <c r="BP35" s="617"/>
      <c r="BQ35" s="617"/>
      <c r="BR35" s="617"/>
      <c r="BS35" s="617"/>
      <c r="BT35" s="617"/>
      <c r="BU35" s="617"/>
      <c r="BV35" s="617"/>
      <c r="BW35" s="621"/>
      <c r="BY35" s="599" t="s">
        <v>300</v>
      </c>
      <c r="BZ35" s="600"/>
      <c r="CA35" s="600"/>
      <c r="CB35" s="600"/>
      <c r="CC35" s="600"/>
      <c r="CD35" s="600"/>
      <c r="CE35" s="600"/>
      <c r="CF35" s="600"/>
      <c r="CG35" s="600"/>
      <c r="CH35" s="600"/>
      <c r="CI35" s="600"/>
      <c r="CJ35" s="600"/>
      <c r="CK35" s="600"/>
      <c r="CL35" s="601"/>
      <c r="CM35" s="602">
        <v>249746515</v>
      </c>
      <c r="CN35" s="603"/>
      <c r="CO35" s="603"/>
      <c r="CP35" s="603"/>
      <c r="CQ35" s="603"/>
      <c r="CR35" s="603"/>
      <c r="CS35" s="603"/>
      <c r="CT35" s="604"/>
      <c r="CU35" s="607">
        <v>43.1</v>
      </c>
      <c r="CV35" s="608"/>
      <c r="CW35" s="608"/>
      <c r="CX35" s="643"/>
      <c r="CY35" s="644">
        <v>218106710</v>
      </c>
      <c r="CZ35" s="603"/>
      <c r="DA35" s="603"/>
      <c r="DB35" s="603"/>
      <c r="DC35" s="603"/>
      <c r="DD35" s="603"/>
      <c r="DE35" s="603"/>
      <c r="DF35" s="604"/>
      <c r="DG35" s="644">
        <v>216413129</v>
      </c>
      <c r="DH35" s="603"/>
      <c r="DI35" s="603"/>
      <c r="DJ35" s="603"/>
      <c r="DK35" s="603"/>
      <c r="DL35" s="603"/>
      <c r="DM35" s="603"/>
      <c r="DN35" s="603"/>
      <c r="DO35" s="603"/>
      <c r="DP35" s="603"/>
      <c r="DQ35" s="604"/>
      <c r="DR35" s="607">
        <v>66.5</v>
      </c>
      <c r="DS35" s="608"/>
      <c r="DT35" s="608"/>
      <c r="DU35" s="608"/>
      <c r="DV35" s="608"/>
      <c r="DW35" s="608"/>
      <c r="DX35" s="609"/>
    </row>
    <row r="36" spans="2:128" ht="11.25" customHeight="1" x14ac:dyDescent="0.2">
      <c r="B36" s="610" t="s">
        <v>301</v>
      </c>
      <c r="C36" s="611"/>
      <c r="D36" s="611"/>
      <c r="E36" s="611"/>
      <c r="F36" s="611"/>
      <c r="G36" s="611"/>
      <c r="H36" s="611"/>
      <c r="I36" s="611"/>
      <c r="J36" s="611"/>
      <c r="K36" s="611"/>
      <c r="L36" s="611"/>
      <c r="M36" s="611"/>
      <c r="N36" s="611"/>
      <c r="O36" s="611"/>
      <c r="P36" s="611"/>
      <c r="Q36" s="612"/>
      <c r="R36" s="613">
        <v>87520400</v>
      </c>
      <c r="S36" s="614"/>
      <c r="T36" s="614"/>
      <c r="U36" s="614"/>
      <c r="V36" s="614"/>
      <c r="W36" s="614"/>
      <c r="X36" s="614"/>
      <c r="Y36" s="615"/>
      <c r="Z36" s="618">
        <v>14.8</v>
      </c>
      <c r="AA36" s="619"/>
      <c r="AB36" s="619"/>
      <c r="AC36" s="624"/>
      <c r="AD36" s="622" t="s">
        <v>212</v>
      </c>
      <c r="AE36" s="614"/>
      <c r="AF36" s="614"/>
      <c r="AG36" s="614"/>
      <c r="AH36" s="614"/>
      <c r="AI36" s="614"/>
      <c r="AJ36" s="614"/>
      <c r="AK36" s="615"/>
      <c r="AL36" s="618" t="s">
        <v>212</v>
      </c>
      <c r="AM36" s="619"/>
      <c r="AN36" s="619"/>
      <c r="AO36" s="620"/>
      <c r="AP36" s="625"/>
      <c r="AQ36" s="626"/>
      <c r="AR36" s="626"/>
      <c r="AS36" s="626"/>
      <c r="AT36" s="626"/>
      <c r="AU36" s="626"/>
      <c r="AV36" s="626"/>
      <c r="AW36" s="626"/>
      <c r="AX36" s="626"/>
      <c r="AY36" s="626"/>
      <c r="AZ36" s="626"/>
      <c r="BA36" s="626"/>
      <c r="BB36" s="626"/>
      <c r="BC36" s="627"/>
      <c r="BD36" s="613"/>
      <c r="BE36" s="614"/>
      <c r="BF36" s="614"/>
      <c r="BG36" s="614"/>
      <c r="BH36" s="614"/>
      <c r="BI36" s="614"/>
      <c r="BJ36" s="614"/>
      <c r="BK36" s="615"/>
      <c r="BL36" s="616"/>
      <c r="BM36" s="616"/>
      <c r="BN36" s="616"/>
      <c r="BO36" s="616"/>
      <c r="BP36" s="617"/>
      <c r="BQ36" s="617"/>
      <c r="BR36" s="617"/>
      <c r="BS36" s="617"/>
      <c r="BT36" s="617"/>
      <c r="BU36" s="617"/>
      <c r="BV36" s="617"/>
      <c r="BW36" s="621"/>
      <c r="BY36" s="610" t="s">
        <v>302</v>
      </c>
      <c r="BZ36" s="611"/>
      <c r="CA36" s="611"/>
      <c r="CB36" s="611"/>
      <c r="CC36" s="611"/>
      <c r="CD36" s="611"/>
      <c r="CE36" s="611"/>
      <c r="CF36" s="611"/>
      <c r="CG36" s="611"/>
      <c r="CH36" s="611"/>
      <c r="CI36" s="611"/>
      <c r="CJ36" s="611"/>
      <c r="CK36" s="611"/>
      <c r="CL36" s="612"/>
      <c r="CM36" s="613">
        <v>151376162</v>
      </c>
      <c r="CN36" s="638"/>
      <c r="CO36" s="638"/>
      <c r="CP36" s="638"/>
      <c r="CQ36" s="638"/>
      <c r="CR36" s="638"/>
      <c r="CS36" s="638"/>
      <c r="CT36" s="639"/>
      <c r="CU36" s="618">
        <v>26.1</v>
      </c>
      <c r="CV36" s="640"/>
      <c r="CW36" s="640"/>
      <c r="CX36" s="641"/>
      <c r="CY36" s="622">
        <v>127556853</v>
      </c>
      <c r="CZ36" s="638"/>
      <c r="DA36" s="638"/>
      <c r="DB36" s="638"/>
      <c r="DC36" s="638"/>
      <c r="DD36" s="638"/>
      <c r="DE36" s="638"/>
      <c r="DF36" s="639"/>
      <c r="DG36" s="622">
        <v>125863272</v>
      </c>
      <c r="DH36" s="638"/>
      <c r="DI36" s="638"/>
      <c r="DJ36" s="638"/>
      <c r="DK36" s="638"/>
      <c r="DL36" s="638"/>
      <c r="DM36" s="638"/>
      <c r="DN36" s="638"/>
      <c r="DO36" s="638"/>
      <c r="DP36" s="638"/>
      <c r="DQ36" s="639"/>
      <c r="DR36" s="618">
        <v>38.700000000000003</v>
      </c>
      <c r="DS36" s="640"/>
      <c r="DT36" s="640"/>
      <c r="DU36" s="640"/>
      <c r="DV36" s="640"/>
      <c r="DW36" s="640"/>
      <c r="DX36" s="642"/>
    </row>
    <row r="37" spans="2:128" ht="11.25" customHeight="1" x14ac:dyDescent="0.2">
      <c r="B37" s="610" t="s">
        <v>303</v>
      </c>
      <c r="C37" s="611"/>
      <c r="D37" s="611"/>
      <c r="E37" s="611"/>
      <c r="F37" s="611"/>
      <c r="G37" s="611"/>
      <c r="H37" s="611"/>
      <c r="I37" s="611"/>
      <c r="J37" s="611"/>
      <c r="K37" s="611"/>
      <c r="L37" s="611"/>
      <c r="M37" s="611"/>
      <c r="N37" s="611"/>
      <c r="O37" s="611"/>
      <c r="P37" s="611"/>
      <c r="Q37" s="612"/>
      <c r="R37" s="613">
        <v>2072300</v>
      </c>
      <c r="S37" s="614"/>
      <c r="T37" s="614"/>
      <c r="U37" s="614"/>
      <c r="V37" s="614"/>
      <c r="W37" s="614"/>
      <c r="X37" s="614"/>
      <c r="Y37" s="615"/>
      <c r="Z37" s="618">
        <v>0.4</v>
      </c>
      <c r="AA37" s="619"/>
      <c r="AB37" s="619"/>
      <c r="AC37" s="624"/>
      <c r="AD37" s="622" t="s">
        <v>212</v>
      </c>
      <c r="AE37" s="614"/>
      <c r="AF37" s="614"/>
      <c r="AG37" s="614"/>
      <c r="AH37" s="614"/>
      <c r="AI37" s="614"/>
      <c r="AJ37" s="614"/>
      <c r="AK37" s="615"/>
      <c r="AL37" s="618" t="s">
        <v>212</v>
      </c>
      <c r="AM37" s="619"/>
      <c r="AN37" s="619"/>
      <c r="AO37" s="620"/>
      <c r="AP37" s="625"/>
      <c r="AQ37" s="626"/>
      <c r="AR37" s="626"/>
      <c r="AS37" s="626"/>
      <c r="AT37" s="626"/>
      <c r="AU37" s="626"/>
      <c r="AV37" s="626"/>
      <c r="AW37" s="626"/>
      <c r="AX37" s="626"/>
      <c r="AY37" s="626"/>
      <c r="AZ37" s="626"/>
      <c r="BA37" s="626"/>
      <c r="BB37" s="626"/>
      <c r="BC37" s="627"/>
      <c r="BD37" s="613"/>
      <c r="BE37" s="614"/>
      <c r="BF37" s="614"/>
      <c r="BG37" s="614"/>
      <c r="BH37" s="614"/>
      <c r="BI37" s="614"/>
      <c r="BJ37" s="614"/>
      <c r="BK37" s="615"/>
      <c r="BL37" s="616"/>
      <c r="BM37" s="616"/>
      <c r="BN37" s="616"/>
      <c r="BO37" s="616"/>
      <c r="BP37" s="617"/>
      <c r="BQ37" s="617"/>
      <c r="BR37" s="617"/>
      <c r="BS37" s="617"/>
      <c r="BT37" s="617"/>
      <c r="BU37" s="617"/>
      <c r="BV37" s="617"/>
      <c r="BW37" s="621"/>
      <c r="BY37" s="610" t="s">
        <v>304</v>
      </c>
      <c r="BZ37" s="611"/>
      <c r="CA37" s="611"/>
      <c r="CB37" s="611"/>
      <c r="CC37" s="611"/>
      <c r="CD37" s="611"/>
      <c r="CE37" s="611"/>
      <c r="CF37" s="611"/>
      <c r="CG37" s="611"/>
      <c r="CH37" s="611"/>
      <c r="CI37" s="611"/>
      <c r="CJ37" s="611"/>
      <c r="CK37" s="611"/>
      <c r="CL37" s="612"/>
      <c r="CM37" s="613">
        <v>107760064</v>
      </c>
      <c r="CN37" s="614"/>
      <c r="CO37" s="614"/>
      <c r="CP37" s="614"/>
      <c r="CQ37" s="614"/>
      <c r="CR37" s="614"/>
      <c r="CS37" s="614"/>
      <c r="CT37" s="615"/>
      <c r="CU37" s="618">
        <v>18.600000000000001</v>
      </c>
      <c r="CV37" s="640"/>
      <c r="CW37" s="640"/>
      <c r="CX37" s="641"/>
      <c r="CY37" s="622">
        <v>88091874</v>
      </c>
      <c r="CZ37" s="638"/>
      <c r="DA37" s="638"/>
      <c r="DB37" s="638"/>
      <c r="DC37" s="638"/>
      <c r="DD37" s="638"/>
      <c r="DE37" s="638"/>
      <c r="DF37" s="639"/>
      <c r="DG37" s="622">
        <v>87974356</v>
      </c>
      <c r="DH37" s="638"/>
      <c r="DI37" s="638"/>
      <c r="DJ37" s="638"/>
      <c r="DK37" s="638"/>
      <c r="DL37" s="638"/>
      <c r="DM37" s="638"/>
      <c r="DN37" s="638"/>
      <c r="DO37" s="638"/>
      <c r="DP37" s="638"/>
      <c r="DQ37" s="639"/>
      <c r="DR37" s="618">
        <v>27</v>
      </c>
      <c r="DS37" s="640"/>
      <c r="DT37" s="640"/>
      <c r="DU37" s="640"/>
      <c r="DV37" s="640"/>
      <c r="DW37" s="640"/>
      <c r="DX37" s="642"/>
    </row>
    <row r="38" spans="2:128" ht="11.25" customHeight="1" x14ac:dyDescent="0.2">
      <c r="B38" s="610" t="s">
        <v>305</v>
      </c>
      <c r="C38" s="611"/>
      <c r="D38" s="611"/>
      <c r="E38" s="611"/>
      <c r="F38" s="611"/>
      <c r="G38" s="611"/>
      <c r="H38" s="611"/>
      <c r="I38" s="611"/>
      <c r="J38" s="611"/>
      <c r="K38" s="611"/>
      <c r="L38" s="611"/>
      <c r="M38" s="611"/>
      <c r="N38" s="611"/>
      <c r="O38" s="611"/>
      <c r="P38" s="611"/>
      <c r="Q38" s="612"/>
      <c r="R38" s="613">
        <v>19145600</v>
      </c>
      <c r="S38" s="614"/>
      <c r="T38" s="614"/>
      <c r="U38" s="614"/>
      <c r="V38" s="614"/>
      <c r="W38" s="614"/>
      <c r="X38" s="614"/>
      <c r="Y38" s="615"/>
      <c r="Z38" s="618">
        <v>3.2</v>
      </c>
      <c r="AA38" s="619"/>
      <c r="AB38" s="619"/>
      <c r="AC38" s="624"/>
      <c r="AD38" s="622" t="s">
        <v>129</v>
      </c>
      <c r="AE38" s="614"/>
      <c r="AF38" s="614"/>
      <c r="AG38" s="614"/>
      <c r="AH38" s="614"/>
      <c r="AI38" s="614"/>
      <c r="AJ38" s="614"/>
      <c r="AK38" s="615"/>
      <c r="AL38" s="618" t="s">
        <v>212</v>
      </c>
      <c r="AM38" s="619"/>
      <c r="AN38" s="619"/>
      <c r="AO38" s="620"/>
      <c r="AP38" s="625"/>
      <c r="AQ38" s="626"/>
      <c r="AR38" s="626"/>
      <c r="AS38" s="626"/>
      <c r="AT38" s="626"/>
      <c r="AU38" s="626"/>
      <c r="AV38" s="626"/>
      <c r="AW38" s="626"/>
      <c r="AX38" s="626"/>
      <c r="AY38" s="626"/>
      <c r="AZ38" s="626"/>
      <c r="BA38" s="626"/>
      <c r="BB38" s="626"/>
      <c r="BC38" s="627"/>
      <c r="BD38" s="613"/>
      <c r="BE38" s="614"/>
      <c r="BF38" s="614"/>
      <c r="BG38" s="614"/>
      <c r="BH38" s="614"/>
      <c r="BI38" s="614"/>
      <c r="BJ38" s="614"/>
      <c r="BK38" s="615"/>
      <c r="BL38" s="616"/>
      <c r="BM38" s="616"/>
      <c r="BN38" s="616"/>
      <c r="BO38" s="616"/>
      <c r="BP38" s="617"/>
      <c r="BQ38" s="617"/>
      <c r="BR38" s="617"/>
      <c r="BS38" s="617"/>
      <c r="BT38" s="617"/>
      <c r="BU38" s="617"/>
      <c r="BV38" s="617"/>
      <c r="BW38" s="621"/>
      <c r="BY38" s="610" t="s">
        <v>306</v>
      </c>
      <c r="BZ38" s="611"/>
      <c r="CA38" s="611"/>
      <c r="CB38" s="611"/>
      <c r="CC38" s="611"/>
      <c r="CD38" s="611"/>
      <c r="CE38" s="611"/>
      <c r="CF38" s="611"/>
      <c r="CG38" s="611"/>
      <c r="CH38" s="611"/>
      <c r="CI38" s="611"/>
      <c r="CJ38" s="611"/>
      <c r="CK38" s="611"/>
      <c r="CL38" s="612"/>
      <c r="CM38" s="613">
        <v>8130188</v>
      </c>
      <c r="CN38" s="638"/>
      <c r="CO38" s="638"/>
      <c r="CP38" s="638"/>
      <c r="CQ38" s="638"/>
      <c r="CR38" s="638"/>
      <c r="CS38" s="638"/>
      <c r="CT38" s="639"/>
      <c r="CU38" s="618">
        <v>1.4</v>
      </c>
      <c r="CV38" s="640"/>
      <c r="CW38" s="640"/>
      <c r="CX38" s="641"/>
      <c r="CY38" s="622">
        <v>4180014</v>
      </c>
      <c r="CZ38" s="638"/>
      <c r="DA38" s="638"/>
      <c r="DB38" s="638"/>
      <c r="DC38" s="638"/>
      <c r="DD38" s="638"/>
      <c r="DE38" s="638"/>
      <c r="DF38" s="639"/>
      <c r="DG38" s="622">
        <v>4180014</v>
      </c>
      <c r="DH38" s="638"/>
      <c r="DI38" s="638"/>
      <c r="DJ38" s="638"/>
      <c r="DK38" s="638"/>
      <c r="DL38" s="638"/>
      <c r="DM38" s="638"/>
      <c r="DN38" s="638"/>
      <c r="DO38" s="638"/>
      <c r="DP38" s="638"/>
      <c r="DQ38" s="639"/>
      <c r="DR38" s="618">
        <v>1.3</v>
      </c>
      <c r="DS38" s="640"/>
      <c r="DT38" s="640"/>
      <c r="DU38" s="640"/>
      <c r="DV38" s="640"/>
      <c r="DW38" s="640"/>
      <c r="DX38" s="642"/>
    </row>
    <row r="39" spans="2:128" ht="11.25" customHeight="1" x14ac:dyDescent="0.2">
      <c r="B39" s="629" t="s">
        <v>307</v>
      </c>
      <c r="C39" s="630"/>
      <c r="D39" s="630"/>
      <c r="E39" s="630"/>
      <c r="F39" s="630"/>
      <c r="G39" s="630"/>
      <c r="H39" s="630"/>
      <c r="I39" s="630"/>
      <c r="J39" s="630"/>
      <c r="K39" s="630"/>
      <c r="L39" s="630"/>
      <c r="M39" s="630"/>
      <c r="N39" s="630"/>
      <c r="O39" s="630"/>
      <c r="P39" s="630"/>
      <c r="Q39" s="631"/>
      <c r="R39" s="613">
        <v>589380862</v>
      </c>
      <c r="S39" s="614"/>
      <c r="T39" s="614"/>
      <c r="U39" s="614"/>
      <c r="V39" s="614"/>
      <c r="W39" s="614"/>
      <c r="X39" s="614"/>
      <c r="Y39" s="615"/>
      <c r="Z39" s="616">
        <v>100</v>
      </c>
      <c r="AA39" s="616"/>
      <c r="AB39" s="616"/>
      <c r="AC39" s="616"/>
      <c r="AD39" s="617">
        <v>304024064</v>
      </c>
      <c r="AE39" s="617"/>
      <c r="AF39" s="617"/>
      <c r="AG39" s="617"/>
      <c r="AH39" s="617"/>
      <c r="AI39" s="617"/>
      <c r="AJ39" s="617"/>
      <c r="AK39" s="617"/>
      <c r="AL39" s="618">
        <v>100</v>
      </c>
      <c r="AM39" s="619"/>
      <c r="AN39" s="619"/>
      <c r="AO39" s="620"/>
      <c r="AP39" s="629"/>
      <c r="AQ39" s="630"/>
      <c r="AR39" s="630"/>
      <c r="AS39" s="630"/>
      <c r="AT39" s="630"/>
      <c r="AU39" s="630"/>
      <c r="AV39" s="630"/>
      <c r="AW39" s="630"/>
      <c r="AX39" s="630"/>
      <c r="AY39" s="630"/>
      <c r="AZ39" s="630"/>
      <c r="BA39" s="630"/>
      <c r="BB39" s="630"/>
      <c r="BC39" s="631"/>
      <c r="BD39" s="613"/>
      <c r="BE39" s="614"/>
      <c r="BF39" s="614"/>
      <c r="BG39" s="614"/>
      <c r="BH39" s="614"/>
      <c r="BI39" s="614"/>
      <c r="BJ39" s="614"/>
      <c r="BK39" s="615"/>
      <c r="BL39" s="616"/>
      <c r="BM39" s="616"/>
      <c r="BN39" s="616"/>
      <c r="BO39" s="616"/>
      <c r="BP39" s="617"/>
      <c r="BQ39" s="617"/>
      <c r="BR39" s="617"/>
      <c r="BS39" s="617"/>
      <c r="BT39" s="617"/>
      <c r="BU39" s="617"/>
      <c r="BV39" s="617"/>
      <c r="BW39" s="621"/>
      <c r="BY39" s="610" t="s">
        <v>308</v>
      </c>
      <c r="BZ39" s="611"/>
      <c r="CA39" s="611"/>
      <c r="CB39" s="611"/>
      <c r="CC39" s="611"/>
      <c r="CD39" s="611"/>
      <c r="CE39" s="611"/>
      <c r="CF39" s="611"/>
      <c r="CG39" s="611"/>
      <c r="CH39" s="611"/>
      <c r="CI39" s="611"/>
      <c r="CJ39" s="611"/>
      <c r="CK39" s="611"/>
      <c r="CL39" s="612"/>
      <c r="CM39" s="613">
        <v>90240165</v>
      </c>
      <c r="CN39" s="614"/>
      <c r="CO39" s="614"/>
      <c r="CP39" s="614"/>
      <c r="CQ39" s="614"/>
      <c r="CR39" s="614"/>
      <c r="CS39" s="614"/>
      <c r="CT39" s="615"/>
      <c r="CU39" s="618">
        <v>15.6</v>
      </c>
      <c r="CV39" s="640"/>
      <c r="CW39" s="640"/>
      <c r="CX39" s="641"/>
      <c r="CY39" s="622">
        <v>86369843</v>
      </c>
      <c r="CZ39" s="638"/>
      <c r="DA39" s="638"/>
      <c r="DB39" s="638"/>
      <c r="DC39" s="638"/>
      <c r="DD39" s="638"/>
      <c r="DE39" s="638"/>
      <c r="DF39" s="639"/>
      <c r="DG39" s="622">
        <v>86369843</v>
      </c>
      <c r="DH39" s="638"/>
      <c r="DI39" s="638"/>
      <c r="DJ39" s="638"/>
      <c r="DK39" s="638"/>
      <c r="DL39" s="638"/>
      <c r="DM39" s="638"/>
      <c r="DN39" s="638"/>
      <c r="DO39" s="638"/>
      <c r="DP39" s="638"/>
      <c r="DQ39" s="639"/>
      <c r="DR39" s="618">
        <v>26.6</v>
      </c>
      <c r="DS39" s="640"/>
      <c r="DT39" s="640"/>
      <c r="DU39" s="640"/>
      <c r="DV39" s="640"/>
      <c r="DW39" s="640"/>
      <c r="DX39" s="642"/>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5" t="s">
        <v>309</v>
      </c>
      <c r="BZ40" s="646"/>
      <c r="CA40" s="610" t="s">
        <v>310</v>
      </c>
      <c r="CB40" s="611"/>
      <c r="CC40" s="611"/>
      <c r="CD40" s="611"/>
      <c r="CE40" s="611"/>
      <c r="CF40" s="611"/>
      <c r="CG40" s="611"/>
      <c r="CH40" s="611"/>
      <c r="CI40" s="611"/>
      <c r="CJ40" s="611"/>
      <c r="CK40" s="611"/>
      <c r="CL40" s="612"/>
      <c r="CM40" s="613">
        <v>90235067</v>
      </c>
      <c r="CN40" s="638"/>
      <c r="CO40" s="638"/>
      <c r="CP40" s="638"/>
      <c r="CQ40" s="638"/>
      <c r="CR40" s="638"/>
      <c r="CS40" s="638"/>
      <c r="CT40" s="639"/>
      <c r="CU40" s="618">
        <v>15.6</v>
      </c>
      <c r="CV40" s="640"/>
      <c r="CW40" s="640"/>
      <c r="CX40" s="641"/>
      <c r="CY40" s="622">
        <v>86364745</v>
      </c>
      <c r="CZ40" s="638"/>
      <c r="DA40" s="638"/>
      <c r="DB40" s="638"/>
      <c r="DC40" s="638"/>
      <c r="DD40" s="638"/>
      <c r="DE40" s="638"/>
      <c r="DF40" s="639"/>
      <c r="DG40" s="622">
        <v>86364745</v>
      </c>
      <c r="DH40" s="638"/>
      <c r="DI40" s="638"/>
      <c r="DJ40" s="638"/>
      <c r="DK40" s="638"/>
      <c r="DL40" s="638"/>
      <c r="DM40" s="638"/>
      <c r="DN40" s="638"/>
      <c r="DO40" s="638"/>
      <c r="DP40" s="638"/>
      <c r="DQ40" s="639"/>
      <c r="DR40" s="618">
        <v>26.6</v>
      </c>
      <c r="DS40" s="640"/>
      <c r="DT40" s="640"/>
      <c r="DU40" s="640"/>
      <c r="DV40" s="640"/>
      <c r="DW40" s="640"/>
      <c r="DX40" s="642"/>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7"/>
      <c r="BZ41" s="648"/>
      <c r="CA41" s="610" t="s">
        <v>311</v>
      </c>
      <c r="CB41" s="611"/>
      <c r="CC41" s="611"/>
      <c r="CD41" s="611"/>
      <c r="CE41" s="611"/>
      <c r="CF41" s="611"/>
      <c r="CG41" s="611"/>
      <c r="CH41" s="611"/>
      <c r="CI41" s="611"/>
      <c r="CJ41" s="611"/>
      <c r="CK41" s="611"/>
      <c r="CL41" s="612"/>
      <c r="CM41" s="613">
        <v>81774027</v>
      </c>
      <c r="CN41" s="614"/>
      <c r="CO41" s="614"/>
      <c r="CP41" s="614"/>
      <c r="CQ41" s="614"/>
      <c r="CR41" s="614"/>
      <c r="CS41" s="614"/>
      <c r="CT41" s="615"/>
      <c r="CU41" s="618">
        <v>14.1</v>
      </c>
      <c r="CV41" s="640"/>
      <c r="CW41" s="640"/>
      <c r="CX41" s="641"/>
      <c r="CY41" s="622">
        <v>77922007</v>
      </c>
      <c r="CZ41" s="638"/>
      <c r="DA41" s="638"/>
      <c r="DB41" s="638"/>
      <c r="DC41" s="638"/>
      <c r="DD41" s="638"/>
      <c r="DE41" s="638"/>
      <c r="DF41" s="639"/>
      <c r="DG41" s="622">
        <v>77922007</v>
      </c>
      <c r="DH41" s="638"/>
      <c r="DI41" s="638"/>
      <c r="DJ41" s="638"/>
      <c r="DK41" s="638"/>
      <c r="DL41" s="638"/>
      <c r="DM41" s="638"/>
      <c r="DN41" s="638"/>
      <c r="DO41" s="638"/>
      <c r="DP41" s="638"/>
      <c r="DQ41" s="639"/>
      <c r="DR41" s="618">
        <v>24</v>
      </c>
      <c r="DS41" s="640"/>
      <c r="DT41" s="640"/>
      <c r="DU41" s="640"/>
      <c r="DV41" s="640"/>
      <c r="DW41" s="640"/>
      <c r="DX41" s="642"/>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5" t="s">
        <v>312</v>
      </c>
      <c r="AQ42" s="596"/>
      <c r="AR42" s="596"/>
      <c r="AS42" s="596"/>
      <c r="AT42" s="596"/>
      <c r="AU42" s="596"/>
      <c r="AV42" s="596"/>
      <c r="AW42" s="596"/>
      <c r="AX42" s="596"/>
      <c r="AY42" s="596"/>
      <c r="AZ42" s="596"/>
      <c r="BA42" s="596"/>
      <c r="BB42" s="596"/>
      <c r="BC42" s="597"/>
      <c r="BD42" s="595" t="s">
        <v>313</v>
      </c>
      <c r="BE42" s="596"/>
      <c r="BF42" s="596"/>
      <c r="BG42" s="596"/>
      <c r="BH42" s="596"/>
      <c r="BI42" s="596"/>
      <c r="BJ42" s="596"/>
      <c r="BK42" s="596"/>
      <c r="BL42" s="596"/>
      <c r="BM42" s="597"/>
      <c r="BN42" s="595" t="s">
        <v>314</v>
      </c>
      <c r="BO42" s="596"/>
      <c r="BP42" s="596"/>
      <c r="BQ42" s="596"/>
      <c r="BR42" s="596"/>
      <c r="BS42" s="596"/>
      <c r="BT42" s="596"/>
      <c r="BU42" s="596"/>
      <c r="BV42" s="596"/>
      <c r="BW42" s="597"/>
      <c r="BY42" s="647"/>
      <c r="BZ42" s="648"/>
      <c r="CA42" s="610" t="s">
        <v>315</v>
      </c>
      <c r="CB42" s="611"/>
      <c r="CC42" s="611"/>
      <c r="CD42" s="611"/>
      <c r="CE42" s="611"/>
      <c r="CF42" s="611"/>
      <c r="CG42" s="611"/>
      <c r="CH42" s="611"/>
      <c r="CI42" s="611"/>
      <c r="CJ42" s="611"/>
      <c r="CK42" s="611"/>
      <c r="CL42" s="612"/>
      <c r="CM42" s="613">
        <v>8461040</v>
      </c>
      <c r="CN42" s="638"/>
      <c r="CO42" s="638"/>
      <c r="CP42" s="638"/>
      <c r="CQ42" s="638"/>
      <c r="CR42" s="638"/>
      <c r="CS42" s="638"/>
      <c r="CT42" s="639"/>
      <c r="CU42" s="618">
        <v>1.5</v>
      </c>
      <c r="CV42" s="640"/>
      <c r="CW42" s="640"/>
      <c r="CX42" s="641"/>
      <c r="CY42" s="622">
        <v>8442738</v>
      </c>
      <c r="CZ42" s="638"/>
      <c r="DA42" s="638"/>
      <c r="DB42" s="638"/>
      <c r="DC42" s="638"/>
      <c r="DD42" s="638"/>
      <c r="DE42" s="638"/>
      <c r="DF42" s="639"/>
      <c r="DG42" s="622">
        <v>8442738</v>
      </c>
      <c r="DH42" s="638"/>
      <c r="DI42" s="638"/>
      <c r="DJ42" s="638"/>
      <c r="DK42" s="638"/>
      <c r="DL42" s="638"/>
      <c r="DM42" s="638"/>
      <c r="DN42" s="638"/>
      <c r="DO42" s="638"/>
      <c r="DP42" s="638"/>
      <c r="DQ42" s="639"/>
      <c r="DR42" s="618">
        <v>2.6</v>
      </c>
      <c r="DS42" s="640"/>
      <c r="DT42" s="640"/>
      <c r="DU42" s="640"/>
      <c r="DV42" s="640"/>
      <c r="DW42" s="640"/>
      <c r="DX42" s="642"/>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1" t="s">
        <v>316</v>
      </c>
      <c r="AQ43" s="652"/>
      <c r="AR43" s="652"/>
      <c r="AS43" s="652"/>
      <c r="AT43" s="657" t="s">
        <v>317</v>
      </c>
      <c r="AU43" s="224"/>
      <c r="AV43" s="224"/>
      <c r="AW43" s="224"/>
      <c r="AX43" s="599" t="s">
        <v>159</v>
      </c>
      <c r="AY43" s="600"/>
      <c r="AZ43" s="600"/>
      <c r="BA43" s="600"/>
      <c r="BB43" s="600"/>
      <c r="BC43" s="601"/>
      <c r="BD43" s="660">
        <v>99.6</v>
      </c>
      <c r="BE43" s="661"/>
      <c r="BF43" s="661"/>
      <c r="BG43" s="661"/>
      <c r="BH43" s="661"/>
      <c r="BI43" s="661">
        <v>98.9</v>
      </c>
      <c r="BJ43" s="661"/>
      <c r="BK43" s="661"/>
      <c r="BL43" s="661"/>
      <c r="BM43" s="662"/>
      <c r="BN43" s="660">
        <v>99.6</v>
      </c>
      <c r="BO43" s="661"/>
      <c r="BP43" s="661"/>
      <c r="BQ43" s="661"/>
      <c r="BR43" s="661"/>
      <c r="BS43" s="661">
        <v>98.8</v>
      </c>
      <c r="BT43" s="661"/>
      <c r="BU43" s="661"/>
      <c r="BV43" s="661"/>
      <c r="BW43" s="662"/>
      <c r="BY43" s="649"/>
      <c r="BZ43" s="650"/>
      <c r="CA43" s="610" t="s">
        <v>318</v>
      </c>
      <c r="CB43" s="611"/>
      <c r="CC43" s="611"/>
      <c r="CD43" s="611"/>
      <c r="CE43" s="611"/>
      <c r="CF43" s="611"/>
      <c r="CG43" s="611"/>
      <c r="CH43" s="611"/>
      <c r="CI43" s="611"/>
      <c r="CJ43" s="611"/>
      <c r="CK43" s="611"/>
      <c r="CL43" s="612"/>
      <c r="CM43" s="613">
        <v>5098</v>
      </c>
      <c r="CN43" s="614"/>
      <c r="CO43" s="614"/>
      <c r="CP43" s="614"/>
      <c r="CQ43" s="614"/>
      <c r="CR43" s="614"/>
      <c r="CS43" s="614"/>
      <c r="CT43" s="615"/>
      <c r="CU43" s="618">
        <v>0</v>
      </c>
      <c r="CV43" s="640"/>
      <c r="CW43" s="640"/>
      <c r="CX43" s="641"/>
      <c r="CY43" s="622">
        <v>5098</v>
      </c>
      <c r="CZ43" s="638"/>
      <c r="DA43" s="638"/>
      <c r="DB43" s="638"/>
      <c r="DC43" s="638"/>
      <c r="DD43" s="638"/>
      <c r="DE43" s="638"/>
      <c r="DF43" s="639"/>
      <c r="DG43" s="622">
        <v>5098</v>
      </c>
      <c r="DH43" s="638"/>
      <c r="DI43" s="638"/>
      <c r="DJ43" s="638"/>
      <c r="DK43" s="638"/>
      <c r="DL43" s="638"/>
      <c r="DM43" s="638"/>
      <c r="DN43" s="638"/>
      <c r="DO43" s="638"/>
      <c r="DP43" s="638"/>
      <c r="DQ43" s="639"/>
      <c r="DR43" s="618">
        <v>0</v>
      </c>
      <c r="DS43" s="640"/>
      <c r="DT43" s="640"/>
      <c r="DU43" s="640"/>
      <c r="DV43" s="640"/>
      <c r="DW43" s="640"/>
      <c r="DX43" s="642"/>
    </row>
    <row r="44" spans="2:128" ht="11.25" customHeight="1" x14ac:dyDescent="0.2">
      <c r="AP44" s="653"/>
      <c r="AQ44" s="654"/>
      <c r="AR44" s="654"/>
      <c r="AS44" s="654"/>
      <c r="AT44" s="658"/>
      <c r="AU44" s="213" t="s">
        <v>319</v>
      </c>
      <c r="AV44" s="213"/>
      <c r="AW44" s="213"/>
      <c r="AX44" s="610" t="s">
        <v>320</v>
      </c>
      <c r="AY44" s="611"/>
      <c r="AZ44" s="611"/>
      <c r="BA44" s="611"/>
      <c r="BB44" s="611"/>
      <c r="BC44" s="612"/>
      <c r="BD44" s="666">
        <v>99.2</v>
      </c>
      <c r="BE44" s="667"/>
      <c r="BF44" s="667"/>
      <c r="BG44" s="667"/>
      <c r="BH44" s="667"/>
      <c r="BI44" s="667">
        <v>97.1</v>
      </c>
      <c r="BJ44" s="667"/>
      <c r="BK44" s="667"/>
      <c r="BL44" s="667"/>
      <c r="BM44" s="668"/>
      <c r="BN44" s="666">
        <v>99.2</v>
      </c>
      <c r="BO44" s="667"/>
      <c r="BP44" s="667"/>
      <c r="BQ44" s="667"/>
      <c r="BR44" s="667"/>
      <c r="BS44" s="667">
        <v>97</v>
      </c>
      <c r="BT44" s="667"/>
      <c r="BU44" s="667"/>
      <c r="BV44" s="667"/>
      <c r="BW44" s="668"/>
      <c r="BY44" s="610" t="s">
        <v>321</v>
      </c>
      <c r="BZ44" s="611"/>
      <c r="CA44" s="611"/>
      <c r="CB44" s="611"/>
      <c r="CC44" s="611"/>
      <c r="CD44" s="611"/>
      <c r="CE44" s="611"/>
      <c r="CF44" s="611"/>
      <c r="CG44" s="611"/>
      <c r="CH44" s="611"/>
      <c r="CI44" s="611"/>
      <c r="CJ44" s="611"/>
      <c r="CK44" s="611"/>
      <c r="CL44" s="612"/>
      <c r="CM44" s="613">
        <v>213095960</v>
      </c>
      <c r="CN44" s="638"/>
      <c r="CO44" s="638"/>
      <c r="CP44" s="638"/>
      <c r="CQ44" s="638"/>
      <c r="CR44" s="638"/>
      <c r="CS44" s="638"/>
      <c r="CT44" s="639"/>
      <c r="CU44" s="618">
        <v>36.700000000000003</v>
      </c>
      <c r="CV44" s="640"/>
      <c r="CW44" s="640"/>
      <c r="CX44" s="641"/>
      <c r="CY44" s="622">
        <v>138649064</v>
      </c>
      <c r="CZ44" s="638"/>
      <c r="DA44" s="638"/>
      <c r="DB44" s="638"/>
      <c r="DC44" s="638"/>
      <c r="DD44" s="638"/>
      <c r="DE44" s="638"/>
      <c r="DF44" s="639"/>
      <c r="DG44" s="622">
        <v>94880225</v>
      </c>
      <c r="DH44" s="638"/>
      <c r="DI44" s="638"/>
      <c r="DJ44" s="638"/>
      <c r="DK44" s="638"/>
      <c r="DL44" s="638"/>
      <c r="DM44" s="638"/>
      <c r="DN44" s="638"/>
      <c r="DO44" s="638"/>
      <c r="DP44" s="638"/>
      <c r="DQ44" s="639"/>
      <c r="DR44" s="618">
        <v>29.2</v>
      </c>
      <c r="DS44" s="640"/>
      <c r="DT44" s="640"/>
      <c r="DU44" s="640"/>
      <c r="DV44" s="640"/>
      <c r="DW44" s="640"/>
      <c r="DX44" s="642"/>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5"/>
      <c r="AQ45" s="656"/>
      <c r="AR45" s="656"/>
      <c r="AS45" s="656"/>
      <c r="AT45" s="659"/>
      <c r="AU45" s="226"/>
      <c r="AV45" s="226"/>
      <c r="AW45" s="226"/>
      <c r="AX45" s="629" t="s">
        <v>322</v>
      </c>
      <c r="AY45" s="630"/>
      <c r="AZ45" s="630"/>
      <c r="BA45" s="630"/>
      <c r="BB45" s="630"/>
      <c r="BC45" s="631"/>
      <c r="BD45" s="663">
        <v>99.9</v>
      </c>
      <c r="BE45" s="664"/>
      <c r="BF45" s="664"/>
      <c r="BG45" s="664"/>
      <c r="BH45" s="664"/>
      <c r="BI45" s="664">
        <v>99.7</v>
      </c>
      <c r="BJ45" s="664"/>
      <c r="BK45" s="664"/>
      <c r="BL45" s="664"/>
      <c r="BM45" s="665"/>
      <c r="BN45" s="663">
        <v>99.9</v>
      </c>
      <c r="BO45" s="664"/>
      <c r="BP45" s="664"/>
      <c r="BQ45" s="664"/>
      <c r="BR45" s="664"/>
      <c r="BS45" s="664">
        <v>99.7</v>
      </c>
      <c r="BT45" s="664"/>
      <c r="BU45" s="664"/>
      <c r="BV45" s="664"/>
      <c r="BW45" s="665"/>
      <c r="BY45" s="610" t="s">
        <v>323</v>
      </c>
      <c r="BZ45" s="611"/>
      <c r="CA45" s="611"/>
      <c r="CB45" s="611"/>
      <c r="CC45" s="611"/>
      <c r="CD45" s="611"/>
      <c r="CE45" s="611"/>
      <c r="CF45" s="611"/>
      <c r="CG45" s="611"/>
      <c r="CH45" s="611"/>
      <c r="CI45" s="611"/>
      <c r="CJ45" s="611"/>
      <c r="CK45" s="611"/>
      <c r="CL45" s="612"/>
      <c r="CM45" s="613">
        <v>19055559</v>
      </c>
      <c r="CN45" s="614"/>
      <c r="CO45" s="614"/>
      <c r="CP45" s="614"/>
      <c r="CQ45" s="614"/>
      <c r="CR45" s="614"/>
      <c r="CS45" s="614"/>
      <c r="CT45" s="615"/>
      <c r="CU45" s="618">
        <v>3.3</v>
      </c>
      <c r="CV45" s="640"/>
      <c r="CW45" s="640"/>
      <c r="CX45" s="641"/>
      <c r="CY45" s="622">
        <v>14448069</v>
      </c>
      <c r="CZ45" s="638"/>
      <c r="DA45" s="638"/>
      <c r="DB45" s="638"/>
      <c r="DC45" s="638"/>
      <c r="DD45" s="638"/>
      <c r="DE45" s="638"/>
      <c r="DF45" s="639"/>
      <c r="DG45" s="622">
        <v>10729972</v>
      </c>
      <c r="DH45" s="638"/>
      <c r="DI45" s="638"/>
      <c r="DJ45" s="638"/>
      <c r="DK45" s="638"/>
      <c r="DL45" s="638"/>
      <c r="DM45" s="638"/>
      <c r="DN45" s="638"/>
      <c r="DO45" s="638"/>
      <c r="DP45" s="638"/>
      <c r="DQ45" s="639"/>
      <c r="DR45" s="618">
        <v>3.3</v>
      </c>
      <c r="DS45" s="640"/>
      <c r="DT45" s="640"/>
      <c r="DU45" s="640"/>
      <c r="DV45" s="640"/>
      <c r="DW45" s="640"/>
      <c r="DX45" s="642"/>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7" t="s">
        <v>324</v>
      </c>
      <c r="AQ46" s="678"/>
      <c r="AR46" s="678"/>
      <c r="AS46" s="678"/>
      <c r="AT46" s="678"/>
      <c r="AU46" s="678"/>
      <c r="AV46" s="678"/>
      <c r="AW46" s="679"/>
      <c r="AX46" s="680" t="s">
        <v>325</v>
      </c>
      <c r="AY46" s="680"/>
      <c r="AZ46" s="680"/>
      <c r="BA46" s="680"/>
      <c r="BB46" s="680"/>
      <c r="BC46" s="680"/>
      <c r="BD46" s="681">
        <v>1448725</v>
      </c>
      <c r="BE46" s="682"/>
      <c r="BF46" s="682"/>
      <c r="BG46" s="682"/>
      <c r="BH46" s="682"/>
      <c r="BI46" s="682"/>
      <c r="BJ46" s="682"/>
      <c r="BK46" s="682"/>
      <c r="BL46" s="682"/>
      <c r="BM46" s="683"/>
      <c r="BN46" s="681">
        <v>576156</v>
      </c>
      <c r="BO46" s="682"/>
      <c r="BP46" s="682"/>
      <c r="BQ46" s="682"/>
      <c r="BR46" s="682"/>
      <c r="BS46" s="682"/>
      <c r="BT46" s="682"/>
      <c r="BU46" s="682"/>
      <c r="BV46" s="682"/>
      <c r="BW46" s="683"/>
      <c r="BY46" s="610" t="s">
        <v>326</v>
      </c>
      <c r="BZ46" s="611"/>
      <c r="CA46" s="611"/>
      <c r="CB46" s="611"/>
      <c r="CC46" s="611"/>
      <c r="CD46" s="611"/>
      <c r="CE46" s="611"/>
      <c r="CF46" s="611"/>
      <c r="CG46" s="611"/>
      <c r="CH46" s="611"/>
      <c r="CI46" s="611"/>
      <c r="CJ46" s="611"/>
      <c r="CK46" s="611"/>
      <c r="CL46" s="612"/>
      <c r="CM46" s="613">
        <v>7947589</v>
      </c>
      <c r="CN46" s="638"/>
      <c r="CO46" s="638"/>
      <c r="CP46" s="638"/>
      <c r="CQ46" s="638"/>
      <c r="CR46" s="638"/>
      <c r="CS46" s="638"/>
      <c r="CT46" s="639"/>
      <c r="CU46" s="618">
        <v>1.4</v>
      </c>
      <c r="CV46" s="640"/>
      <c r="CW46" s="640"/>
      <c r="CX46" s="641"/>
      <c r="CY46" s="622">
        <v>5294972</v>
      </c>
      <c r="CZ46" s="638"/>
      <c r="DA46" s="638"/>
      <c r="DB46" s="638"/>
      <c r="DC46" s="638"/>
      <c r="DD46" s="638"/>
      <c r="DE46" s="638"/>
      <c r="DF46" s="639"/>
      <c r="DG46" s="622">
        <v>5054208</v>
      </c>
      <c r="DH46" s="638"/>
      <c r="DI46" s="638"/>
      <c r="DJ46" s="638"/>
      <c r="DK46" s="638"/>
      <c r="DL46" s="638"/>
      <c r="DM46" s="638"/>
      <c r="DN46" s="638"/>
      <c r="DO46" s="638"/>
      <c r="DP46" s="638"/>
      <c r="DQ46" s="639"/>
      <c r="DR46" s="618">
        <v>1.6</v>
      </c>
      <c r="DS46" s="640"/>
      <c r="DT46" s="640"/>
      <c r="DU46" s="640"/>
      <c r="DV46" s="640"/>
      <c r="DW46" s="640"/>
      <c r="DX46" s="642"/>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70" t="s">
        <v>327</v>
      </c>
      <c r="AQ47" s="671"/>
      <c r="AR47" s="671"/>
      <c r="AS47" s="671"/>
      <c r="AT47" s="671"/>
      <c r="AU47" s="671"/>
      <c r="AV47" s="671"/>
      <c r="AW47" s="672"/>
      <c r="AX47" s="673" t="s">
        <v>328</v>
      </c>
      <c r="AY47" s="673"/>
      <c r="AZ47" s="673"/>
      <c r="BA47" s="673"/>
      <c r="BB47" s="673"/>
      <c r="BC47" s="673"/>
      <c r="BD47" s="674">
        <v>1448725</v>
      </c>
      <c r="BE47" s="675"/>
      <c r="BF47" s="675"/>
      <c r="BG47" s="675"/>
      <c r="BH47" s="675"/>
      <c r="BI47" s="675"/>
      <c r="BJ47" s="675"/>
      <c r="BK47" s="675"/>
      <c r="BL47" s="675"/>
      <c r="BM47" s="676"/>
      <c r="BN47" s="674">
        <v>576156</v>
      </c>
      <c r="BO47" s="675"/>
      <c r="BP47" s="675"/>
      <c r="BQ47" s="675"/>
      <c r="BR47" s="675"/>
      <c r="BS47" s="675"/>
      <c r="BT47" s="675"/>
      <c r="BU47" s="675"/>
      <c r="BV47" s="675"/>
      <c r="BW47" s="676"/>
      <c r="BY47" s="610" t="s">
        <v>329</v>
      </c>
      <c r="BZ47" s="611"/>
      <c r="CA47" s="611"/>
      <c r="CB47" s="611"/>
      <c r="CC47" s="611"/>
      <c r="CD47" s="611"/>
      <c r="CE47" s="611"/>
      <c r="CF47" s="611"/>
      <c r="CG47" s="611"/>
      <c r="CH47" s="611"/>
      <c r="CI47" s="611"/>
      <c r="CJ47" s="611"/>
      <c r="CK47" s="611"/>
      <c r="CL47" s="612"/>
      <c r="CM47" s="613">
        <v>120163529</v>
      </c>
      <c r="CN47" s="614"/>
      <c r="CO47" s="614"/>
      <c r="CP47" s="614"/>
      <c r="CQ47" s="614"/>
      <c r="CR47" s="614"/>
      <c r="CS47" s="614"/>
      <c r="CT47" s="615"/>
      <c r="CU47" s="618">
        <v>20.7</v>
      </c>
      <c r="CV47" s="640"/>
      <c r="CW47" s="640"/>
      <c r="CX47" s="641"/>
      <c r="CY47" s="622">
        <v>107129985</v>
      </c>
      <c r="CZ47" s="638"/>
      <c r="DA47" s="638"/>
      <c r="DB47" s="638"/>
      <c r="DC47" s="638"/>
      <c r="DD47" s="638"/>
      <c r="DE47" s="638"/>
      <c r="DF47" s="639"/>
      <c r="DG47" s="622">
        <v>72707060</v>
      </c>
      <c r="DH47" s="638"/>
      <c r="DI47" s="638"/>
      <c r="DJ47" s="638"/>
      <c r="DK47" s="638"/>
      <c r="DL47" s="638"/>
      <c r="DM47" s="638"/>
      <c r="DN47" s="638"/>
      <c r="DO47" s="638"/>
      <c r="DP47" s="638"/>
      <c r="DQ47" s="639"/>
      <c r="DR47" s="618">
        <v>22.4</v>
      </c>
      <c r="DS47" s="640"/>
      <c r="DT47" s="640"/>
      <c r="DU47" s="640"/>
      <c r="DV47" s="640"/>
      <c r="DW47" s="640"/>
      <c r="DX47" s="642"/>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9"/>
      <c r="AQ48" s="669"/>
      <c r="AR48" s="669"/>
      <c r="AS48" s="669"/>
      <c r="AT48" s="219"/>
      <c r="AU48" s="219"/>
      <c r="AV48" s="219"/>
      <c r="AW48" s="219"/>
      <c r="AX48" s="219"/>
      <c r="AY48" s="219"/>
      <c r="AZ48" s="219"/>
      <c r="BA48" s="219"/>
      <c r="BB48" s="219"/>
      <c r="BC48" s="219"/>
      <c r="BD48" s="667"/>
      <c r="BE48" s="667"/>
      <c r="BF48" s="667"/>
      <c r="BG48" s="667"/>
      <c r="BH48" s="667"/>
      <c r="BI48" s="667"/>
      <c r="BJ48" s="667"/>
      <c r="BK48" s="667"/>
      <c r="BL48" s="667"/>
      <c r="BM48" s="667"/>
      <c r="BN48" s="667"/>
      <c r="BO48" s="667"/>
      <c r="BP48" s="667"/>
      <c r="BQ48" s="667"/>
      <c r="BR48" s="667"/>
      <c r="BS48" s="667"/>
      <c r="BT48" s="667"/>
      <c r="BU48" s="667"/>
      <c r="BV48" s="667"/>
      <c r="BW48" s="667"/>
      <c r="BY48" s="610" t="s">
        <v>330</v>
      </c>
      <c r="BZ48" s="611"/>
      <c r="CA48" s="611"/>
      <c r="CB48" s="611"/>
      <c r="CC48" s="611"/>
      <c r="CD48" s="611"/>
      <c r="CE48" s="611"/>
      <c r="CF48" s="611"/>
      <c r="CG48" s="611"/>
      <c r="CH48" s="611"/>
      <c r="CI48" s="611"/>
      <c r="CJ48" s="611"/>
      <c r="CK48" s="611"/>
      <c r="CL48" s="612"/>
      <c r="CM48" s="613">
        <v>6917335</v>
      </c>
      <c r="CN48" s="638"/>
      <c r="CO48" s="638"/>
      <c r="CP48" s="638"/>
      <c r="CQ48" s="638"/>
      <c r="CR48" s="638"/>
      <c r="CS48" s="638"/>
      <c r="CT48" s="639"/>
      <c r="CU48" s="618">
        <v>1.2</v>
      </c>
      <c r="CV48" s="640"/>
      <c r="CW48" s="640"/>
      <c r="CX48" s="641"/>
      <c r="CY48" s="622">
        <v>6917251</v>
      </c>
      <c r="CZ48" s="638"/>
      <c r="DA48" s="638"/>
      <c r="DB48" s="638"/>
      <c r="DC48" s="638"/>
      <c r="DD48" s="638"/>
      <c r="DE48" s="638"/>
      <c r="DF48" s="639"/>
      <c r="DG48" s="622">
        <v>5837216</v>
      </c>
      <c r="DH48" s="638"/>
      <c r="DI48" s="638"/>
      <c r="DJ48" s="638"/>
      <c r="DK48" s="638"/>
      <c r="DL48" s="638"/>
      <c r="DM48" s="638"/>
      <c r="DN48" s="638"/>
      <c r="DO48" s="638"/>
      <c r="DP48" s="638"/>
      <c r="DQ48" s="639"/>
      <c r="DR48" s="618">
        <v>1.8</v>
      </c>
      <c r="DS48" s="640"/>
      <c r="DT48" s="640"/>
      <c r="DU48" s="640"/>
      <c r="DV48" s="640"/>
      <c r="DW48" s="640"/>
      <c r="DX48" s="642"/>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9"/>
      <c r="AQ49" s="669"/>
      <c r="AR49" s="669"/>
      <c r="AS49" s="669"/>
      <c r="AT49" s="219"/>
      <c r="AU49" s="219"/>
      <c r="AV49" s="219"/>
      <c r="AW49" s="219"/>
      <c r="AX49" s="219"/>
      <c r="AY49" s="219"/>
      <c r="AZ49" s="219"/>
      <c r="BA49" s="219"/>
      <c r="BB49" s="219"/>
      <c r="BC49" s="219"/>
      <c r="BD49" s="667"/>
      <c r="BE49" s="667"/>
      <c r="BF49" s="667"/>
      <c r="BG49" s="667"/>
      <c r="BH49" s="667"/>
      <c r="BI49" s="667"/>
      <c r="BJ49" s="667"/>
      <c r="BK49" s="667"/>
      <c r="BL49" s="667"/>
      <c r="BM49" s="667"/>
      <c r="BN49" s="667"/>
      <c r="BO49" s="667"/>
      <c r="BP49" s="667"/>
      <c r="BQ49" s="667"/>
      <c r="BR49" s="667"/>
      <c r="BS49" s="667"/>
      <c r="BT49" s="667"/>
      <c r="BU49" s="667"/>
      <c r="BV49" s="667"/>
      <c r="BW49" s="667"/>
      <c r="BY49" s="610" t="s">
        <v>331</v>
      </c>
      <c r="BZ49" s="611"/>
      <c r="CA49" s="611"/>
      <c r="CB49" s="611"/>
      <c r="CC49" s="611"/>
      <c r="CD49" s="611"/>
      <c r="CE49" s="611"/>
      <c r="CF49" s="611"/>
      <c r="CG49" s="611"/>
      <c r="CH49" s="611"/>
      <c r="CI49" s="611"/>
      <c r="CJ49" s="611"/>
      <c r="CK49" s="611"/>
      <c r="CL49" s="612"/>
      <c r="CM49" s="613">
        <v>5210841</v>
      </c>
      <c r="CN49" s="614"/>
      <c r="CO49" s="614"/>
      <c r="CP49" s="614"/>
      <c r="CQ49" s="614"/>
      <c r="CR49" s="614"/>
      <c r="CS49" s="614"/>
      <c r="CT49" s="615"/>
      <c r="CU49" s="618">
        <v>0.9</v>
      </c>
      <c r="CV49" s="640"/>
      <c r="CW49" s="640"/>
      <c r="CX49" s="641"/>
      <c r="CY49" s="622">
        <v>3780820</v>
      </c>
      <c r="CZ49" s="638"/>
      <c r="DA49" s="638"/>
      <c r="DB49" s="638"/>
      <c r="DC49" s="638"/>
      <c r="DD49" s="638"/>
      <c r="DE49" s="638"/>
      <c r="DF49" s="639"/>
      <c r="DG49" s="622" t="s">
        <v>212</v>
      </c>
      <c r="DH49" s="638"/>
      <c r="DI49" s="638"/>
      <c r="DJ49" s="638"/>
      <c r="DK49" s="638"/>
      <c r="DL49" s="638"/>
      <c r="DM49" s="638"/>
      <c r="DN49" s="638"/>
      <c r="DO49" s="638"/>
      <c r="DP49" s="638"/>
      <c r="DQ49" s="639"/>
      <c r="DR49" s="618" t="s">
        <v>212</v>
      </c>
      <c r="DS49" s="640"/>
      <c r="DT49" s="640"/>
      <c r="DU49" s="640"/>
      <c r="DV49" s="640"/>
      <c r="DW49" s="640"/>
      <c r="DX49" s="642"/>
    </row>
    <row r="50" spans="2:128" ht="11.25" customHeight="1" x14ac:dyDescent="0.2">
      <c r="B50" s="213" t="s">
        <v>332</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10" t="s">
        <v>333</v>
      </c>
      <c r="BZ50" s="611"/>
      <c r="CA50" s="611"/>
      <c r="CB50" s="611"/>
      <c r="CC50" s="611"/>
      <c r="CD50" s="611"/>
      <c r="CE50" s="611"/>
      <c r="CF50" s="611"/>
      <c r="CG50" s="611"/>
      <c r="CH50" s="611"/>
      <c r="CI50" s="611"/>
      <c r="CJ50" s="611"/>
      <c r="CK50" s="611"/>
      <c r="CL50" s="612"/>
      <c r="CM50" s="613">
        <v>445809</v>
      </c>
      <c r="CN50" s="638"/>
      <c r="CO50" s="638"/>
      <c r="CP50" s="638"/>
      <c r="CQ50" s="638"/>
      <c r="CR50" s="638"/>
      <c r="CS50" s="638"/>
      <c r="CT50" s="639"/>
      <c r="CU50" s="618">
        <v>0.1</v>
      </c>
      <c r="CV50" s="640"/>
      <c r="CW50" s="640"/>
      <c r="CX50" s="641"/>
      <c r="CY50" s="622">
        <v>39409</v>
      </c>
      <c r="CZ50" s="638"/>
      <c r="DA50" s="638"/>
      <c r="DB50" s="638"/>
      <c r="DC50" s="638"/>
      <c r="DD50" s="638"/>
      <c r="DE50" s="638"/>
      <c r="DF50" s="639"/>
      <c r="DG50" s="622" t="s">
        <v>212</v>
      </c>
      <c r="DH50" s="638"/>
      <c r="DI50" s="638"/>
      <c r="DJ50" s="638"/>
      <c r="DK50" s="638"/>
      <c r="DL50" s="638"/>
      <c r="DM50" s="638"/>
      <c r="DN50" s="638"/>
      <c r="DO50" s="638"/>
      <c r="DP50" s="638"/>
      <c r="DQ50" s="639"/>
      <c r="DR50" s="618" t="s">
        <v>212</v>
      </c>
      <c r="DS50" s="640"/>
      <c r="DT50" s="640"/>
      <c r="DU50" s="640"/>
      <c r="DV50" s="640"/>
      <c r="DW50" s="640"/>
      <c r="DX50" s="642"/>
    </row>
    <row r="51" spans="2:128" ht="11.25" customHeight="1" x14ac:dyDescent="0.2">
      <c r="B51" s="227" t="s">
        <v>334</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10" t="s">
        <v>335</v>
      </c>
      <c r="BZ51" s="611"/>
      <c r="CA51" s="611"/>
      <c r="CB51" s="611"/>
      <c r="CC51" s="611"/>
      <c r="CD51" s="611"/>
      <c r="CE51" s="611"/>
      <c r="CF51" s="611"/>
      <c r="CG51" s="611"/>
      <c r="CH51" s="611"/>
      <c r="CI51" s="611"/>
      <c r="CJ51" s="611"/>
      <c r="CK51" s="611"/>
      <c r="CL51" s="612"/>
      <c r="CM51" s="613">
        <v>53355298</v>
      </c>
      <c r="CN51" s="614"/>
      <c r="CO51" s="614"/>
      <c r="CP51" s="614"/>
      <c r="CQ51" s="614"/>
      <c r="CR51" s="614"/>
      <c r="CS51" s="614"/>
      <c r="CT51" s="615"/>
      <c r="CU51" s="618">
        <v>9.1999999999999993</v>
      </c>
      <c r="CV51" s="640"/>
      <c r="CW51" s="640"/>
      <c r="CX51" s="641"/>
      <c r="CY51" s="622">
        <v>1038558</v>
      </c>
      <c r="CZ51" s="638"/>
      <c r="DA51" s="638"/>
      <c r="DB51" s="638"/>
      <c r="DC51" s="638"/>
      <c r="DD51" s="638"/>
      <c r="DE51" s="638"/>
      <c r="DF51" s="639"/>
      <c r="DG51" s="622">
        <v>551769</v>
      </c>
      <c r="DH51" s="638"/>
      <c r="DI51" s="638"/>
      <c r="DJ51" s="638"/>
      <c r="DK51" s="638"/>
      <c r="DL51" s="638"/>
      <c r="DM51" s="638"/>
      <c r="DN51" s="638"/>
      <c r="DO51" s="638"/>
      <c r="DP51" s="638"/>
      <c r="DQ51" s="639"/>
      <c r="DR51" s="618">
        <v>0.2</v>
      </c>
      <c r="DS51" s="640"/>
      <c r="DT51" s="640"/>
      <c r="DU51" s="640"/>
      <c r="DV51" s="640"/>
      <c r="DW51" s="640"/>
      <c r="DX51" s="642"/>
    </row>
    <row r="52" spans="2:128" ht="11.25" customHeight="1" x14ac:dyDescent="0.2">
      <c r="B52" s="228" t="s">
        <v>336</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10" t="s">
        <v>337</v>
      </c>
      <c r="BZ52" s="611"/>
      <c r="CA52" s="611"/>
      <c r="CB52" s="611"/>
      <c r="CC52" s="611"/>
      <c r="CD52" s="611"/>
      <c r="CE52" s="611"/>
      <c r="CF52" s="611"/>
      <c r="CG52" s="611"/>
      <c r="CH52" s="611"/>
      <c r="CI52" s="611"/>
      <c r="CJ52" s="611"/>
      <c r="CK52" s="611"/>
      <c r="CL52" s="612"/>
      <c r="CM52" s="613" t="s">
        <v>212</v>
      </c>
      <c r="CN52" s="638"/>
      <c r="CO52" s="638"/>
      <c r="CP52" s="638"/>
      <c r="CQ52" s="638"/>
      <c r="CR52" s="638"/>
      <c r="CS52" s="638"/>
      <c r="CT52" s="639"/>
      <c r="CU52" s="618" t="s">
        <v>212</v>
      </c>
      <c r="CV52" s="640"/>
      <c r="CW52" s="640"/>
      <c r="CX52" s="641"/>
      <c r="CY52" s="622" t="s">
        <v>212</v>
      </c>
      <c r="CZ52" s="638"/>
      <c r="DA52" s="638"/>
      <c r="DB52" s="638"/>
      <c r="DC52" s="638"/>
      <c r="DD52" s="638"/>
      <c r="DE52" s="638"/>
      <c r="DF52" s="639"/>
      <c r="DG52" s="622" t="s">
        <v>129</v>
      </c>
      <c r="DH52" s="638"/>
      <c r="DI52" s="638"/>
      <c r="DJ52" s="638"/>
      <c r="DK52" s="638"/>
      <c r="DL52" s="638"/>
      <c r="DM52" s="638"/>
      <c r="DN52" s="638"/>
      <c r="DO52" s="638"/>
      <c r="DP52" s="638"/>
      <c r="DQ52" s="639"/>
      <c r="DR52" s="618" t="s">
        <v>212</v>
      </c>
      <c r="DS52" s="640"/>
      <c r="DT52" s="640"/>
      <c r="DU52" s="640"/>
      <c r="DV52" s="640"/>
      <c r="DW52" s="640"/>
      <c r="DX52" s="642"/>
    </row>
    <row r="53" spans="2:128" ht="11.25" customHeight="1" x14ac:dyDescent="0.2">
      <c r="AP53" s="669"/>
      <c r="AQ53" s="669"/>
      <c r="AR53" s="669"/>
      <c r="AS53" s="669"/>
      <c r="AT53" s="219"/>
      <c r="AU53" s="219"/>
      <c r="AV53" s="219"/>
      <c r="AW53" s="219"/>
      <c r="AX53" s="219"/>
      <c r="AY53" s="219"/>
      <c r="AZ53" s="219"/>
      <c r="BA53" s="219"/>
      <c r="BB53" s="219"/>
      <c r="BC53" s="219"/>
      <c r="BD53" s="667"/>
      <c r="BE53" s="667"/>
      <c r="BF53" s="667"/>
      <c r="BG53" s="667"/>
      <c r="BH53" s="667"/>
      <c r="BI53" s="667"/>
      <c r="BJ53" s="667"/>
      <c r="BK53" s="667"/>
      <c r="BL53" s="667"/>
      <c r="BM53" s="667"/>
      <c r="BN53" s="667"/>
      <c r="BO53" s="667"/>
      <c r="BP53" s="667"/>
      <c r="BQ53" s="667"/>
      <c r="BR53" s="667"/>
      <c r="BS53" s="667"/>
      <c r="BT53" s="667"/>
      <c r="BU53" s="667"/>
      <c r="BV53" s="667"/>
      <c r="BW53" s="667"/>
      <c r="BY53" s="610" t="s">
        <v>338</v>
      </c>
      <c r="BZ53" s="611"/>
      <c r="CA53" s="611"/>
      <c r="CB53" s="611"/>
      <c r="CC53" s="611"/>
      <c r="CD53" s="611"/>
      <c r="CE53" s="611"/>
      <c r="CF53" s="611"/>
      <c r="CG53" s="611"/>
      <c r="CH53" s="611"/>
      <c r="CI53" s="611"/>
      <c r="CJ53" s="611"/>
      <c r="CK53" s="611"/>
      <c r="CL53" s="612"/>
      <c r="CM53" s="613">
        <v>117216191</v>
      </c>
      <c r="CN53" s="614"/>
      <c r="CO53" s="614"/>
      <c r="CP53" s="614"/>
      <c r="CQ53" s="614"/>
      <c r="CR53" s="614"/>
      <c r="CS53" s="614"/>
      <c r="CT53" s="615"/>
      <c r="CU53" s="618">
        <v>20.2</v>
      </c>
      <c r="CV53" s="640"/>
      <c r="CW53" s="640"/>
      <c r="CX53" s="641"/>
      <c r="CY53" s="622">
        <v>8807033</v>
      </c>
      <c r="CZ53" s="638"/>
      <c r="DA53" s="638"/>
      <c r="DB53" s="638"/>
      <c r="DC53" s="638"/>
      <c r="DD53" s="638"/>
      <c r="DE53" s="638"/>
      <c r="DF53" s="639"/>
      <c r="DG53" s="684"/>
      <c r="DH53" s="685"/>
      <c r="DI53" s="685"/>
      <c r="DJ53" s="685"/>
      <c r="DK53" s="685"/>
      <c r="DL53" s="685"/>
      <c r="DM53" s="685"/>
      <c r="DN53" s="685"/>
      <c r="DO53" s="685"/>
      <c r="DP53" s="685"/>
      <c r="DQ53" s="686"/>
      <c r="DR53" s="687"/>
      <c r="DS53" s="688"/>
      <c r="DT53" s="688"/>
      <c r="DU53" s="688"/>
      <c r="DV53" s="688"/>
      <c r="DW53" s="688"/>
      <c r="DX53" s="689"/>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9"/>
      <c r="AQ54" s="669"/>
      <c r="AR54" s="669"/>
      <c r="AS54" s="669"/>
      <c r="AT54" s="219"/>
      <c r="AU54" s="219"/>
      <c r="AV54" s="219"/>
      <c r="AW54" s="219"/>
      <c r="AX54" s="219"/>
      <c r="AY54" s="219"/>
      <c r="AZ54" s="219"/>
      <c r="BA54" s="219"/>
      <c r="BB54" s="219"/>
      <c r="BC54" s="219"/>
      <c r="BD54" s="667"/>
      <c r="BE54" s="667"/>
      <c r="BF54" s="667"/>
      <c r="BG54" s="667"/>
      <c r="BH54" s="667"/>
      <c r="BI54" s="667"/>
      <c r="BJ54" s="667"/>
      <c r="BK54" s="667"/>
      <c r="BL54" s="667"/>
      <c r="BM54" s="667"/>
      <c r="BN54" s="667"/>
      <c r="BO54" s="667"/>
      <c r="BP54" s="667"/>
      <c r="BQ54" s="667"/>
      <c r="BR54" s="667"/>
      <c r="BS54" s="667"/>
      <c r="BT54" s="667"/>
      <c r="BU54" s="667"/>
      <c r="BV54" s="667"/>
      <c r="BW54" s="667"/>
      <c r="BY54" s="610" t="s">
        <v>339</v>
      </c>
      <c r="BZ54" s="611"/>
      <c r="CA54" s="611"/>
      <c r="CB54" s="611"/>
      <c r="CC54" s="611"/>
      <c r="CD54" s="611"/>
      <c r="CE54" s="611"/>
      <c r="CF54" s="611"/>
      <c r="CG54" s="611"/>
      <c r="CH54" s="611"/>
      <c r="CI54" s="611"/>
      <c r="CJ54" s="611"/>
      <c r="CK54" s="611"/>
      <c r="CL54" s="612"/>
      <c r="CM54" s="613">
        <v>2888810</v>
      </c>
      <c r="CN54" s="614"/>
      <c r="CO54" s="614"/>
      <c r="CP54" s="614"/>
      <c r="CQ54" s="614"/>
      <c r="CR54" s="614"/>
      <c r="CS54" s="614"/>
      <c r="CT54" s="615"/>
      <c r="CU54" s="618">
        <v>0.5</v>
      </c>
      <c r="CV54" s="640"/>
      <c r="CW54" s="640"/>
      <c r="CX54" s="641"/>
      <c r="CY54" s="622">
        <v>1224982</v>
      </c>
      <c r="CZ54" s="638"/>
      <c r="DA54" s="638"/>
      <c r="DB54" s="638"/>
      <c r="DC54" s="638"/>
      <c r="DD54" s="638"/>
      <c r="DE54" s="638"/>
      <c r="DF54" s="639"/>
      <c r="DG54" s="684"/>
      <c r="DH54" s="685"/>
      <c r="DI54" s="685"/>
      <c r="DJ54" s="685"/>
      <c r="DK54" s="685"/>
      <c r="DL54" s="685"/>
      <c r="DM54" s="685"/>
      <c r="DN54" s="685"/>
      <c r="DO54" s="685"/>
      <c r="DP54" s="685"/>
      <c r="DQ54" s="686"/>
      <c r="DR54" s="687"/>
      <c r="DS54" s="688"/>
      <c r="DT54" s="688"/>
      <c r="DU54" s="688"/>
      <c r="DV54" s="688"/>
      <c r="DW54" s="688"/>
      <c r="DX54" s="689"/>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9"/>
      <c r="AQ55" s="669"/>
      <c r="AR55" s="669"/>
      <c r="AS55" s="669"/>
      <c r="AT55" s="219"/>
      <c r="AU55" s="219"/>
      <c r="AV55" s="219"/>
      <c r="AW55" s="219"/>
      <c r="AX55" s="219"/>
      <c r="AY55" s="219"/>
      <c r="AZ55" s="219"/>
      <c r="BA55" s="219"/>
      <c r="BB55" s="219"/>
      <c r="BC55" s="219"/>
      <c r="BD55" s="667"/>
      <c r="BE55" s="667"/>
      <c r="BF55" s="667"/>
      <c r="BG55" s="667"/>
      <c r="BH55" s="667"/>
      <c r="BI55" s="667"/>
      <c r="BJ55" s="667"/>
      <c r="BK55" s="667"/>
      <c r="BL55" s="667"/>
      <c r="BM55" s="667"/>
      <c r="BN55" s="667"/>
      <c r="BO55" s="667"/>
      <c r="BP55" s="667"/>
      <c r="BQ55" s="667"/>
      <c r="BR55" s="667"/>
      <c r="BS55" s="667"/>
      <c r="BT55" s="667"/>
      <c r="BU55" s="667"/>
      <c r="BV55" s="667"/>
      <c r="BW55" s="667"/>
      <c r="BY55" s="645" t="s">
        <v>309</v>
      </c>
      <c r="BZ55" s="646"/>
      <c r="CA55" s="610" t="s">
        <v>340</v>
      </c>
      <c r="CB55" s="611"/>
      <c r="CC55" s="611"/>
      <c r="CD55" s="611"/>
      <c r="CE55" s="611"/>
      <c r="CF55" s="611"/>
      <c r="CG55" s="611"/>
      <c r="CH55" s="611"/>
      <c r="CI55" s="611"/>
      <c r="CJ55" s="611"/>
      <c r="CK55" s="611"/>
      <c r="CL55" s="612"/>
      <c r="CM55" s="613">
        <v>109294869</v>
      </c>
      <c r="CN55" s="614"/>
      <c r="CO55" s="614"/>
      <c r="CP55" s="614"/>
      <c r="CQ55" s="614"/>
      <c r="CR55" s="614"/>
      <c r="CS55" s="614"/>
      <c r="CT55" s="615"/>
      <c r="CU55" s="618">
        <v>18.8</v>
      </c>
      <c r="CV55" s="640"/>
      <c r="CW55" s="640"/>
      <c r="CX55" s="641"/>
      <c r="CY55" s="622">
        <v>8732156</v>
      </c>
      <c r="CZ55" s="638"/>
      <c r="DA55" s="638"/>
      <c r="DB55" s="638"/>
      <c r="DC55" s="638"/>
      <c r="DD55" s="638"/>
      <c r="DE55" s="638"/>
      <c r="DF55" s="639"/>
      <c r="DG55" s="684"/>
      <c r="DH55" s="685"/>
      <c r="DI55" s="685"/>
      <c r="DJ55" s="685"/>
      <c r="DK55" s="685"/>
      <c r="DL55" s="685"/>
      <c r="DM55" s="685"/>
      <c r="DN55" s="685"/>
      <c r="DO55" s="685"/>
      <c r="DP55" s="685"/>
      <c r="DQ55" s="686"/>
      <c r="DR55" s="687"/>
      <c r="DS55" s="688"/>
      <c r="DT55" s="688"/>
      <c r="DU55" s="688"/>
      <c r="DV55" s="688"/>
      <c r="DW55" s="688"/>
      <c r="DX55" s="689"/>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7"/>
      <c r="BZ56" s="648"/>
      <c r="CA56" s="610" t="s">
        <v>341</v>
      </c>
      <c r="CB56" s="611"/>
      <c r="CC56" s="611"/>
      <c r="CD56" s="611"/>
      <c r="CE56" s="611"/>
      <c r="CF56" s="611"/>
      <c r="CG56" s="611"/>
      <c r="CH56" s="611"/>
      <c r="CI56" s="611"/>
      <c r="CJ56" s="611"/>
      <c r="CK56" s="611"/>
      <c r="CL56" s="612"/>
      <c r="CM56" s="613">
        <v>62181684</v>
      </c>
      <c r="CN56" s="614"/>
      <c r="CO56" s="614"/>
      <c r="CP56" s="614"/>
      <c r="CQ56" s="614"/>
      <c r="CR56" s="614"/>
      <c r="CS56" s="614"/>
      <c r="CT56" s="615"/>
      <c r="CU56" s="618">
        <v>10.7</v>
      </c>
      <c r="CV56" s="640"/>
      <c r="CW56" s="640"/>
      <c r="CX56" s="641"/>
      <c r="CY56" s="622">
        <v>844348</v>
      </c>
      <c r="CZ56" s="638"/>
      <c r="DA56" s="638"/>
      <c r="DB56" s="638"/>
      <c r="DC56" s="638"/>
      <c r="DD56" s="638"/>
      <c r="DE56" s="638"/>
      <c r="DF56" s="639"/>
      <c r="DG56" s="684"/>
      <c r="DH56" s="685"/>
      <c r="DI56" s="685"/>
      <c r="DJ56" s="685"/>
      <c r="DK56" s="685"/>
      <c r="DL56" s="685"/>
      <c r="DM56" s="685"/>
      <c r="DN56" s="685"/>
      <c r="DO56" s="685"/>
      <c r="DP56" s="685"/>
      <c r="DQ56" s="686"/>
      <c r="DR56" s="687"/>
      <c r="DS56" s="688"/>
      <c r="DT56" s="688"/>
      <c r="DU56" s="688"/>
      <c r="DV56" s="688"/>
      <c r="DW56" s="688"/>
      <c r="DX56" s="689"/>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91"/>
      <c r="AR57" s="691"/>
      <c r="AS57" s="691"/>
      <c r="AT57" s="691"/>
      <c r="AU57" s="691"/>
      <c r="AV57" s="691"/>
      <c r="AW57" s="691"/>
      <c r="AX57" s="691"/>
      <c r="AY57" s="691"/>
      <c r="AZ57" s="691"/>
      <c r="BA57" s="691"/>
      <c r="BB57" s="691"/>
      <c r="BC57" s="691"/>
      <c r="BD57" s="691"/>
      <c r="BE57" s="691"/>
      <c r="BF57" s="691"/>
      <c r="BG57" s="691"/>
      <c r="BH57" s="691"/>
      <c r="BI57" s="691"/>
      <c r="BJ57" s="691"/>
      <c r="BK57" s="691"/>
      <c r="BL57" s="691"/>
      <c r="BM57" s="691"/>
      <c r="BN57" s="691"/>
      <c r="BO57" s="691"/>
      <c r="BP57" s="691"/>
      <c r="BQ57" s="691"/>
      <c r="BR57" s="691"/>
      <c r="BS57" s="691"/>
      <c r="BT57" s="691"/>
      <c r="BU57" s="691"/>
      <c r="BV57" s="691"/>
      <c r="BW57" s="691"/>
      <c r="BY57" s="647"/>
      <c r="BZ57" s="648"/>
      <c r="CA57" s="610" t="s">
        <v>342</v>
      </c>
      <c r="CB57" s="611"/>
      <c r="CC57" s="611"/>
      <c r="CD57" s="611"/>
      <c r="CE57" s="611"/>
      <c r="CF57" s="611"/>
      <c r="CG57" s="611"/>
      <c r="CH57" s="611"/>
      <c r="CI57" s="611"/>
      <c r="CJ57" s="611"/>
      <c r="CK57" s="611"/>
      <c r="CL57" s="612"/>
      <c r="CM57" s="613">
        <v>34176903</v>
      </c>
      <c r="CN57" s="614"/>
      <c r="CO57" s="614"/>
      <c r="CP57" s="614"/>
      <c r="CQ57" s="614"/>
      <c r="CR57" s="614"/>
      <c r="CS57" s="614"/>
      <c r="CT57" s="615"/>
      <c r="CU57" s="618">
        <v>5.9</v>
      </c>
      <c r="CV57" s="640"/>
      <c r="CW57" s="640"/>
      <c r="CX57" s="641"/>
      <c r="CY57" s="622">
        <v>7886785</v>
      </c>
      <c r="CZ57" s="638"/>
      <c r="DA57" s="638"/>
      <c r="DB57" s="638"/>
      <c r="DC57" s="638"/>
      <c r="DD57" s="638"/>
      <c r="DE57" s="638"/>
      <c r="DF57" s="639"/>
      <c r="DG57" s="684"/>
      <c r="DH57" s="685"/>
      <c r="DI57" s="685"/>
      <c r="DJ57" s="685"/>
      <c r="DK57" s="685"/>
      <c r="DL57" s="685"/>
      <c r="DM57" s="685"/>
      <c r="DN57" s="685"/>
      <c r="DO57" s="685"/>
      <c r="DP57" s="685"/>
      <c r="DQ57" s="686"/>
      <c r="DR57" s="687"/>
      <c r="DS57" s="688"/>
      <c r="DT57" s="688"/>
      <c r="DU57" s="688"/>
      <c r="DV57" s="688"/>
      <c r="DW57" s="688"/>
      <c r="DX57" s="689"/>
    </row>
    <row r="58" spans="2:128" ht="11.25" customHeight="1" x14ac:dyDescent="0.2">
      <c r="B58" s="228"/>
      <c r="AP58" s="223"/>
      <c r="AQ58" s="219"/>
      <c r="AR58" s="219"/>
      <c r="AS58" s="219"/>
      <c r="AT58" s="219"/>
      <c r="AU58" s="219"/>
      <c r="AV58" s="219"/>
      <c r="AW58" s="219"/>
      <c r="AX58" s="219"/>
      <c r="AY58" s="219"/>
      <c r="AZ58" s="690"/>
      <c r="BA58" s="690"/>
      <c r="BB58" s="690"/>
      <c r="BC58" s="690"/>
      <c r="BD58" s="219"/>
      <c r="BE58" s="219"/>
      <c r="BF58" s="219"/>
      <c r="BG58" s="219"/>
      <c r="BH58" s="219"/>
      <c r="BI58" s="219"/>
      <c r="BJ58" s="219"/>
      <c r="BK58" s="219"/>
      <c r="BL58" s="219"/>
      <c r="BM58" s="219"/>
      <c r="BN58" s="219"/>
      <c r="BO58" s="219"/>
      <c r="BP58" s="219"/>
      <c r="BQ58" s="219"/>
      <c r="BR58" s="219"/>
      <c r="BS58" s="690"/>
      <c r="BT58" s="690"/>
      <c r="BU58" s="690"/>
      <c r="BV58" s="690"/>
      <c r="BW58" s="690"/>
      <c r="BY58" s="647"/>
      <c r="BZ58" s="648"/>
      <c r="CA58" s="610" t="s">
        <v>343</v>
      </c>
      <c r="CB58" s="611"/>
      <c r="CC58" s="611"/>
      <c r="CD58" s="611"/>
      <c r="CE58" s="611"/>
      <c r="CF58" s="611"/>
      <c r="CG58" s="611"/>
      <c r="CH58" s="611"/>
      <c r="CI58" s="611"/>
      <c r="CJ58" s="611"/>
      <c r="CK58" s="611"/>
      <c r="CL58" s="612"/>
      <c r="CM58" s="613">
        <v>7921322</v>
      </c>
      <c r="CN58" s="614"/>
      <c r="CO58" s="614"/>
      <c r="CP58" s="614"/>
      <c r="CQ58" s="614"/>
      <c r="CR58" s="614"/>
      <c r="CS58" s="614"/>
      <c r="CT58" s="615"/>
      <c r="CU58" s="618">
        <v>1.4</v>
      </c>
      <c r="CV58" s="640"/>
      <c r="CW58" s="640"/>
      <c r="CX58" s="641"/>
      <c r="CY58" s="622">
        <v>74877</v>
      </c>
      <c r="CZ58" s="638"/>
      <c r="DA58" s="638"/>
      <c r="DB58" s="638"/>
      <c r="DC58" s="638"/>
      <c r="DD58" s="638"/>
      <c r="DE58" s="638"/>
      <c r="DF58" s="639"/>
      <c r="DG58" s="684"/>
      <c r="DH58" s="685"/>
      <c r="DI58" s="685"/>
      <c r="DJ58" s="685"/>
      <c r="DK58" s="685"/>
      <c r="DL58" s="685"/>
      <c r="DM58" s="685"/>
      <c r="DN58" s="685"/>
      <c r="DO58" s="685"/>
      <c r="DP58" s="685"/>
      <c r="DQ58" s="686"/>
      <c r="DR58" s="687"/>
      <c r="DS58" s="688"/>
      <c r="DT58" s="688"/>
      <c r="DU58" s="688"/>
      <c r="DV58" s="688"/>
      <c r="DW58" s="688"/>
      <c r="DX58" s="689"/>
    </row>
    <row r="59" spans="2:128" ht="11.25" customHeight="1" x14ac:dyDescent="0.2">
      <c r="AP59" s="219"/>
      <c r="AQ59" s="223"/>
      <c r="AR59" s="223"/>
      <c r="AS59" s="223"/>
      <c r="AT59" s="223"/>
      <c r="AU59" s="223"/>
      <c r="AV59" s="223"/>
      <c r="AW59" s="223"/>
      <c r="AX59" s="223"/>
      <c r="AY59" s="219"/>
      <c r="AZ59" s="690"/>
      <c r="BA59" s="690"/>
      <c r="BB59" s="690"/>
      <c r="BC59" s="690"/>
      <c r="BD59" s="219"/>
      <c r="BE59" s="219"/>
      <c r="BF59" s="219"/>
      <c r="BG59" s="219"/>
      <c r="BH59" s="219"/>
      <c r="BI59" s="219"/>
      <c r="BJ59" s="219"/>
      <c r="BK59" s="219"/>
      <c r="BL59" s="219"/>
      <c r="BM59" s="219"/>
      <c r="BN59" s="219"/>
      <c r="BO59" s="219"/>
      <c r="BP59" s="219"/>
      <c r="BQ59" s="219"/>
      <c r="BR59" s="219"/>
      <c r="BS59" s="690"/>
      <c r="BT59" s="690"/>
      <c r="BU59" s="690"/>
      <c r="BV59" s="690"/>
      <c r="BW59" s="690"/>
      <c r="BY59" s="649"/>
      <c r="BZ59" s="650"/>
      <c r="CA59" s="610" t="s">
        <v>344</v>
      </c>
      <c r="CB59" s="611"/>
      <c r="CC59" s="611"/>
      <c r="CD59" s="611"/>
      <c r="CE59" s="611"/>
      <c r="CF59" s="611"/>
      <c r="CG59" s="611"/>
      <c r="CH59" s="611"/>
      <c r="CI59" s="611"/>
      <c r="CJ59" s="611"/>
      <c r="CK59" s="611"/>
      <c r="CL59" s="612"/>
      <c r="CM59" s="613" t="s">
        <v>129</v>
      </c>
      <c r="CN59" s="614"/>
      <c r="CO59" s="614"/>
      <c r="CP59" s="614"/>
      <c r="CQ59" s="614"/>
      <c r="CR59" s="614"/>
      <c r="CS59" s="614"/>
      <c r="CT59" s="615"/>
      <c r="CU59" s="618" t="s">
        <v>212</v>
      </c>
      <c r="CV59" s="640"/>
      <c r="CW59" s="640"/>
      <c r="CX59" s="641"/>
      <c r="CY59" s="622" t="s">
        <v>129</v>
      </c>
      <c r="CZ59" s="638"/>
      <c r="DA59" s="638"/>
      <c r="DB59" s="638"/>
      <c r="DC59" s="638"/>
      <c r="DD59" s="638"/>
      <c r="DE59" s="638"/>
      <c r="DF59" s="639"/>
      <c r="DG59" s="684"/>
      <c r="DH59" s="685"/>
      <c r="DI59" s="685"/>
      <c r="DJ59" s="685"/>
      <c r="DK59" s="685"/>
      <c r="DL59" s="685"/>
      <c r="DM59" s="685"/>
      <c r="DN59" s="685"/>
      <c r="DO59" s="685"/>
      <c r="DP59" s="685"/>
      <c r="DQ59" s="686"/>
      <c r="DR59" s="687"/>
      <c r="DS59" s="688"/>
      <c r="DT59" s="688"/>
      <c r="DU59" s="688"/>
      <c r="DV59" s="688"/>
      <c r="DW59" s="688"/>
      <c r="DX59" s="689"/>
    </row>
    <row r="60" spans="2:128" ht="11.25" customHeight="1" x14ac:dyDescent="0.2">
      <c r="AP60" s="219"/>
      <c r="AQ60" s="223"/>
      <c r="AR60" s="223"/>
      <c r="AS60" s="223"/>
      <c r="AT60" s="223"/>
      <c r="AU60" s="223"/>
      <c r="AV60" s="223"/>
      <c r="AW60" s="223"/>
      <c r="AX60" s="223"/>
      <c r="AY60" s="219"/>
      <c r="AZ60" s="690"/>
      <c r="BA60" s="690"/>
      <c r="BB60" s="690"/>
      <c r="BC60" s="690"/>
      <c r="BD60" s="219"/>
      <c r="BE60" s="219"/>
      <c r="BF60" s="219"/>
      <c r="BG60" s="219"/>
      <c r="BH60" s="219"/>
      <c r="BI60" s="219"/>
      <c r="BJ60" s="219"/>
      <c r="BK60" s="219"/>
      <c r="BL60" s="219"/>
      <c r="BM60" s="219"/>
      <c r="BN60" s="219"/>
      <c r="BO60" s="219"/>
      <c r="BP60" s="219"/>
      <c r="BQ60" s="219"/>
      <c r="BR60" s="219"/>
      <c r="BS60" s="690"/>
      <c r="BT60" s="690"/>
      <c r="BU60" s="690"/>
      <c r="BV60" s="690"/>
      <c r="BW60" s="690"/>
      <c r="BY60" s="629" t="s">
        <v>345</v>
      </c>
      <c r="BZ60" s="630"/>
      <c r="CA60" s="630"/>
      <c r="CB60" s="630"/>
      <c r="CC60" s="630"/>
      <c r="CD60" s="630"/>
      <c r="CE60" s="630"/>
      <c r="CF60" s="630"/>
      <c r="CG60" s="630"/>
      <c r="CH60" s="630"/>
      <c r="CI60" s="630"/>
      <c r="CJ60" s="630"/>
      <c r="CK60" s="630"/>
      <c r="CL60" s="631"/>
      <c r="CM60" s="692">
        <v>580058666</v>
      </c>
      <c r="CN60" s="693"/>
      <c r="CO60" s="693"/>
      <c r="CP60" s="693"/>
      <c r="CQ60" s="693"/>
      <c r="CR60" s="693"/>
      <c r="CS60" s="693"/>
      <c r="CT60" s="694"/>
      <c r="CU60" s="635">
        <v>100</v>
      </c>
      <c r="CV60" s="695"/>
      <c r="CW60" s="695"/>
      <c r="CX60" s="696"/>
      <c r="CY60" s="697">
        <v>365562807</v>
      </c>
      <c r="CZ60" s="698"/>
      <c r="DA60" s="698"/>
      <c r="DB60" s="698"/>
      <c r="DC60" s="698"/>
      <c r="DD60" s="698"/>
      <c r="DE60" s="698"/>
      <c r="DF60" s="699"/>
      <c r="DG60" s="700"/>
      <c r="DH60" s="701"/>
      <c r="DI60" s="701"/>
      <c r="DJ60" s="701"/>
      <c r="DK60" s="701"/>
      <c r="DL60" s="701"/>
      <c r="DM60" s="701"/>
      <c r="DN60" s="701"/>
      <c r="DO60" s="701"/>
      <c r="DP60" s="701"/>
      <c r="DQ60" s="702"/>
      <c r="DR60" s="703"/>
      <c r="DS60" s="704"/>
      <c r="DT60" s="704"/>
      <c r="DU60" s="704"/>
      <c r="DV60" s="704"/>
      <c r="DW60" s="704"/>
      <c r="DX60" s="705"/>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2fCkZ865m0tbM3D0+o1VE+SPcsOZ0LyXZ6qFlhFY4MqM9XW7M/fCJVfvfA7gWbR2IVbUyQALY19z1aLqUd42dw==" saltValue="zs4YxgJ3J1bflAN2cyp4Pg=="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346</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48" t="s">
        <v>347</v>
      </c>
      <c r="DK2" s="749"/>
      <c r="DL2" s="749"/>
      <c r="DM2" s="749"/>
      <c r="DN2" s="749"/>
      <c r="DO2" s="750"/>
      <c r="DP2" s="238"/>
      <c r="DQ2" s="748" t="s">
        <v>348</v>
      </c>
      <c r="DR2" s="749"/>
      <c r="DS2" s="749"/>
      <c r="DT2" s="749"/>
      <c r="DU2" s="749"/>
      <c r="DV2" s="749"/>
      <c r="DW2" s="749"/>
      <c r="DX2" s="749"/>
      <c r="DY2" s="749"/>
      <c r="DZ2" s="750"/>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751" t="s">
        <v>349</v>
      </c>
      <c r="B4" s="751"/>
      <c r="C4" s="751"/>
      <c r="D4" s="751"/>
      <c r="E4" s="751"/>
      <c r="F4" s="751"/>
      <c r="G4" s="751"/>
      <c r="H4" s="751"/>
      <c r="I4" s="751"/>
      <c r="J4" s="751"/>
      <c r="K4" s="751"/>
      <c r="L4" s="751"/>
      <c r="M4" s="751"/>
      <c r="N4" s="751"/>
      <c r="O4" s="751"/>
      <c r="P4" s="751"/>
      <c r="Q4" s="751"/>
      <c r="R4" s="751"/>
      <c r="S4" s="751"/>
      <c r="T4" s="751"/>
      <c r="U4" s="751"/>
      <c r="V4" s="751"/>
      <c r="W4" s="751"/>
      <c r="X4" s="751"/>
      <c r="Y4" s="751"/>
      <c r="Z4" s="751"/>
      <c r="AA4" s="751"/>
      <c r="AB4" s="751"/>
      <c r="AC4" s="751"/>
      <c r="AD4" s="751"/>
      <c r="AE4" s="751"/>
      <c r="AF4" s="751"/>
      <c r="AG4" s="751"/>
      <c r="AH4" s="751"/>
      <c r="AI4" s="751"/>
      <c r="AJ4" s="751"/>
      <c r="AK4" s="751"/>
      <c r="AL4" s="751"/>
      <c r="AM4" s="751"/>
      <c r="AN4" s="751"/>
      <c r="AO4" s="751"/>
      <c r="AP4" s="751"/>
      <c r="AQ4" s="751"/>
      <c r="AR4" s="751"/>
      <c r="AS4" s="751"/>
      <c r="AT4" s="751"/>
      <c r="AU4" s="751"/>
      <c r="AV4" s="751"/>
      <c r="AW4" s="751"/>
      <c r="AX4" s="751"/>
      <c r="AY4" s="751"/>
      <c r="AZ4" s="241"/>
      <c r="BA4" s="241"/>
      <c r="BB4" s="241"/>
      <c r="BC4" s="241"/>
      <c r="BD4" s="241"/>
      <c r="BE4" s="242"/>
      <c r="BF4" s="242"/>
      <c r="BG4" s="242"/>
      <c r="BH4" s="242"/>
      <c r="BI4" s="242"/>
      <c r="BJ4" s="242"/>
      <c r="BK4" s="242"/>
      <c r="BL4" s="242"/>
      <c r="BM4" s="242"/>
      <c r="BN4" s="242"/>
      <c r="BO4" s="242"/>
      <c r="BP4" s="242"/>
      <c r="BQ4" s="241" t="s">
        <v>350</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741" t="s">
        <v>351</v>
      </c>
      <c r="B5" s="742"/>
      <c r="C5" s="742"/>
      <c r="D5" s="742"/>
      <c r="E5" s="742"/>
      <c r="F5" s="742"/>
      <c r="G5" s="742"/>
      <c r="H5" s="742"/>
      <c r="I5" s="742"/>
      <c r="J5" s="742"/>
      <c r="K5" s="742"/>
      <c r="L5" s="742"/>
      <c r="M5" s="742"/>
      <c r="N5" s="742"/>
      <c r="O5" s="742"/>
      <c r="P5" s="743"/>
      <c r="Q5" s="718" t="s">
        <v>352</v>
      </c>
      <c r="R5" s="719"/>
      <c r="S5" s="719"/>
      <c r="T5" s="719"/>
      <c r="U5" s="720"/>
      <c r="V5" s="718" t="s">
        <v>353</v>
      </c>
      <c r="W5" s="719"/>
      <c r="X5" s="719"/>
      <c r="Y5" s="719"/>
      <c r="Z5" s="720"/>
      <c r="AA5" s="718" t="s">
        <v>354</v>
      </c>
      <c r="AB5" s="719"/>
      <c r="AC5" s="719"/>
      <c r="AD5" s="719"/>
      <c r="AE5" s="719"/>
      <c r="AF5" s="752" t="s">
        <v>355</v>
      </c>
      <c r="AG5" s="719"/>
      <c r="AH5" s="719"/>
      <c r="AI5" s="719"/>
      <c r="AJ5" s="730"/>
      <c r="AK5" s="719" t="s">
        <v>356</v>
      </c>
      <c r="AL5" s="719"/>
      <c r="AM5" s="719"/>
      <c r="AN5" s="719"/>
      <c r="AO5" s="720"/>
      <c r="AP5" s="718" t="s">
        <v>357</v>
      </c>
      <c r="AQ5" s="719"/>
      <c r="AR5" s="719"/>
      <c r="AS5" s="719"/>
      <c r="AT5" s="720"/>
      <c r="AU5" s="718" t="s">
        <v>358</v>
      </c>
      <c r="AV5" s="719"/>
      <c r="AW5" s="719"/>
      <c r="AX5" s="719"/>
      <c r="AY5" s="730"/>
      <c r="AZ5" s="245"/>
      <c r="BA5" s="245"/>
      <c r="BB5" s="245"/>
      <c r="BC5" s="245"/>
      <c r="BD5" s="245"/>
      <c r="BE5" s="246"/>
      <c r="BF5" s="246"/>
      <c r="BG5" s="246"/>
      <c r="BH5" s="246"/>
      <c r="BI5" s="246"/>
      <c r="BJ5" s="246"/>
      <c r="BK5" s="246"/>
      <c r="BL5" s="246"/>
      <c r="BM5" s="246"/>
      <c r="BN5" s="246"/>
      <c r="BO5" s="246"/>
      <c r="BP5" s="246"/>
      <c r="BQ5" s="741" t="s">
        <v>359</v>
      </c>
      <c r="BR5" s="742"/>
      <c r="BS5" s="742"/>
      <c r="BT5" s="742"/>
      <c r="BU5" s="742"/>
      <c r="BV5" s="742"/>
      <c r="BW5" s="742"/>
      <c r="BX5" s="742"/>
      <c r="BY5" s="742"/>
      <c r="BZ5" s="742"/>
      <c r="CA5" s="742"/>
      <c r="CB5" s="742"/>
      <c r="CC5" s="742"/>
      <c r="CD5" s="742"/>
      <c r="CE5" s="742"/>
      <c r="CF5" s="742"/>
      <c r="CG5" s="743"/>
      <c r="CH5" s="718" t="s">
        <v>360</v>
      </c>
      <c r="CI5" s="719"/>
      <c r="CJ5" s="719"/>
      <c r="CK5" s="719"/>
      <c r="CL5" s="720"/>
      <c r="CM5" s="718" t="s">
        <v>361</v>
      </c>
      <c r="CN5" s="719"/>
      <c r="CO5" s="719"/>
      <c r="CP5" s="719"/>
      <c r="CQ5" s="720"/>
      <c r="CR5" s="718" t="s">
        <v>362</v>
      </c>
      <c r="CS5" s="719"/>
      <c r="CT5" s="719"/>
      <c r="CU5" s="719"/>
      <c r="CV5" s="720"/>
      <c r="CW5" s="718" t="s">
        <v>363</v>
      </c>
      <c r="CX5" s="719"/>
      <c r="CY5" s="719"/>
      <c r="CZ5" s="719"/>
      <c r="DA5" s="720"/>
      <c r="DB5" s="718" t="s">
        <v>364</v>
      </c>
      <c r="DC5" s="719"/>
      <c r="DD5" s="719"/>
      <c r="DE5" s="719"/>
      <c r="DF5" s="720"/>
      <c r="DG5" s="724" t="s">
        <v>365</v>
      </c>
      <c r="DH5" s="725"/>
      <c r="DI5" s="725"/>
      <c r="DJ5" s="725"/>
      <c r="DK5" s="726"/>
      <c r="DL5" s="724" t="s">
        <v>366</v>
      </c>
      <c r="DM5" s="725"/>
      <c r="DN5" s="725"/>
      <c r="DO5" s="725"/>
      <c r="DP5" s="726"/>
      <c r="DQ5" s="718" t="s">
        <v>367</v>
      </c>
      <c r="DR5" s="719"/>
      <c r="DS5" s="719"/>
      <c r="DT5" s="719"/>
      <c r="DU5" s="720"/>
      <c r="DV5" s="718" t="s">
        <v>358</v>
      </c>
      <c r="DW5" s="719"/>
      <c r="DX5" s="719"/>
      <c r="DY5" s="719"/>
      <c r="DZ5" s="730"/>
      <c r="EA5" s="243"/>
    </row>
    <row r="6" spans="1:131" s="244" customFormat="1" ht="26.25" customHeight="1" thickBot="1" x14ac:dyDescent="0.25">
      <c r="A6" s="744"/>
      <c r="B6" s="745"/>
      <c r="C6" s="745"/>
      <c r="D6" s="745"/>
      <c r="E6" s="745"/>
      <c r="F6" s="745"/>
      <c r="G6" s="745"/>
      <c r="H6" s="745"/>
      <c r="I6" s="745"/>
      <c r="J6" s="745"/>
      <c r="K6" s="745"/>
      <c r="L6" s="745"/>
      <c r="M6" s="745"/>
      <c r="N6" s="745"/>
      <c r="O6" s="745"/>
      <c r="P6" s="746"/>
      <c r="Q6" s="721"/>
      <c r="R6" s="722"/>
      <c r="S6" s="722"/>
      <c r="T6" s="722"/>
      <c r="U6" s="723"/>
      <c r="V6" s="721"/>
      <c r="W6" s="722"/>
      <c r="X6" s="722"/>
      <c r="Y6" s="722"/>
      <c r="Z6" s="723"/>
      <c r="AA6" s="721"/>
      <c r="AB6" s="722"/>
      <c r="AC6" s="722"/>
      <c r="AD6" s="722"/>
      <c r="AE6" s="722"/>
      <c r="AF6" s="753"/>
      <c r="AG6" s="722"/>
      <c r="AH6" s="722"/>
      <c r="AI6" s="722"/>
      <c r="AJ6" s="731"/>
      <c r="AK6" s="722"/>
      <c r="AL6" s="722"/>
      <c r="AM6" s="722"/>
      <c r="AN6" s="722"/>
      <c r="AO6" s="723"/>
      <c r="AP6" s="721"/>
      <c r="AQ6" s="722"/>
      <c r="AR6" s="722"/>
      <c r="AS6" s="722"/>
      <c r="AT6" s="723"/>
      <c r="AU6" s="721"/>
      <c r="AV6" s="722"/>
      <c r="AW6" s="722"/>
      <c r="AX6" s="722"/>
      <c r="AY6" s="731"/>
      <c r="AZ6" s="241"/>
      <c r="BA6" s="241"/>
      <c r="BB6" s="241"/>
      <c r="BC6" s="241"/>
      <c r="BD6" s="241"/>
      <c r="BE6" s="242"/>
      <c r="BF6" s="242"/>
      <c r="BG6" s="242"/>
      <c r="BH6" s="242"/>
      <c r="BI6" s="242"/>
      <c r="BJ6" s="242"/>
      <c r="BK6" s="242"/>
      <c r="BL6" s="242"/>
      <c r="BM6" s="242"/>
      <c r="BN6" s="242"/>
      <c r="BO6" s="242"/>
      <c r="BP6" s="242"/>
      <c r="BQ6" s="744"/>
      <c r="BR6" s="745"/>
      <c r="BS6" s="745"/>
      <c r="BT6" s="745"/>
      <c r="BU6" s="745"/>
      <c r="BV6" s="745"/>
      <c r="BW6" s="745"/>
      <c r="BX6" s="745"/>
      <c r="BY6" s="745"/>
      <c r="BZ6" s="745"/>
      <c r="CA6" s="745"/>
      <c r="CB6" s="745"/>
      <c r="CC6" s="745"/>
      <c r="CD6" s="745"/>
      <c r="CE6" s="745"/>
      <c r="CF6" s="745"/>
      <c r="CG6" s="746"/>
      <c r="CH6" s="721"/>
      <c r="CI6" s="722"/>
      <c r="CJ6" s="722"/>
      <c r="CK6" s="722"/>
      <c r="CL6" s="723"/>
      <c r="CM6" s="721"/>
      <c r="CN6" s="722"/>
      <c r="CO6" s="722"/>
      <c r="CP6" s="722"/>
      <c r="CQ6" s="723"/>
      <c r="CR6" s="721"/>
      <c r="CS6" s="722"/>
      <c r="CT6" s="722"/>
      <c r="CU6" s="722"/>
      <c r="CV6" s="723"/>
      <c r="CW6" s="721"/>
      <c r="CX6" s="722"/>
      <c r="CY6" s="722"/>
      <c r="CZ6" s="722"/>
      <c r="DA6" s="723"/>
      <c r="DB6" s="721"/>
      <c r="DC6" s="722"/>
      <c r="DD6" s="722"/>
      <c r="DE6" s="722"/>
      <c r="DF6" s="723"/>
      <c r="DG6" s="727"/>
      <c r="DH6" s="728"/>
      <c r="DI6" s="728"/>
      <c r="DJ6" s="728"/>
      <c r="DK6" s="729"/>
      <c r="DL6" s="727"/>
      <c r="DM6" s="728"/>
      <c r="DN6" s="728"/>
      <c r="DO6" s="728"/>
      <c r="DP6" s="729"/>
      <c r="DQ6" s="721"/>
      <c r="DR6" s="722"/>
      <c r="DS6" s="722"/>
      <c r="DT6" s="722"/>
      <c r="DU6" s="723"/>
      <c r="DV6" s="721"/>
      <c r="DW6" s="722"/>
      <c r="DX6" s="722"/>
      <c r="DY6" s="722"/>
      <c r="DZ6" s="731"/>
      <c r="EA6" s="243"/>
    </row>
    <row r="7" spans="1:131" s="244" customFormat="1" ht="26.25" customHeight="1" thickTop="1" x14ac:dyDescent="0.2">
      <c r="A7" s="247">
        <v>1</v>
      </c>
      <c r="B7" s="732" t="s">
        <v>549</v>
      </c>
      <c r="C7" s="733"/>
      <c r="D7" s="733"/>
      <c r="E7" s="733"/>
      <c r="F7" s="733"/>
      <c r="G7" s="733"/>
      <c r="H7" s="733"/>
      <c r="I7" s="733"/>
      <c r="J7" s="733"/>
      <c r="K7" s="733"/>
      <c r="L7" s="733"/>
      <c r="M7" s="733"/>
      <c r="N7" s="733"/>
      <c r="O7" s="733"/>
      <c r="P7" s="734"/>
      <c r="Q7" s="735">
        <v>604635</v>
      </c>
      <c r="R7" s="736"/>
      <c r="S7" s="736"/>
      <c r="T7" s="736"/>
      <c r="U7" s="737"/>
      <c r="V7" s="738">
        <v>596852</v>
      </c>
      <c r="W7" s="736"/>
      <c r="X7" s="736"/>
      <c r="Y7" s="736"/>
      <c r="Z7" s="737"/>
      <c r="AA7" s="738">
        <v>7784</v>
      </c>
      <c r="AB7" s="736"/>
      <c r="AC7" s="736"/>
      <c r="AD7" s="736"/>
      <c r="AE7" s="739"/>
      <c r="AF7" s="740">
        <v>4975</v>
      </c>
      <c r="AG7" s="736"/>
      <c r="AH7" s="736"/>
      <c r="AI7" s="736"/>
      <c r="AJ7" s="739"/>
      <c r="AK7" s="770">
        <v>12359</v>
      </c>
      <c r="AL7" s="707"/>
      <c r="AM7" s="707"/>
      <c r="AN7" s="707"/>
      <c r="AO7" s="771"/>
      <c r="AP7" s="772">
        <v>1173157</v>
      </c>
      <c r="AQ7" s="707"/>
      <c r="AR7" s="707"/>
      <c r="AS7" s="707"/>
      <c r="AT7" s="771"/>
      <c r="AU7" s="773"/>
      <c r="AV7" s="755"/>
      <c r="AW7" s="755"/>
      <c r="AX7" s="755"/>
      <c r="AY7" s="756"/>
      <c r="AZ7" s="241"/>
      <c r="BA7" s="241"/>
      <c r="BB7" s="241"/>
      <c r="BC7" s="241"/>
      <c r="BD7" s="241"/>
      <c r="BE7" s="242"/>
      <c r="BF7" s="242"/>
      <c r="BG7" s="242"/>
      <c r="BH7" s="242"/>
      <c r="BI7" s="242"/>
      <c r="BJ7" s="242"/>
      <c r="BK7" s="242"/>
      <c r="BL7" s="242"/>
      <c r="BM7" s="242"/>
      <c r="BN7" s="242"/>
      <c r="BO7" s="242"/>
      <c r="BP7" s="242"/>
      <c r="BQ7" s="248">
        <v>1</v>
      </c>
      <c r="BR7" s="249" t="s">
        <v>568</v>
      </c>
      <c r="BS7" s="754" t="s">
        <v>569</v>
      </c>
      <c r="BT7" s="755"/>
      <c r="BU7" s="755"/>
      <c r="BV7" s="755"/>
      <c r="BW7" s="755"/>
      <c r="BX7" s="755"/>
      <c r="BY7" s="755"/>
      <c r="BZ7" s="755"/>
      <c r="CA7" s="755"/>
      <c r="CB7" s="755"/>
      <c r="CC7" s="755"/>
      <c r="CD7" s="755"/>
      <c r="CE7" s="755"/>
      <c r="CF7" s="755"/>
      <c r="CG7" s="774"/>
      <c r="CH7" s="706">
        <v>-5</v>
      </c>
      <c r="CI7" s="707"/>
      <c r="CJ7" s="707"/>
      <c r="CK7" s="707"/>
      <c r="CL7" s="708"/>
      <c r="CM7" s="706">
        <v>1691</v>
      </c>
      <c r="CN7" s="707"/>
      <c r="CO7" s="707"/>
      <c r="CP7" s="707"/>
      <c r="CQ7" s="708"/>
      <c r="CR7" s="706">
        <v>2053</v>
      </c>
      <c r="CS7" s="707"/>
      <c r="CT7" s="707"/>
      <c r="CU7" s="707"/>
      <c r="CV7" s="708"/>
      <c r="CW7" s="706">
        <v>500</v>
      </c>
      <c r="CX7" s="707"/>
      <c r="CY7" s="707"/>
      <c r="CZ7" s="707"/>
      <c r="DA7" s="708"/>
      <c r="DB7" s="706" t="s">
        <v>552</v>
      </c>
      <c r="DC7" s="707"/>
      <c r="DD7" s="707"/>
      <c r="DE7" s="707"/>
      <c r="DF7" s="708"/>
      <c r="DG7" s="706" t="s">
        <v>551</v>
      </c>
      <c r="DH7" s="707"/>
      <c r="DI7" s="707"/>
      <c r="DJ7" s="707"/>
      <c r="DK7" s="708"/>
      <c r="DL7" s="706" t="s">
        <v>552</v>
      </c>
      <c r="DM7" s="707"/>
      <c r="DN7" s="707"/>
      <c r="DO7" s="707"/>
      <c r="DP7" s="708"/>
      <c r="DQ7" s="706" t="s">
        <v>552</v>
      </c>
      <c r="DR7" s="707"/>
      <c r="DS7" s="707"/>
      <c r="DT7" s="707"/>
      <c r="DU7" s="708"/>
      <c r="DV7" s="754"/>
      <c r="DW7" s="755"/>
      <c r="DX7" s="755"/>
      <c r="DY7" s="755"/>
      <c r="DZ7" s="756"/>
      <c r="EA7" s="243"/>
    </row>
    <row r="8" spans="1:131" s="244" customFormat="1" ht="26.25" customHeight="1" x14ac:dyDescent="0.2">
      <c r="A8" s="250">
        <v>2</v>
      </c>
      <c r="B8" s="757" t="s">
        <v>550</v>
      </c>
      <c r="C8" s="758"/>
      <c r="D8" s="758"/>
      <c r="E8" s="758"/>
      <c r="F8" s="758"/>
      <c r="G8" s="758"/>
      <c r="H8" s="758"/>
      <c r="I8" s="758"/>
      <c r="J8" s="758"/>
      <c r="K8" s="758"/>
      <c r="L8" s="758"/>
      <c r="M8" s="758"/>
      <c r="N8" s="758"/>
      <c r="O8" s="758"/>
      <c r="P8" s="759"/>
      <c r="Q8" s="760">
        <v>148136</v>
      </c>
      <c r="R8" s="761"/>
      <c r="S8" s="761"/>
      <c r="T8" s="761"/>
      <c r="U8" s="762"/>
      <c r="V8" s="763">
        <v>148136</v>
      </c>
      <c r="W8" s="761"/>
      <c r="X8" s="761"/>
      <c r="Y8" s="761"/>
      <c r="Z8" s="762"/>
      <c r="AA8" s="763" t="s">
        <v>552</v>
      </c>
      <c r="AB8" s="761"/>
      <c r="AC8" s="761"/>
      <c r="AD8" s="761"/>
      <c r="AE8" s="764"/>
      <c r="AF8" s="765" t="s">
        <v>552</v>
      </c>
      <c r="AG8" s="761"/>
      <c r="AH8" s="761"/>
      <c r="AI8" s="761"/>
      <c r="AJ8" s="764"/>
      <c r="AK8" s="766">
        <v>88988</v>
      </c>
      <c r="AL8" s="713"/>
      <c r="AM8" s="713"/>
      <c r="AN8" s="713"/>
      <c r="AO8" s="767"/>
      <c r="AP8" s="768" t="s">
        <v>552</v>
      </c>
      <c r="AQ8" s="768"/>
      <c r="AR8" s="768"/>
      <c r="AS8" s="768"/>
      <c r="AT8" s="768"/>
      <c r="AU8" s="769"/>
      <c r="AV8" s="710"/>
      <c r="AW8" s="710"/>
      <c r="AX8" s="710"/>
      <c r="AY8" s="747"/>
      <c r="AZ8" s="241"/>
      <c r="BA8" s="241"/>
      <c r="BB8" s="241"/>
      <c r="BC8" s="241"/>
      <c r="BD8" s="241"/>
      <c r="BE8" s="242"/>
      <c r="BF8" s="242"/>
      <c r="BG8" s="242"/>
      <c r="BH8" s="242"/>
      <c r="BI8" s="242"/>
      <c r="BJ8" s="242"/>
      <c r="BK8" s="242"/>
      <c r="BL8" s="242"/>
      <c r="BM8" s="242"/>
      <c r="BN8" s="242"/>
      <c r="BO8" s="242"/>
      <c r="BP8" s="242"/>
      <c r="BQ8" s="251">
        <v>2</v>
      </c>
      <c r="BR8" s="252"/>
      <c r="BS8" s="709" t="s">
        <v>570</v>
      </c>
      <c r="BT8" s="710"/>
      <c r="BU8" s="710"/>
      <c r="BV8" s="710"/>
      <c r="BW8" s="710"/>
      <c r="BX8" s="710"/>
      <c r="BY8" s="710"/>
      <c r="BZ8" s="710"/>
      <c r="CA8" s="710"/>
      <c r="CB8" s="710"/>
      <c r="CC8" s="710"/>
      <c r="CD8" s="710"/>
      <c r="CE8" s="710"/>
      <c r="CF8" s="710"/>
      <c r="CG8" s="711"/>
      <c r="CH8" s="712">
        <v>-4</v>
      </c>
      <c r="CI8" s="713"/>
      <c r="CJ8" s="713"/>
      <c r="CK8" s="713"/>
      <c r="CL8" s="714"/>
      <c r="CM8" s="712">
        <v>257</v>
      </c>
      <c r="CN8" s="713"/>
      <c r="CO8" s="713"/>
      <c r="CP8" s="713"/>
      <c r="CQ8" s="714"/>
      <c r="CR8" s="712">
        <v>10</v>
      </c>
      <c r="CS8" s="713"/>
      <c r="CT8" s="713"/>
      <c r="CU8" s="713"/>
      <c r="CV8" s="714"/>
      <c r="CW8" s="712" t="s">
        <v>552</v>
      </c>
      <c r="CX8" s="713"/>
      <c r="CY8" s="713"/>
      <c r="CZ8" s="713"/>
      <c r="DA8" s="714"/>
      <c r="DB8" s="712" t="s">
        <v>552</v>
      </c>
      <c r="DC8" s="713"/>
      <c r="DD8" s="713"/>
      <c r="DE8" s="713"/>
      <c r="DF8" s="714"/>
      <c r="DG8" s="712" t="s">
        <v>552</v>
      </c>
      <c r="DH8" s="713"/>
      <c r="DI8" s="713"/>
      <c r="DJ8" s="713"/>
      <c r="DK8" s="714"/>
      <c r="DL8" s="712" t="s">
        <v>552</v>
      </c>
      <c r="DM8" s="713"/>
      <c r="DN8" s="713"/>
      <c r="DO8" s="713"/>
      <c r="DP8" s="714"/>
      <c r="DQ8" s="712" t="s">
        <v>551</v>
      </c>
      <c r="DR8" s="713"/>
      <c r="DS8" s="713"/>
      <c r="DT8" s="713"/>
      <c r="DU8" s="714"/>
      <c r="DV8" s="709"/>
      <c r="DW8" s="710"/>
      <c r="DX8" s="710"/>
      <c r="DY8" s="710"/>
      <c r="DZ8" s="747"/>
      <c r="EA8" s="243"/>
    </row>
    <row r="9" spans="1:131" s="244" customFormat="1" ht="26.25" customHeight="1" x14ac:dyDescent="0.2">
      <c r="A9" s="250">
        <v>3</v>
      </c>
      <c r="B9" s="757" t="s">
        <v>553</v>
      </c>
      <c r="C9" s="758"/>
      <c r="D9" s="758"/>
      <c r="E9" s="758"/>
      <c r="F9" s="758"/>
      <c r="G9" s="758"/>
      <c r="H9" s="758"/>
      <c r="I9" s="758"/>
      <c r="J9" s="758"/>
      <c r="K9" s="758"/>
      <c r="L9" s="758"/>
      <c r="M9" s="758"/>
      <c r="N9" s="758"/>
      <c r="O9" s="758"/>
      <c r="P9" s="759"/>
      <c r="Q9" s="760">
        <v>1521</v>
      </c>
      <c r="R9" s="761"/>
      <c r="S9" s="761"/>
      <c r="T9" s="761"/>
      <c r="U9" s="762"/>
      <c r="V9" s="763">
        <v>1492</v>
      </c>
      <c r="W9" s="761"/>
      <c r="X9" s="761"/>
      <c r="Y9" s="761"/>
      <c r="Z9" s="762"/>
      <c r="AA9" s="763">
        <v>29</v>
      </c>
      <c r="AB9" s="761"/>
      <c r="AC9" s="761"/>
      <c r="AD9" s="761"/>
      <c r="AE9" s="764"/>
      <c r="AF9" s="765" t="s">
        <v>552</v>
      </c>
      <c r="AG9" s="761"/>
      <c r="AH9" s="761"/>
      <c r="AI9" s="761"/>
      <c r="AJ9" s="764"/>
      <c r="AK9" s="767" t="s">
        <v>552</v>
      </c>
      <c r="AL9" s="768"/>
      <c r="AM9" s="768"/>
      <c r="AN9" s="768"/>
      <c r="AO9" s="768"/>
      <c r="AP9" s="768" t="s">
        <v>552</v>
      </c>
      <c r="AQ9" s="768"/>
      <c r="AR9" s="768"/>
      <c r="AS9" s="768"/>
      <c r="AT9" s="768"/>
      <c r="AU9" s="769"/>
      <c r="AV9" s="710"/>
      <c r="AW9" s="710"/>
      <c r="AX9" s="710"/>
      <c r="AY9" s="747"/>
      <c r="AZ9" s="241"/>
      <c r="BA9" s="241"/>
      <c r="BB9" s="241"/>
      <c r="BC9" s="241"/>
      <c r="BD9" s="241"/>
      <c r="BE9" s="242"/>
      <c r="BF9" s="242"/>
      <c r="BG9" s="242"/>
      <c r="BH9" s="242"/>
      <c r="BI9" s="242"/>
      <c r="BJ9" s="242"/>
      <c r="BK9" s="242"/>
      <c r="BL9" s="242"/>
      <c r="BM9" s="242"/>
      <c r="BN9" s="242"/>
      <c r="BO9" s="242"/>
      <c r="BP9" s="242"/>
      <c r="BQ9" s="251">
        <v>3</v>
      </c>
      <c r="BR9" s="252"/>
      <c r="BS9" s="709" t="s">
        <v>571</v>
      </c>
      <c r="BT9" s="710"/>
      <c r="BU9" s="710"/>
      <c r="BV9" s="710"/>
      <c r="BW9" s="710"/>
      <c r="BX9" s="710"/>
      <c r="BY9" s="710"/>
      <c r="BZ9" s="710"/>
      <c r="CA9" s="710"/>
      <c r="CB9" s="710"/>
      <c r="CC9" s="710"/>
      <c r="CD9" s="710"/>
      <c r="CE9" s="710"/>
      <c r="CF9" s="710"/>
      <c r="CG9" s="711"/>
      <c r="CH9" s="712">
        <v>-1</v>
      </c>
      <c r="CI9" s="713"/>
      <c r="CJ9" s="713"/>
      <c r="CK9" s="713"/>
      <c r="CL9" s="714"/>
      <c r="CM9" s="712">
        <v>38</v>
      </c>
      <c r="CN9" s="713"/>
      <c r="CO9" s="713"/>
      <c r="CP9" s="713"/>
      <c r="CQ9" s="714"/>
      <c r="CR9" s="712">
        <v>100</v>
      </c>
      <c r="CS9" s="713"/>
      <c r="CT9" s="713"/>
      <c r="CU9" s="713"/>
      <c r="CV9" s="714"/>
      <c r="CW9" s="712" t="s">
        <v>551</v>
      </c>
      <c r="CX9" s="713"/>
      <c r="CY9" s="713"/>
      <c r="CZ9" s="713"/>
      <c r="DA9" s="714"/>
      <c r="DB9" s="712" t="s">
        <v>551</v>
      </c>
      <c r="DC9" s="713"/>
      <c r="DD9" s="713"/>
      <c r="DE9" s="713"/>
      <c r="DF9" s="714"/>
      <c r="DG9" s="712" t="s">
        <v>552</v>
      </c>
      <c r="DH9" s="713"/>
      <c r="DI9" s="713"/>
      <c r="DJ9" s="713"/>
      <c r="DK9" s="714"/>
      <c r="DL9" s="712" t="s">
        <v>552</v>
      </c>
      <c r="DM9" s="713"/>
      <c r="DN9" s="713"/>
      <c r="DO9" s="713"/>
      <c r="DP9" s="714"/>
      <c r="DQ9" s="712" t="s">
        <v>551</v>
      </c>
      <c r="DR9" s="713"/>
      <c r="DS9" s="713"/>
      <c r="DT9" s="713"/>
      <c r="DU9" s="714"/>
      <c r="DV9" s="709"/>
      <c r="DW9" s="710"/>
      <c r="DX9" s="710"/>
      <c r="DY9" s="710"/>
      <c r="DZ9" s="747"/>
      <c r="EA9" s="243"/>
    </row>
    <row r="10" spans="1:131" s="244" customFormat="1" ht="26.25" customHeight="1" x14ac:dyDescent="0.2">
      <c r="A10" s="250">
        <v>4</v>
      </c>
      <c r="B10" s="757" t="s">
        <v>554</v>
      </c>
      <c r="C10" s="758"/>
      <c r="D10" s="758"/>
      <c r="E10" s="758"/>
      <c r="F10" s="758"/>
      <c r="G10" s="758"/>
      <c r="H10" s="758"/>
      <c r="I10" s="758"/>
      <c r="J10" s="758"/>
      <c r="K10" s="758"/>
      <c r="L10" s="758"/>
      <c r="M10" s="758"/>
      <c r="N10" s="758"/>
      <c r="O10" s="758"/>
      <c r="P10" s="759"/>
      <c r="Q10" s="760">
        <v>251</v>
      </c>
      <c r="R10" s="761"/>
      <c r="S10" s="761"/>
      <c r="T10" s="761"/>
      <c r="U10" s="762"/>
      <c r="V10" s="763">
        <v>158</v>
      </c>
      <c r="W10" s="761"/>
      <c r="X10" s="761"/>
      <c r="Y10" s="761"/>
      <c r="Z10" s="762"/>
      <c r="AA10" s="763">
        <v>93</v>
      </c>
      <c r="AB10" s="761"/>
      <c r="AC10" s="761"/>
      <c r="AD10" s="761"/>
      <c r="AE10" s="764"/>
      <c r="AF10" s="765" t="s">
        <v>552</v>
      </c>
      <c r="AG10" s="761"/>
      <c r="AH10" s="761"/>
      <c r="AI10" s="761"/>
      <c r="AJ10" s="764"/>
      <c r="AK10" s="766">
        <v>9</v>
      </c>
      <c r="AL10" s="713"/>
      <c r="AM10" s="713"/>
      <c r="AN10" s="713"/>
      <c r="AO10" s="767"/>
      <c r="AP10" s="775">
        <v>419</v>
      </c>
      <c r="AQ10" s="713"/>
      <c r="AR10" s="713"/>
      <c r="AS10" s="713"/>
      <c r="AT10" s="767"/>
      <c r="AU10" s="769"/>
      <c r="AV10" s="710"/>
      <c r="AW10" s="710"/>
      <c r="AX10" s="710"/>
      <c r="AY10" s="747"/>
      <c r="AZ10" s="241"/>
      <c r="BA10" s="241"/>
      <c r="BB10" s="241"/>
      <c r="BC10" s="241"/>
      <c r="BD10" s="241"/>
      <c r="BE10" s="242"/>
      <c r="BF10" s="242"/>
      <c r="BG10" s="242"/>
      <c r="BH10" s="242"/>
      <c r="BI10" s="242"/>
      <c r="BJ10" s="242"/>
      <c r="BK10" s="242"/>
      <c r="BL10" s="242"/>
      <c r="BM10" s="242"/>
      <c r="BN10" s="242"/>
      <c r="BO10" s="242"/>
      <c r="BP10" s="242"/>
      <c r="BQ10" s="251">
        <v>4</v>
      </c>
      <c r="BR10" s="252"/>
      <c r="BS10" s="709" t="s">
        <v>572</v>
      </c>
      <c r="BT10" s="710"/>
      <c r="BU10" s="710"/>
      <c r="BV10" s="710"/>
      <c r="BW10" s="710"/>
      <c r="BX10" s="710"/>
      <c r="BY10" s="710"/>
      <c r="BZ10" s="710"/>
      <c r="CA10" s="710"/>
      <c r="CB10" s="710"/>
      <c r="CC10" s="710"/>
      <c r="CD10" s="710"/>
      <c r="CE10" s="710"/>
      <c r="CF10" s="710"/>
      <c r="CG10" s="711"/>
      <c r="CH10" s="712">
        <v>1</v>
      </c>
      <c r="CI10" s="713"/>
      <c r="CJ10" s="713"/>
      <c r="CK10" s="713"/>
      <c r="CL10" s="714"/>
      <c r="CM10" s="712">
        <v>3083</v>
      </c>
      <c r="CN10" s="713"/>
      <c r="CO10" s="713"/>
      <c r="CP10" s="713"/>
      <c r="CQ10" s="714"/>
      <c r="CR10" s="712">
        <v>3001</v>
      </c>
      <c r="CS10" s="713"/>
      <c r="CT10" s="713"/>
      <c r="CU10" s="713"/>
      <c r="CV10" s="714"/>
      <c r="CW10" s="712">
        <v>9</v>
      </c>
      <c r="CX10" s="713"/>
      <c r="CY10" s="713"/>
      <c r="CZ10" s="713"/>
      <c r="DA10" s="714"/>
      <c r="DB10" s="712" t="s">
        <v>551</v>
      </c>
      <c r="DC10" s="713"/>
      <c r="DD10" s="713"/>
      <c r="DE10" s="713"/>
      <c r="DF10" s="714"/>
      <c r="DG10" s="712" t="s">
        <v>551</v>
      </c>
      <c r="DH10" s="713"/>
      <c r="DI10" s="713"/>
      <c r="DJ10" s="713"/>
      <c r="DK10" s="714"/>
      <c r="DL10" s="712" t="s">
        <v>551</v>
      </c>
      <c r="DM10" s="713"/>
      <c r="DN10" s="713"/>
      <c r="DO10" s="713"/>
      <c r="DP10" s="714"/>
      <c r="DQ10" s="712" t="s">
        <v>551</v>
      </c>
      <c r="DR10" s="713"/>
      <c r="DS10" s="713"/>
      <c r="DT10" s="713"/>
      <c r="DU10" s="714"/>
      <c r="DV10" s="709"/>
      <c r="DW10" s="710"/>
      <c r="DX10" s="710"/>
      <c r="DY10" s="710"/>
      <c r="DZ10" s="747"/>
      <c r="EA10" s="243"/>
    </row>
    <row r="11" spans="1:131" s="244" customFormat="1" ht="26.25" customHeight="1" x14ac:dyDescent="0.2">
      <c r="A11" s="250">
        <v>5</v>
      </c>
      <c r="B11" s="757" t="s">
        <v>555</v>
      </c>
      <c r="C11" s="758"/>
      <c r="D11" s="758"/>
      <c r="E11" s="758"/>
      <c r="F11" s="758"/>
      <c r="G11" s="758"/>
      <c r="H11" s="758"/>
      <c r="I11" s="758"/>
      <c r="J11" s="758"/>
      <c r="K11" s="758"/>
      <c r="L11" s="758"/>
      <c r="M11" s="758"/>
      <c r="N11" s="758"/>
      <c r="O11" s="758"/>
      <c r="P11" s="759"/>
      <c r="Q11" s="760">
        <v>3137</v>
      </c>
      <c r="R11" s="761"/>
      <c r="S11" s="761"/>
      <c r="T11" s="761"/>
      <c r="U11" s="762"/>
      <c r="V11" s="763">
        <v>2459</v>
      </c>
      <c r="W11" s="761"/>
      <c r="X11" s="761"/>
      <c r="Y11" s="761"/>
      <c r="Z11" s="762"/>
      <c r="AA11" s="763">
        <v>678</v>
      </c>
      <c r="AB11" s="761"/>
      <c r="AC11" s="761"/>
      <c r="AD11" s="761"/>
      <c r="AE11" s="764"/>
      <c r="AF11" s="765" t="s">
        <v>552</v>
      </c>
      <c r="AG11" s="761"/>
      <c r="AH11" s="761"/>
      <c r="AI11" s="761"/>
      <c r="AJ11" s="764"/>
      <c r="AK11" s="767" t="s">
        <v>551</v>
      </c>
      <c r="AL11" s="768"/>
      <c r="AM11" s="768"/>
      <c r="AN11" s="768"/>
      <c r="AO11" s="768"/>
      <c r="AP11" s="775">
        <v>2320</v>
      </c>
      <c r="AQ11" s="713"/>
      <c r="AR11" s="713"/>
      <c r="AS11" s="713"/>
      <c r="AT11" s="767"/>
      <c r="AU11" s="769"/>
      <c r="AV11" s="710"/>
      <c r="AW11" s="710"/>
      <c r="AX11" s="710"/>
      <c r="AY11" s="747"/>
      <c r="AZ11" s="241"/>
      <c r="BA11" s="241"/>
      <c r="BB11" s="241"/>
      <c r="BC11" s="241"/>
      <c r="BD11" s="241"/>
      <c r="BE11" s="242"/>
      <c r="BF11" s="242"/>
      <c r="BG11" s="242"/>
      <c r="BH11" s="242"/>
      <c r="BI11" s="242"/>
      <c r="BJ11" s="242"/>
      <c r="BK11" s="242"/>
      <c r="BL11" s="242"/>
      <c r="BM11" s="242"/>
      <c r="BN11" s="242"/>
      <c r="BO11" s="242"/>
      <c r="BP11" s="242"/>
      <c r="BQ11" s="396">
        <v>5</v>
      </c>
      <c r="BR11" s="397"/>
      <c r="BS11" s="709" t="s">
        <v>573</v>
      </c>
      <c r="BT11" s="710"/>
      <c r="BU11" s="710"/>
      <c r="BV11" s="710"/>
      <c r="BW11" s="710"/>
      <c r="BX11" s="710"/>
      <c r="BY11" s="710"/>
      <c r="BZ11" s="710"/>
      <c r="CA11" s="710"/>
      <c r="CB11" s="710"/>
      <c r="CC11" s="710"/>
      <c r="CD11" s="710"/>
      <c r="CE11" s="710"/>
      <c r="CF11" s="710"/>
      <c r="CG11" s="711"/>
      <c r="CH11" s="712">
        <v>6</v>
      </c>
      <c r="CI11" s="713"/>
      <c r="CJ11" s="713"/>
      <c r="CK11" s="713"/>
      <c r="CL11" s="714"/>
      <c r="CM11" s="712">
        <v>140</v>
      </c>
      <c r="CN11" s="713"/>
      <c r="CO11" s="713"/>
      <c r="CP11" s="713"/>
      <c r="CQ11" s="714"/>
      <c r="CR11" s="712">
        <v>0</v>
      </c>
      <c r="CS11" s="713"/>
      <c r="CT11" s="713"/>
      <c r="CU11" s="713"/>
      <c r="CV11" s="714"/>
      <c r="CW11" s="712">
        <v>40</v>
      </c>
      <c r="CX11" s="713"/>
      <c r="CY11" s="713"/>
      <c r="CZ11" s="713"/>
      <c r="DA11" s="714"/>
      <c r="DB11" s="712" t="s">
        <v>483</v>
      </c>
      <c r="DC11" s="713"/>
      <c r="DD11" s="713"/>
      <c r="DE11" s="713"/>
      <c r="DF11" s="714"/>
      <c r="DG11" s="712" t="s">
        <v>483</v>
      </c>
      <c r="DH11" s="713"/>
      <c r="DI11" s="713"/>
      <c r="DJ11" s="713"/>
      <c r="DK11" s="714"/>
      <c r="DL11" s="712" t="s">
        <v>483</v>
      </c>
      <c r="DM11" s="713"/>
      <c r="DN11" s="713"/>
      <c r="DO11" s="713"/>
      <c r="DP11" s="714"/>
      <c r="DQ11" s="712" t="s">
        <v>483</v>
      </c>
      <c r="DR11" s="713"/>
      <c r="DS11" s="713"/>
      <c r="DT11" s="713"/>
      <c r="DU11" s="714"/>
      <c r="DV11" s="715" t="s">
        <v>574</v>
      </c>
      <c r="DW11" s="716"/>
      <c r="DX11" s="716"/>
      <c r="DY11" s="716"/>
      <c r="DZ11" s="717"/>
      <c r="EA11" s="243"/>
    </row>
    <row r="12" spans="1:131" s="244" customFormat="1" ht="26.25" customHeight="1" x14ac:dyDescent="0.2">
      <c r="A12" s="250">
        <v>6</v>
      </c>
      <c r="B12" s="757" t="s">
        <v>556</v>
      </c>
      <c r="C12" s="758"/>
      <c r="D12" s="758"/>
      <c r="E12" s="758"/>
      <c r="F12" s="758"/>
      <c r="G12" s="758"/>
      <c r="H12" s="758"/>
      <c r="I12" s="758"/>
      <c r="J12" s="758"/>
      <c r="K12" s="758"/>
      <c r="L12" s="758"/>
      <c r="M12" s="758"/>
      <c r="N12" s="758"/>
      <c r="O12" s="758"/>
      <c r="P12" s="759"/>
      <c r="Q12" s="760">
        <v>477</v>
      </c>
      <c r="R12" s="761"/>
      <c r="S12" s="761"/>
      <c r="T12" s="761"/>
      <c r="U12" s="762"/>
      <c r="V12" s="763">
        <v>67</v>
      </c>
      <c r="W12" s="761"/>
      <c r="X12" s="761"/>
      <c r="Y12" s="761"/>
      <c r="Z12" s="762"/>
      <c r="AA12" s="763">
        <v>410</v>
      </c>
      <c r="AB12" s="761"/>
      <c r="AC12" s="761"/>
      <c r="AD12" s="761"/>
      <c r="AE12" s="764"/>
      <c r="AF12" s="765" t="s">
        <v>552</v>
      </c>
      <c r="AG12" s="761"/>
      <c r="AH12" s="761"/>
      <c r="AI12" s="761"/>
      <c r="AJ12" s="764"/>
      <c r="AK12" s="767">
        <v>21</v>
      </c>
      <c r="AL12" s="768"/>
      <c r="AM12" s="768"/>
      <c r="AN12" s="768"/>
      <c r="AO12" s="768"/>
      <c r="AP12" s="775">
        <v>414</v>
      </c>
      <c r="AQ12" s="713"/>
      <c r="AR12" s="713"/>
      <c r="AS12" s="713"/>
      <c r="AT12" s="767"/>
      <c r="AU12" s="769"/>
      <c r="AV12" s="710"/>
      <c r="AW12" s="710"/>
      <c r="AX12" s="710"/>
      <c r="AY12" s="747"/>
      <c r="AZ12" s="241"/>
      <c r="BA12" s="241"/>
      <c r="BB12" s="241"/>
      <c r="BC12" s="241"/>
      <c r="BD12" s="241"/>
      <c r="BE12" s="242"/>
      <c r="BF12" s="242"/>
      <c r="BG12" s="242"/>
      <c r="BH12" s="242"/>
      <c r="BI12" s="242"/>
      <c r="BJ12" s="242"/>
      <c r="BK12" s="242"/>
      <c r="BL12" s="242"/>
      <c r="BM12" s="242"/>
      <c r="BN12" s="242"/>
      <c r="BO12" s="242"/>
      <c r="BP12" s="242"/>
      <c r="BQ12" s="250">
        <v>6</v>
      </c>
      <c r="BR12" s="252"/>
      <c r="BS12" s="709" t="s">
        <v>575</v>
      </c>
      <c r="BT12" s="710"/>
      <c r="BU12" s="710"/>
      <c r="BV12" s="710"/>
      <c r="BW12" s="710"/>
      <c r="BX12" s="710"/>
      <c r="BY12" s="710"/>
      <c r="BZ12" s="710"/>
      <c r="CA12" s="710"/>
      <c r="CB12" s="710"/>
      <c r="CC12" s="710"/>
      <c r="CD12" s="710"/>
      <c r="CE12" s="710"/>
      <c r="CF12" s="710"/>
      <c r="CG12" s="711"/>
      <c r="CH12" s="712">
        <v>238</v>
      </c>
      <c r="CI12" s="713"/>
      <c r="CJ12" s="713"/>
      <c r="CK12" s="713"/>
      <c r="CL12" s="714"/>
      <c r="CM12" s="712">
        <v>3943</v>
      </c>
      <c r="CN12" s="713"/>
      <c r="CO12" s="713"/>
      <c r="CP12" s="713"/>
      <c r="CQ12" s="714"/>
      <c r="CR12" s="712">
        <v>13</v>
      </c>
      <c r="CS12" s="713"/>
      <c r="CT12" s="713"/>
      <c r="CU12" s="713"/>
      <c r="CV12" s="714"/>
      <c r="CW12" s="712" t="s">
        <v>551</v>
      </c>
      <c r="CX12" s="713"/>
      <c r="CY12" s="713"/>
      <c r="CZ12" s="713"/>
      <c r="DA12" s="714"/>
      <c r="DB12" s="712" t="s">
        <v>551</v>
      </c>
      <c r="DC12" s="713"/>
      <c r="DD12" s="713"/>
      <c r="DE12" s="713"/>
      <c r="DF12" s="714"/>
      <c r="DG12" s="712" t="s">
        <v>551</v>
      </c>
      <c r="DH12" s="713"/>
      <c r="DI12" s="713"/>
      <c r="DJ12" s="713"/>
      <c r="DK12" s="714"/>
      <c r="DL12" s="712" t="s">
        <v>551</v>
      </c>
      <c r="DM12" s="713"/>
      <c r="DN12" s="713"/>
      <c r="DO12" s="713"/>
      <c r="DP12" s="714"/>
      <c r="DQ12" s="712" t="s">
        <v>551</v>
      </c>
      <c r="DR12" s="713"/>
      <c r="DS12" s="713"/>
      <c r="DT12" s="713"/>
      <c r="DU12" s="714"/>
      <c r="DV12" s="709"/>
      <c r="DW12" s="710"/>
      <c r="DX12" s="710"/>
      <c r="DY12" s="710"/>
      <c r="DZ12" s="747"/>
      <c r="EA12" s="243"/>
    </row>
    <row r="13" spans="1:131" s="244" customFormat="1" ht="26.25" customHeight="1" x14ac:dyDescent="0.2">
      <c r="A13" s="250">
        <v>7</v>
      </c>
      <c r="B13" s="757" t="s">
        <v>557</v>
      </c>
      <c r="C13" s="758"/>
      <c r="D13" s="758"/>
      <c r="E13" s="758"/>
      <c r="F13" s="758"/>
      <c r="G13" s="758"/>
      <c r="H13" s="758"/>
      <c r="I13" s="758"/>
      <c r="J13" s="758"/>
      <c r="K13" s="758"/>
      <c r="L13" s="758"/>
      <c r="M13" s="758"/>
      <c r="N13" s="758"/>
      <c r="O13" s="758"/>
      <c r="P13" s="759"/>
      <c r="Q13" s="760">
        <v>133</v>
      </c>
      <c r="R13" s="761"/>
      <c r="S13" s="761"/>
      <c r="T13" s="761"/>
      <c r="U13" s="762"/>
      <c r="V13" s="763">
        <v>0</v>
      </c>
      <c r="W13" s="761"/>
      <c r="X13" s="761"/>
      <c r="Y13" s="761"/>
      <c r="Z13" s="762"/>
      <c r="AA13" s="763">
        <v>132</v>
      </c>
      <c r="AB13" s="761"/>
      <c r="AC13" s="761"/>
      <c r="AD13" s="761"/>
      <c r="AE13" s="764"/>
      <c r="AF13" s="765" t="s">
        <v>552</v>
      </c>
      <c r="AG13" s="761"/>
      <c r="AH13" s="761"/>
      <c r="AI13" s="761"/>
      <c r="AJ13" s="764"/>
      <c r="AK13" s="767">
        <v>0</v>
      </c>
      <c r="AL13" s="768"/>
      <c r="AM13" s="768"/>
      <c r="AN13" s="768"/>
      <c r="AO13" s="768"/>
      <c r="AP13" s="768" t="s">
        <v>552</v>
      </c>
      <c r="AQ13" s="768"/>
      <c r="AR13" s="768"/>
      <c r="AS13" s="768"/>
      <c r="AT13" s="768"/>
      <c r="AU13" s="769"/>
      <c r="AV13" s="710"/>
      <c r="AW13" s="710"/>
      <c r="AX13" s="710"/>
      <c r="AY13" s="747"/>
      <c r="AZ13" s="241"/>
      <c r="BA13" s="241"/>
      <c r="BB13" s="241"/>
      <c r="BC13" s="241"/>
      <c r="BD13" s="241"/>
      <c r="BE13" s="242"/>
      <c r="BF13" s="242"/>
      <c r="BG13" s="242"/>
      <c r="BH13" s="242"/>
      <c r="BI13" s="242"/>
      <c r="BJ13" s="242"/>
      <c r="BK13" s="242"/>
      <c r="BL13" s="242"/>
      <c r="BM13" s="242"/>
      <c r="BN13" s="242"/>
      <c r="BO13" s="242"/>
      <c r="BP13" s="242"/>
      <c r="BQ13" s="251">
        <v>7</v>
      </c>
      <c r="BR13" s="252"/>
      <c r="BS13" s="709" t="s">
        <v>576</v>
      </c>
      <c r="BT13" s="710"/>
      <c r="BU13" s="710"/>
      <c r="BV13" s="710"/>
      <c r="BW13" s="710"/>
      <c r="BX13" s="710"/>
      <c r="BY13" s="710"/>
      <c r="BZ13" s="710"/>
      <c r="CA13" s="710"/>
      <c r="CB13" s="710"/>
      <c r="CC13" s="710"/>
      <c r="CD13" s="710"/>
      <c r="CE13" s="710"/>
      <c r="CF13" s="710"/>
      <c r="CG13" s="711"/>
      <c r="CH13" s="712">
        <v>112</v>
      </c>
      <c r="CI13" s="713"/>
      <c r="CJ13" s="713"/>
      <c r="CK13" s="713"/>
      <c r="CL13" s="714"/>
      <c r="CM13" s="712">
        <v>2426</v>
      </c>
      <c r="CN13" s="713"/>
      <c r="CO13" s="713"/>
      <c r="CP13" s="713"/>
      <c r="CQ13" s="714"/>
      <c r="CR13" s="712">
        <v>40</v>
      </c>
      <c r="CS13" s="713"/>
      <c r="CT13" s="713"/>
      <c r="CU13" s="713"/>
      <c r="CV13" s="714"/>
      <c r="CW13" s="712" t="s">
        <v>552</v>
      </c>
      <c r="CX13" s="713"/>
      <c r="CY13" s="713"/>
      <c r="CZ13" s="713"/>
      <c r="DA13" s="714"/>
      <c r="DB13" s="712">
        <v>61</v>
      </c>
      <c r="DC13" s="713"/>
      <c r="DD13" s="713"/>
      <c r="DE13" s="713"/>
      <c r="DF13" s="714"/>
      <c r="DG13" s="712" t="s">
        <v>552</v>
      </c>
      <c r="DH13" s="713"/>
      <c r="DI13" s="713"/>
      <c r="DJ13" s="713"/>
      <c r="DK13" s="714"/>
      <c r="DL13" s="712" t="s">
        <v>551</v>
      </c>
      <c r="DM13" s="713"/>
      <c r="DN13" s="713"/>
      <c r="DO13" s="713"/>
      <c r="DP13" s="714"/>
      <c r="DQ13" s="712" t="s">
        <v>552</v>
      </c>
      <c r="DR13" s="713"/>
      <c r="DS13" s="713"/>
      <c r="DT13" s="713"/>
      <c r="DU13" s="714"/>
      <c r="DV13" s="709"/>
      <c r="DW13" s="710"/>
      <c r="DX13" s="710"/>
      <c r="DY13" s="710"/>
      <c r="DZ13" s="747"/>
      <c r="EA13" s="243"/>
    </row>
    <row r="14" spans="1:131" s="244" customFormat="1" ht="26.25" customHeight="1" x14ac:dyDescent="0.2">
      <c r="A14" s="250">
        <v>8</v>
      </c>
      <c r="B14" s="757" t="s">
        <v>368</v>
      </c>
      <c r="C14" s="758"/>
      <c r="D14" s="758"/>
      <c r="E14" s="758"/>
      <c r="F14" s="758"/>
      <c r="G14" s="758"/>
      <c r="H14" s="758"/>
      <c r="I14" s="758"/>
      <c r="J14" s="758"/>
      <c r="K14" s="758"/>
      <c r="L14" s="758"/>
      <c r="M14" s="758"/>
      <c r="N14" s="758"/>
      <c r="O14" s="758"/>
      <c r="P14" s="759"/>
      <c r="Q14" s="760">
        <v>253</v>
      </c>
      <c r="R14" s="761"/>
      <c r="S14" s="761"/>
      <c r="T14" s="761"/>
      <c r="U14" s="762"/>
      <c r="V14" s="763">
        <v>58</v>
      </c>
      <c r="W14" s="761"/>
      <c r="X14" s="761"/>
      <c r="Y14" s="761"/>
      <c r="Z14" s="762"/>
      <c r="AA14" s="763">
        <v>195</v>
      </c>
      <c r="AB14" s="761"/>
      <c r="AC14" s="761"/>
      <c r="AD14" s="761"/>
      <c r="AE14" s="764"/>
      <c r="AF14" s="765" t="s">
        <v>552</v>
      </c>
      <c r="AG14" s="761"/>
      <c r="AH14" s="761"/>
      <c r="AI14" s="761"/>
      <c r="AJ14" s="764"/>
      <c r="AK14" s="767">
        <v>1</v>
      </c>
      <c r="AL14" s="768"/>
      <c r="AM14" s="768"/>
      <c r="AN14" s="768"/>
      <c r="AO14" s="768"/>
      <c r="AP14" s="768" t="s">
        <v>552</v>
      </c>
      <c r="AQ14" s="768"/>
      <c r="AR14" s="768"/>
      <c r="AS14" s="768"/>
      <c r="AT14" s="768"/>
      <c r="AU14" s="769"/>
      <c r="AV14" s="710"/>
      <c r="AW14" s="710"/>
      <c r="AX14" s="710"/>
      <c r="AY14" s="747"/>
      <c r="AZ14" s="241"/>
      <c r="BA14" s="241"/>
      <c r="BB14" s="241"/>
      <c r="BC14" s="241"/>
      <c r="BD14" s="241"/>
      <c r="BE14" s="242"/>
      <c r="BF14" s="242"/>
      <c r="BG14" s="242"/>
      <c r="BH14" s="242"/>
      <c r="BI14" s="242"/>
      <c r="BJ14" s="242"/>
      <c r="BK14" s="242"/>
      <c r="BL14" s="242"/>
      <c r="BM14" s="242"/>
      <c r="BN14" s="242"/>
      <c r="BO14" s="242"/>
      <c r="BP14" s="242"/>
      <c r="BQ14" s="251">
        <v>8</v>
      </c>
      <c r="BR14" s="252"/>
      <c r="BS14" s="709" t="s">
        <v>577</v>
      </c>
      <c r="BT14" s="710"/>
      <c r="BU14" s="710"/>
      <c r="BV14" s="710"/>
      <c r="BW14" s="710"/>
      <c r="BX14" s="710"/>
      <c r="BY14" s="710"/>
      <c r="BZ14" s="710"/>
      <c r="CA14" s="710"/>
      <c r="CB14" s="710"/>
      <c r="CC14" s="710"/>
      <c r="CD14" s="710"/>
      <c r="CE14" s="710"/>
      <c r="CF14" s="710"/>
      <c r="CG14" s="711"/>
      <c r="CH14" s="712">
        <v>-66</v>
      </c>
      <c r="CI14" s="713"/>
      <c r="CJ14" s="713"/>
      <c r="CK14" s="713"/>
      <c r="CL14" s="714"/>
      <c r="CM14" s="712">
        <v>141</v>
      </c>
      <c r="CN14" s="713"/>
      <c r="CO14" s="713"/>
      <c r="CP14" s="713"/>
      <c r="CQ14" s="714"/>
      <c r="CR14" s="712">
        <v>150</v>
      </c>
      <c r="CS14" s="713"/>
      <c r="CT14" s="713"/>
      <c r="CU14" s="713"/>
      <c r="CV14" s="714"/>
      <c r="CW14" s="712" t="s">
        <v>552</v>
      </c>
      <c r="CX14" s="713"/>
      <c r="CY14" s="713"/>
      <c r="CZ14" s="713"/>
      <c r="DA14" s="714"/>
      <c r="DB14" s="712" t="s">
        <v>551</v>
      </c>
      <c r="DC14" s="713"/>
      <c r="DD14" s="713"/>
      <c r="DE14" s="713"/>
      <c r="DF14" s="714"/>
      <c r="DG14" s="712" t="s">
        <v>552</v>
      </c>
      <c r="DH14" s="713"/>
      <c r="DI14" s="713"/>
      <c r="DJ14" s="713"/>
      <c r="DK14" s="714"/>
      <c r="DL14" s="712" t="s">
        <v>552</v>
      </c>
      <c r="DM14" s="713"/>
      <c r="DN14" s="713"/>
      <c r="DO14" s="713"/>
      <c r="DP14" s="714"/>
      <c r="DQ14" s="712" t="s">
        <v>552</v>
      </c>
      <c r="DR14" s="713"/>
      <c r="DS14" s="713"/>
      <c r="DT14" s="713"/>
      <c r="DU14" s="714"/>
      <c r="DV14" s="709"/>
      <c r="DW14" s="710"/>
      <c r="DX14" s="710"/>
      <c r="DY14" s="710"/>
      <c r="DZ14" s="747"/>
      <c r="EA14" s="243"/>
    </row>
    <row r="15" spans="1:131" s="244" customFormat="1" ht="26.25" customHeight="1" x14ac:dyDescent="0.2">
      <c r="A15" s="250">
        <v>9</v>
      </c>
      <c r="B15" s="757"/>
      <c r="C15" s="758"/>
      <c r="D15" s="758"/>
      <c r="E15" s="758"/>
      <c r="F15" s="758"/>
      <c r="G15" s="758"/>
      <c r="H15" s="758"/>
      <c r="I15" s="758"/>
      <c r="J15" s="758"/>
      <c r="K15" s="758"/>
      <c r="L15" s="758"/>
      <c r="M15" s="758"/>
      <c r="N15" s="758"/>
      <c r="O15" s="758"/>
      <c r="P15" s="759"/>
      <c r="Q15" s="776"/>
      <c r="R15" s="777"/>
      <c r="S15" s="777"/>
      <c r="T15" s="777"/>
      <c r="U15" s="777"/>
      <c r="V15" s="777"/>
      <c r="W15" s="777"/>
      <c r="X15" s="777"/>
      <c r="Y15" s="777"/>
      <c r="Z15" s="777"/>
      <c r="AA15" s="777"/>
      <c r="AB15" s="777"/>
      <c r="AC15" s="777"/>
      <c r="AD15" s="777"/>
      <c r="AE15" s="763"/>
      <c r="AF15" s="765"/>
      <c r="AG15" s="761"/>
      <c r="AH15" s="761"/>
      <c r="AI15" s="761"/>
      <c r="AJ15" s="764"/>
      <c r="AK15" s="767"/>
      <c r="AL15" s="768"/>
      <c r="AM15" s="768"/>
      <c r="AN15" s="768"/>
      <c r="AO15" s="768"/>
      <c r="AP15" s="768"/>
      <c r="AQ15" s="768"/>
      <c r="AR15" s="768"/>
      <c r="AS15" s="768"/>
      <c r="AT15" s="768"/>
      <c r="AU15" s="778"/>
      <c r="AV15" s="778"/>
      <c r="AW15" s="778"/>
      <c r="AX15" s="778"/>
      <c r="AY15" s="779"/>
      <c r="AZ15" s="241"/>
      <c r="BA15" s="241"/>
      <c r="BB15" s="241"/>
      <c r="BC15" s="241"/>
      <c r="BD15" s="241"/>
      <c r="BE15" s="242"/>
      <c r="BF15" s="242"/>
      <c r="BG15" s="242"/>
      <c r="BH15" s="242"/>
      <c r="BI15" s="242"/>
      <c r="BJ15" s="242"/>
      <c r="BK15" s="242"/>
      <c r="BL15" s="242"/>
      <c r="BM15" s="242"/>
      <c r="BN15" s="242"/>
      <c r="BO15" s="242"/>
      <c r="BP15" s="242"/>
      <c r="BQ15" s="251">
        <v>9</v>
      </c>
      <c r="BR15" s="252"/>
      <c r="BS15" s="709" t="s">
        <v>578</v>
      </c>
      <c r="BT15" s="710"/>
      <c r="BU15" s="710"/>
      <c r="BV15" s="710"/>
      <c r="BW15" s="710"/>
      <c r="BX15" s="710"/>
      <c r="BY15" s="710"/>
      <c r="BZ15" s="710"/>
      <c r="CA15" s="710"/>
      <c r="CB15" s="710"/>
      <c r="CC15" s="710"/>
      <c r="CD15" s="710"/>
      <c r="CE15" s="710"/>
      <c r="CF15" s="710"/>
      <c r="CG15" s="711"/>
      <c r="CH15" s="712">
        <v>5</v>
      </c>
      <c r="CI15" s="713"/>
      <c r="CJ15" s="713"/>
      <c r="CK15" s="713"/>
      <c r="CL15" s="714"/>
      <c r="CM15" s="712">
        <v>1562</v>
      </c>
      <c r="CN15" s="713"/>
      <c r="CO15" s="713"/>
      <c r="CP15" s="713"/>
      <c r="CQ15" s="714"/>
      <c r="CR15" s="712">
        <v>154</v>
      </c>
      <c r="CS15" s="713"/>
      <c r="CT15" s="713"/>
      <c r="CU15" s="713"/>
      <c r="CV15" s="714"/>
      <c r="CW15" s="712">
        <v>5</v>
      </c>
      <c r="CX15" s="713"/>
      <c r="CY15" s="713"/>
      <c r="CZ15" s="713"/>
      <c r="DA15" s="714"/>
      <c r="DB15" s="712" t="s">
        <v>552</v>
      </c>
      <c r="DC15" s="713"/>
      <c r="DD15" s="713"/>
      <c r="DE15" s="713"/>
      <c r="DF15" s="714"/>
      <c r="DG15" s="712" t="s">
        <v>552</v>
      </c>
      <c r="DH15" s="713"/>
      <c r="DI15" s="713"/>
      <c r="DJ15" s="713"/>
      <c r="DK15" s="714"/>
      <c r="DL15" s="712" t="s">
        <v>551</v>
      </c>
      <c r="DM15" s="713"/>
      <c r="DN15" s="713"/>
      <c r="DO15" s="713"/>
      <c r="DP15" s="714"/>
      <c r="DQ15" s="712" t="s">
        <v>551</v>
      </c>
      <c r="DR15" s="713"/>
      <c r="DS15" s="713"/>
      <c r="DT15" s="713"/>
      <c r="DU15" s="714"/>
      <c r="DV15" s="709"/>
      <c r="DW15" s="710"/>
      <c r="DX15" s="710"/>
      <c r="DY15" s="710"/>
      <c r="DZ15" s="747"/>
      <c r="EA15" s="243"/>
    </row>
    <row r="16" spans="1:131" s="244" customFormat="1" ht="26.25" customHeight="1" x14ac:dyDescent="0.2">
      <c r="A16" s="250">
        <v>10</v>
      </c>
      <c r="B16" s="757"/>
      <c r="C16" s="758"/>
      <c r="D16" s="758"/>
      <c r="E16" s="758"/>
      <c r="F16" s="758"/>
      <c r="G16" s="758"/>
      <c r="H16" s="758"/>
      <c r="I16" s="758"/>
      <c r="J16" s="758"/>
      <c r="K16" s="758"/>
      <c r="L16" s="758"/>
      <c r="M16" s="758"/>
      <c r="N16" s="758"/>
      <c r="O16" s="758"/>
      <c r="P16" s="759"/>
      <c r="Q16" s="776"/>
      <c r="R16" s="777"/>
      <c r="S16" s="777"/>
      <c r="T16" s="777"/>
      <c r="U16" s="777"/>
      <c r="V16" s="777"/>
      <c r="W16" s="777"/>
      <c r="X16" s="777"/>
      <c r="Y16" s="777"/>
      <c r="Z16" s="777"/>
      <c r="AA16" s="777"/>
      <c r="AB16" s="777"/>
      <c r="AC16" s="777"/>
      <c r="AD16" s="777"/>
      <c r="AE16" s="763"/>
      <c r="AF16" s="765"/>
      <c r="AG16" s="761"/>
      <c r="AH16" s="761"/>
      <c r="AI16" s="761"/>
      <c r="AJ16" s="764"/>
      <c r="AK16" s="767"/>
      <c r="AL16" s="768"/>
      <c r="AM16" s="768"/>
      <c r="AN16" s="768"/>
      <c r="AO16" s="768"/>
      <c r="AP16" s="768"/>
      <c r="AQ16" s="768"/>
      <c r="AR16" s="768"/>
      <c r="AS16" s="768"/>
      <c r="AT16" s="768"/>
      <c r="AU16" s="778"/>
      <c r="AV16" s="778"/>
      <c r="AW16" s="778"/>
      <c r="AX16" s="778"/>
      <c r="AY16" s="779"/>
      <c r="AZ16" s="241"/>
      <c r="BA16" s="241"/>
      <c r="BB16" s="241"/>
      <c r="BC16" s="241"/>
      <c r="BD16" s="241"/>
      <c r="BE16" s="242"/>
      <c r="BF16" s="242"/>
      <c r="BG16" s="242"/>
      <c r="BH16" s="242"/>
      <c r="BI16" s="242"/>
      <c r="BJ16" s="242"/>
      <c r="BK16" s="242"/>
      <c r="BL16" s="242"/>
      <c r="BM16" s="242"/>
      <c r="BN16" s="242"/>
      <c r="BO16" s="242"/>
      <c r="BP16" s="242"/>
      <c r="BQ16" s="251">
        <v>10</v>
      </c>
      <c r="BR16" s="252"/>
      <c r="BS16" s="709" t="s">
        <v>579</v>
      </c>
      <c r="BT16" s="710"/>
      <c r="BU16" s="710"/>
      <c r="BV16" s="710"/>
      <c r="BW16" s="710"/>
      <c r="BX16" s="710"/>
      <c r="BY16" s="710"/>
      <c r="BZ16" s="710"/>
      <c r="CA16" s="710"/>
      <c r="CB16" s="710"/>
      <c r="CC16" s="710"/>
      <c r="CD16" s="710"/>
      <c r="CE16" s="710"/>
      <c r="CF16" s="710"/>
      <c r="CG16" s="711"/>
      <c r="CH16" s="712">
        <v>22</v>
      </c>
      <c r="CI16" s="713"/>
      <c r="CJ16" s="713"/>
      <c r="CK16" s="713"/>
      <c r="CL16" s="714"/>
      <c r="CM16" s="712">
        <v>1425</v>
      </c>
      <c r="CN16" s="713"/>
      <c r="CO16" s="713"/>
      <c r="CP16" s="713"/>
      <c r="CQ16" s="714"/>
      <c r="CR16" s="712">
        <v>144</v>
      </c>
      <c r="CS16" s="713"/>
      <c r="CT16" s="713"/>
      <c r="CU16" s="713"/>
      <c r="CV16" s="714"/>
      <c r="CW16" s="712">
        <v>6</v>
      </c>
      <c r="CX16" s="713"/>
      <c r="CY16" s="713"/>
      <c r="CZ16" s="713"/>
      <c r="DA16" s="714"/>
      <c r="DB16" s="712" t="s">
        <v>552</v>
      </c>
      <c r="DC16" s="713"/>
      <c r="DD16" s="713"/>
      <c r="DE16" s="713"/>
      <c r="DF16" s="714"/>
      <c r="DG16" s="712" t="s">
        <v>552</v>
      </c>
      <c r="DH16" s="713"/>
      <c r="DI16" s="713"/>
      <c r="DJ16" s="713"/>
      <c r="DK16" s="714"/>
      <c r="DL16" s="712" t="s">
        <v>552</v>
      </c>
      <c r="DM16" s="713"/>
      <c r="DN16" s="713"/>
      <c r="DO16" s="713"/>
      <c r="DP16" s="714"/>
      <c r="DQ16" s="712" t="s">
        <v>552</v>
      </c>
      <c r="DR16" s="713"/>
      <c r="DS16" s="713"/>
      <c r="DT16" s="713"/>
      <c r="DU16" s="714"/>
      <c r="DV16" s="709"/>
      <c r="DW16" s="710"/>
      <c r="DX16" s="710"/>
      <c r="DY16" s="710"/>
      <c r="DZ16" s="747"/>
      <c r="EA16" s="243"/>
    </row>
    <row r="17" spans="1:131" s="244" customFormat="1" ht="26.25" customHeight="1" x14ac:dyDescent="0.2">
      <c r="A17" s="250">
        <v>11</v>
      </c>
      <c r="B17" s="757"/>
      <c r="C17" s="758"/>
      <c r="D17" s="758"/>
      <c r="E17" s="758"/>
      <c r="F17" s="758"/>
      <c r="G17" s="758"/>
      <c r="H17" s="758"/>
      <c r="I17" s="758"/>
      <c r="J17" s="758"/>
      <c r="K17" s="758"/>
      <c r="L17" s="758"/>
      <c r="M17" s="758"/>
      <c r="N17" s="758"/>
      <c r="O17" s="758"/>
      <c r="P17" s="759"/>
      <c r="Q17" s="776"/>
      <c r="R17" s="777"/>
      <c r="S17" s="777"/>
      <c r="T17" s="777"/>
      <c r="U17" s="777"/>
      <c r="V17" s="777"/>
      <c r="W17" s="777"/>
      <c r="X17" s="777"/>
      <c r="Y17" s="777"/>
      <c r="Z17" s="777"/>
      <c r="AA17" s="777"/>
      <c r="AB17" s="777"/>
      <c r="AC17" s="777"/>
      <c r="AD17" s="777"/>
      <c r="AE17" s="763"/>
      <c r="AF17" s="765"/>
      <c r="AG17" s="761"/>
      <c r="AH17" s="761"/>
      <c r="AI17" s="761"/>
      <c r="AJ17" s="764"/>
      <c r="AK17" s="767"/>
      <c r="AL17" s="768"/>
      <c r="AM17" s="768"/>
      <c r="AN17" s="768"/>
      <c r="AO17" s="768"/>
      <c r="AP17" s="768"/>
      <c r="AQ17" s="768"/>
      <c r="AR17" s="768"/>
      <c r="AS17" s="768"/>
      <c r="AT17" s="768"/>
      <c r="AU17" s="778"/>
      <c r="AV17" s="778"/>
      <c r="AW17" s="778"/>
      <c r="AX17" s="778"/>
      <c r="AY17" s="779"/>
      <c r="AZ17" s="241"/>
      <c r="BA17" s="241"/>
      <c r="BB17" s="241"/>
      <c r="BC17" s="241"/>
      <c r="BD17" s="241"/>
      <c r="BE17" s="242"/>
      <c r="BF17" s="242"/>
      <c r="BG17" s="242"/>
      <c r="BH17" s="242"/>
      <c r="BI17" s="242"/>
      <c r="BJ17" s="242"/>
      <c r="BK17" s="242"/>
      <c r="BL17" s="242"/>
      <c r="BM17" s="242"/>
      <c r="BN17" s="242"/>
      <c r="BO17" s="242"/>
      <c r="BP17" s="242"/>
      <c r="BQ17" s="251">
        <v>11</v>
      </c>
      <c r="BR17" s="252"/>
      <c r="BS17" s="709" t="s">
        <v>580</v>
      </c>
      <c r="BT17" s="710"/>
      <c r="BU17" s="710"/>
      <c r="BV17" s="710"/>
      <c r="BW17" s="710"/>
      <c r="BX17" s="710"/>
      <c r="BY17" s="710"/>
      <c r="BZ17" s="710"/>
      <c r="CA17" s="710"/>
      <c r="CB17" s="710"/>
      <c r="CC17" s="710"/>
      <c r="CD17" s="710"/>
      <c r="CE17" s="710"/>
      <c r="CF17" s="710"/>
      <c r="CG17" s="711"/>
      <c r="CH17" s="712">
        <v>0</v>
      </c>
      <c r="CI17" s="713"/>
      <c r="CJ17" s="713"/>
      <c r="CK17" s="713"/>
      <c r="CL17" s="714"/>
      <c r="CM17" s="712">
        <v>12</v>
      </c>
      <c r="CN17" s="713"/>
      <c r="CO17" s="713"/>
      <c r="CP17" s="713"/>
      <c r="CQ17" s="714"/>
      <c r="CR17" s="712">
        <v>2</v>
      </c>
      <c r="CS17" s="713"/>
      <c r="CT17" s="713"/>
      <c r="CU17" s="713"/>
      <c r="CV17" s="714"/>
      <c r="CW17" s="712">
        <v>18</v>
      </c>
      <c r="CX17" s="713"/>
      <c r="CY17" s="713"/>
      <c r="CZ17" s="713"/>
      <c r="DA17" s="714"/>
      <c r="DB17" s="712" t="s">
        <v>552</v>
      </c>
      <c r="DC17" s="713"/>
      <c r="DD17" s="713"/>
      <c r="DE17" s="713"/>
      <c r="DF17" s="714"/>
      <c r="DG17" s="712" t="s">
        <v>552</v>
      </c>
      <c r="DH17" s="713"/>
      <c r="DI17" s="713"/>
      <c r="DJ17" s="713"/>
      <c r="DK17" s="714"/>
      <c r="DL17" s="712" t="s">
        <v>552</v>
      </c>
      <c r="DM17" s="713"/>
      <c r="DN17" s="713"/>
      <c r="DO17" s="713"/>
      <c r="DP17" s="714"/>
      <c r="DQ17" s="712" t="s">
        <v>551</v>
      </c>
      <c r="DR17" s="713"/>
      <c r="DS17" s="713"/>
      <c r="DT17" s="713"/>
      <c r="DU17" s="714"/>
      <c r="DV17" s="709"/>
      <c r="DW17" s="710"/>
      <c r="DX17" s="710"/>
      <c r="DY17" s="710"/>
      <c r="DZ17" s="747"/>
      <c r="EA17" s="243"/>
    </row>
    <row r="18" spans="1:131" s="244" customFormat="1" ht="26.25" customHeight="1" x14ac:dyDescent="0.2">
      <c r="A18" s="250">
        <v>12</v>
      </c>
      <c r="B18" s="757"/>
      <c r="C18" s="758"/>
      <c r="D18" s="758"/>
      <c r="E18" s="758"/>
      <c r="F18" s="758"/>
      <c r="G18" s="758"/>
      <c r="H18" s="758"/>
      <c r="I18" s="758"/>
      <c r="J18" s="758"/>
      <c r="K18" s="758"/>
      <c r="L18" s="758"/>
      <c r="M18" s="758"/>
      <c r="N18" s="758"/>
      <c r="O18" s="758"/>
      <c r="P18" s="759"/>
      <c r="Q18" s="776"/>
      <c r="R18" s="777"/>
      <c r="S18" s="777"/>
      <c r="T18" s="777"/>
      <c r="U18" s="777"/>
      <c r="V18" s="777"/>
      <c r="W18" s="777"/>
      <c r="X18" s="777"/>
      <c r="Y18" s="777"/>
      <c r="Z18" s="777"/>
      <c r="AA18" s="777"/>
      <c r="AB18" s="777"/>
      <c r="AC18" s="777"/>
      <c r="AD18" s="777"/>
      <c r="AE18" s="763"/>
      <c r="AF18" s="765"/>
      <c r="AG18" s="761"/>
      <c r="AH18" s="761"/>
      <c r="AI18" s="761"/>
      <c r="AJ18" s="764"/>
      <c r="AK18" s="767"/>
      <c r="AL18" s="768"/>
      <c r="AM18" s="768"/>
      <c r="AN18" s="768"/>
      <c r="AO18" s="768"/>
      <c r="AP18" s="768"/>
      <c r="AQ18" s="768"/>
      <c r="AR18" s="768"/>
      <c r="AS18" s="768"/>
      <c r="AT18" s="768"/>
      <c r="AU18" s="778"/>
      <c r="AV18" s="778"/>
      <c r="AW18" s="778"/>
      <c r="AX18" s="778"/>
      <c r="AY18" s="779"/>
      <c r="AZ18" s="241"/>
      <c r="BA18" s="241"/>
      <c r="BB18" s="241"/>
      <c r="BC18" s="241"/>
      <c r="BD18" s="241"/>
      <c r="BE18" s="242"/>
      <c r="BF18" s="242"/>
      <c r="BG18" s="242"/>
      <c r="BH18" s="242"/>
      <c r="BI18" s="242"/>
      <c r="BJ18" s="242"/>
      <c r="BK18" s="242"/>
      <c r="BL18" s="242"/>
      <c r="BM18" s="242"/>
      <c r="BN18" s="242"/>
      <c r="BO18" s="242"/>
      <c r="BP18" s="242"/>
      <c r="BQ18" s="251">
        <v>12</v>
      </c>
      <c r="BR18" s="252"/>
      <c r="BS18" s="709" t="s">
        <v>581</v>
      </c>
      <c r="BT18" s="710"/>
      <c r="BU18" s="710"/>
      <c r="BV18" s="710"/>
      <c r="BW18" s="710"/>
      <c r="BX18" s="710"/>
      <c r="BY18" s="710"/>
      <c r="BZ18" s="710"/>
      <c r="CA18" s="710"/>
      <c r="CB18" s="710"/>
      <c r="CC18" s="710"/>
      <c r="CD18" s="710"/>
      <c r="CE18" s="710"/>
      <c r="CF18" s="710"/>
      <c r="CG18" s="711"/>
      <c r="CH18" s="712">
        <v>166</v>
      </c>
      <c r="CI18" s="713"/>
      <c r="CJ18" s="713"/>
      <c r="CK18" s="713"/>
      <c r="CL18" s="714"/>
      <c r="CM18" s="712">
        <v>319</v>
      </c>
      <c r="CN18" s="713"/>
      <c r="CO18" s="713"/>
      <c r="CP18" s="713"/>
      <c r="CQ18" s="714"/>
      <c r="CR18" s="712">
        <v>23</v>
      </c>
      <c r="CS18" s="713"/>
      <c r="CT18" s="713"/>
      <c r="CU18" s="713"/>
      <c r="CV18" s="714"/>
      <c r="CW18" s="712">
        <v>7</v>
      </c>
      <c r="CX18" s="713"/>
      <c r="CY18" s="713"/>
      <c r="CZ18" s="713"/>
      <c r="DA18" s="714"/>
      <c r="DB18" s="712" t="s">
        <v>552</v>
      </c>
      <c r="DC18" s="713"/>
      <c r="DD18" s="713"/>
      <c r="DE18" s="713"/>
      <c r="DF18" s="714"/>
      <c r="DG18" s="712" t="s">
        <v>552</v>
      </c>
      <c r="DH18" s="713"/>
      <c r="DI18" s="713"/>
      <c r="DJ18" s="713"/>
      <c r="DK18" s="714"/>
      <c r="DL18" s="712" t="s">
        <v>552</v>
      </c>
      <c r="DM18" s="713"/>
      <c r="DN18" s="713"/>
      <c r="DO18" s="713"/>
      <c r="DP18" s="714"/>
      <c r="DQ18" s="712" t="s">
        <v>551</v>
      </c>
      <c r="DR18" s="713"/>
      <c r="DS18" s="713"/>
      <c r="DT18" s="713"/>
      <c r="DU18" s="714"/>
      <c r="DV18" s="709"/>
      <c r="DW18" s="710"/>
      <c r="DX18" s="710"/>
      <c r="DY18" s="710"/>
      <c r="DZ18" s="747"/>
      <c r="EA18" s="243"/>
    </row>
    <row r="19" spans="1:131" s="244" customFormat="1" ht="26.25" customHeight="1" x14ac:dyDescent="0.2">
      <c r="A19" s="250">
        <v>13</v>
      </c>
      <c r="B19" s="757"/>
      <c r="C19" s="758"/>
      <c r="D19" s="758"/>
      <c r="E19" s="758"/>
      <c r="F19" s="758"/>
      <c r="G19" s="758"/>
      <c r="H19" s="758"/>
      <c r="I19" s="758"/>
      <c r="J19" s="758"/>
      <c r="K19" s="758"/>
      <c r="L19" s="758"/>
      <c r="M19" s="758"/>
      <c r="N19" s="758"/>
      <c r="O19" s="758"/>
      <c r="P19" s="759"/>
      <c r="Q19" s="776"/>
      <c r="R19" s="777"/>
      <c r="S19" s="777"/>
      <c r="T19" s="777"/>
      <c r="U19" s="777"/>
      <c r="V19" s="777"/>
      <c r="W19" s="777"/>
      <c r="X19" s="777"/>
      <c r="Y19" s="777"/>
      <c r="Z19" s="777"/>
      <c r="AA19" s="777"/>
      <c r="AB19" s="777"/>
      <c r="AC19" s="777"/>
      <c r="AD19" s="777"/>
      <c r="AE19" s="763"/>
      <c r="AF19" s="765"/>
      <c r="AG19" s="761"/>
      <c r="AH19" s="761"/>
      <c r="AI19" s="761"/>
      <c r="AJ19" s="764"/>
      <c r="AK19" s="767"/>
      <c r="AL19" s="768"/>
      <c r="AM19" s="768"/>
      <c r="AN19" s="768"/>
      <c r="AO19" s="768"/>
      <c r="AP19" s="768"/>
      <c r="AQ19" s="768"/>
      <c r="AR19" s="768"/>
      <c r="AS19" s="768"/>
      <c r="AT19" s="768"/>
      <c r="AU19" s="778"/>
      <c r="AV19" s="778"/>
      <c r="AW19" s="778"/>
      <c r="AX19" s="778"/>
      <c r="AY19" s="779"/>
      <c r="AZ19" s="241"/>
      <c r="BA19" s="241"/>
      <c r="BB19" s="241"/>
      <c r="BC19" s="241"/>
      <c r="BD19" s="241"/>
      <c r="BE19" s="242"/>
      <c r="BF19" s="242"/>
      <c r="BG19" s="242"/>
      <c r="BH19" s="242"/>
      <c r="BI19" s="242"/>
      <c r="BJ19" s="242"/>
      <c r="BK19" s="242"/>
      <c r="BL19" s="242"/>
      <c r="BM19" s="242"/>
      <c r="BN19" s="242"/>
      <c r="BO19" s="242"/>
      <c r="BP19" s="242"/>
      <c r="BQ19" s="251">
        <v>13</v>
      </c>
      <c r="BR19" s="252" t="s">
        <v>567</v>
      </c>
      <c r="BS19" s="709" t="s">
        <v>582</v>
      </c>
      <c r="BT19" s="710"/>
      <c r="BU19" s="710"/>
      <c r="BV19" s="710"/>
      <c r="BW19" s="710"/>
      <c r="BX19" s="710"/>
      <c r="BY19" s="710"/>
      <c r="BZ19" s="710"/>
      <c r="CA19" s="710"/>
      <c r="CB19" s="710"/>
      <c r="CC19" s="710"/>
      <c r="CD19" s="710"/>
      <c r="CE19" s="710"/>
      <c r="CF19" s="710"/>
      <c r="CG19" s="711"/>
      <c r="CH19" s="712">
        <v>16</v>
      </c>
      <c r="CI19" s="713"/>
      <c r="CJ19" s="713"/>
      <c r="CK19" s="713"/>
      <c r="CL19" s="714"/>
      <c r="CM19" s="712">
        <v>2446</v>
      </c>
      <c r="CN19" s="713"/>
      <c r="CO19" s="713"/>
      <c r="CP19" s="713"/>
      <c r="CQ19" s="714"/>
      <c r="CR19" s="712">
        <v>2942</v>
      </c>
      <c r="CS19" s="713"/>
      <c r="CT19" s="713"/>
      <c r="CU19" s="713"/>
      <c r="CV19" s="714"/>
      <c r="CW19" s="712">
        <v>693</v>
      </c>
      <c r="CX19" s="713"/>
      <c r="CY19" s="713"/>
      <c r="CZ19" s="713"/>
      <c r="DA19" s="714"/>
      <c r="DB19" s="712" t="s">
        <v>551</v>
      </c>
      <c r="DC19" s="713"/>
      <c r="DD19" s="713"/>
      <c r="DE19" s="713"/>
      <c r="DF19" s="714"/>
      <c r="DG19" s="712" t="s">
        <v>551</v>
      </c>
      <c r="DH19" s="713"/>
      <c r="DI19" s="713"/>
      <c r="DJ19" s="713"/>
      <c r="DK19" s="714"/>
      <c r="DL19" s="712" t="s">
        <v>552</v>
      </c>
      <c r="DM19" s="713"/>
      <c r="DN19" s="713"/>
      <c r="DO19" s="713"/>
      <c r="DP19" s="714"/>
      <c r="DQ19" s="712" t="s">
        <v>551</v>
      </c>
      <c r="DR19" s="713"/>
      <c r="DS19" s="713"/>
      <c r="DT19" s="713"/>
      <c r="DU19" s="714"/>
      <c r="DV19" s="709"/>
      <c r="DW19" s="710"/>
      <c r="DX19" s="710"/>
      <c r="DY19" s="710"/>
      <c r="DZ19" s="747"/>
      <c r="EA19" s="243"/>
    </row>
    <row r="20" spans="1:131" s="244" customFormat="1" ht="26.25" customHeight="1" x14ac:dyDescent="0.2">
      <c r="A20" s="250">
        <v>14</v>
      </c>
      <c r="B20" s="757"/>
      <c r="C20" s="758"/>
      <c r="D20" s="758"/>
      <c r="E20" s="758"/>
      <c r="F20" s="758"/>
      <c r="G20" s="758"/>
      <c r="H20" s="758"/>
      <c r="I20" s="758"/>
      <c r="J20" s="758"/>
      <c r="K20" s="758"/>
      <c r="L20" s="758"/>
      <c r="M20" s="758"/>
      <c r="N20" s="758"/>
      <c r="O20" s="758"/>
      <c r="P20" s="759"/>
      <c r="Q20" s="776"/>
      <c r="R20" s="777"/>
      <c r="S20" s="777"/>
      <c r="T20" s="777"/>
      <c r="U20" s="777"/>
      <c r="V20" s="777"/>
      <c r="W20" s="777"/>
      <c r="X20" s="777"/>
      <c r="Y20" s="777"/>
      <c r="Z20" s="777"/>
      <c r="AA20" s="777"/>
      <c r="AB20" s="777"/>
      <c r="AC20" s="777"/>
      <c r="AD20" s="777"/>
      <c r="AE20" s="763"/>
      <c r="AF20" s="765"/>
      <c r="AG20" s="761"/>
      <c r="AH20" s="761"/>
      <c r="AI20" s="761"/>
      <c r="AJ20" s="764"/>
      <c r="AK20" s="767"/>
      <c r="AL20" s="768"/>
      <c r="AM20" s="768"/>
      <c r="AN20" s="768"/>
      <c r="AO20" s="768"/>
      <c r="AP20" s="768"/>
      <c r="AQ20" s="768"/>
      <c r="AR20" s="768"/>
      <c r="AS20" s="768"/>
      <c r="AT20" s="768"/>
      <c r="AU20" s="778"/>
      <c r="AV20" s="778"/>
      <c r="AW20" s="778"/>
      <c r="AX20" s="778"/>
      <c r="AY20" s="779"/>
      <c r="AZ20" s="241"/>
      <c r="BA20" s="241"/>
      <c r="BB20" s="241"/>
      <c r="BC20" s="241"/>
      <c r="BD20" s="241"/>
      <c r="BE20" s="242"/>
      <c r="BF20" s="242"/>
      <c r="BG20" s="242"/>
      <c r="BH20" s="242"/>
      <c r="BI20" s="242"/>
      <c r="BJ20" s="242"/>
      <c r="BK20" s="242"/>
      <c r="BL20" s="242"/>
      <c r="BM20" s="242"/>
      <c r="BN20" s="242"/>
      <c r="BO20" s="242"/>
      <c r="BP20" s="242"/>
      <c r="BQ20" s="251">
        <v>14</v>
      </c>
      <c r="BR20" s="252"/>
      <c r="BS20" s="709" t="s">
        <v>583</v>
      </c>
      <c r="BT20" s="710"/>
      <c r="BU20" s="710"/>
      <c r="BV20" s="710"/>
      <c r="BW20" s="710"/>
      <c r="BX20" s="710"/>
      <c r="BY20" s="710"/>
      <c r="BZ20" s="710"/>
      <c r="CA20" s="710"/>
      <c r="CB20" s="710"/>
      <c r="CC20" s="710"/>
      <c r="CD20" s="710"/>
      <c r="CE20" s="710"/>
      <c r="CF20" s="710"/>
      <c r="CG20" s="711"/>
      <c r="CH20" s="712">
        <v>-11</v>
      </c>
      <c r="CI20" s="713"/>
      <c r="CJ20" s="713"/>
      <c r="CK20" s="713"/>
      <c r="CL20" s="714"/>
      <c r="CM20" s="712">
        <v>1407</v>
      </c>
      <c r="CN20" s="713"/>
      <c r="CO20" s="713"/>
      <c r="CP20" s="713"/>
      <c r="CQ20" s="714"/>
      <c r="CR20" s="712">
        <v>1055</v>
      </c>
      <c r="CS20" s="713"/>
      <c r="CT20" s="713"/>
      <c r="CU20" s="713"/>
      <c r="CV20" s="714"/>
      <c r="CW20" s="712" t="s">
        <v>552</v>
      </c>
      <c r="CX20" s="713"/>
      <c r="CY20" s="713"/>
      <c r="CZ20" s="713"/>
      <c r="DA20" s="714"/>
      <c r="DB20" s="712" t="s">
        <v>552</v>
      </c>
      <c r="DC20" s="713"/>
      <c r="DD20" s="713"/>
      <c r="DE20" s="713"/>
      <c r="DF20" s="714"/>
      <c r="DG20" s="712" t="s">
        <v>552</v>
      </c>
      <c r="DH20" s="713"/>
      <c r="DI20" s="713"/>
      <c r="DJ20" s="713"/>
      <c r="DK20" s="714"/>
      <c r="DL20" s="712" t="s">
        <v>552</v>
      </c>
      <c r="DM20" s="713"/>
      <c r="DN20" s="713"/>
      <c r="DO20" s="713"/>
      <c r="DP20" s="714"/>
      <c r="DQ20" s="712" t="s">
        <v>551</v>
      </c>
      <c r="DR20" s="713"/>
      <c r="DS20" s="713"/>
      <c r="DT20" s="713"/>
      <c r="DU20" s="714"/>
      <c r="DV20" s="709"/>
      <c r="DW20" s="710"/>
      <c r="DX20" s="710"/>
      <c r="DY20" s="710"/>
      <c r="DZ20" s="747"/>
      <c r="EA20" s="243"/>
    </row>
    <row r="21" spans="1:131" s="244" customFormat="1" ht="26.25" customHeight="1" thickBot="1" x14ac:dyDescent="0.25">
      <c r="A21" s="250">
        <v>15</v>
      </c>
      <c r="B21" s="757"/>
      <c r="C21" s="758"/>
      <c r="D21" s="758"/>
      <c r="E21" s="758"/>
      <c r="F21" s="758"/>
      <c r="G21" s="758"/>
      <c r="H21" s="758"/>
      <c r="I21" s="758"/>
      <c r="J21" s="758"/>
      <c r="K21" s="758"/>
      <c r="L21" s="758"/>
      <c r="M21" s="758"/>
      <c r="N21" s="758"/>
      <c r="O21" s="758"/>
      <c r="P21" s="759"/>
      <c r="Q21" s="776"/>
      <c r="R21" s="777"/>
      <c r="S21" s="777"/>
      <c r="T21" s="777"/>
      <c r="U21" s="777"/>
      <c r="V21" s="777"/>
      <c r="W21" s="777"/>
      <c r="X21" s="777"/>
      <c r="Y21" s="777"/>
      <c r="Z21" s="777"/>
      <c r="AA21" s="777"/>
      <c r="AB21" s="777"/>
      <c r="AC21" s="777"/>
      <c r="AD21" s="777"/>
      <c r="AE21" s="763"/>
      <c r="AF21" s="765"/>
      <c r="AG21" s="761"/>
      <c r="AH21" s="761"/>
      <c r="AI21" s="761"/>
      <c r="AJ21" s="764"/>
      <c r="AK21" s="767"/>
      <c r="AL21" s="768"/>
      <c r="AM21" s="768"/>
      <c r="AN21" s="768"/>
      <c r="AO21" s="768"/>
      <c r="AP21" s="768"/>
      <c r="AQ21" s="768"/>
      <c r="AR21" s="768"/>
      <c r="AS21" s="768"/>
      <c r="AT21" s="768"/>
      <c r="AU21" s="778"/>
      <c r="AV21" s="778"/>
      <c r="AW21" s="778"/>
      <c r="AX21" s="778"/>
      <c r="AY21" s="779"/>
      <c r="AZ21" s="241"/>
      <c r="BA21" s="241"/>
      <c r="BB21" s="241"/>
      <c r="BC21" s="241"/>
      <c r="BD21" s="241"/>
      <c r="BE21" s="242"/>
      <c r="BF21" s="242"/>
      <c r="BG21" s="242"/>
      <c r="BH21" s="242"/>
      <c r="BI21" s="242"/>
      <c r="BJ21" s="242"/>
      <c r="BK21" s="242"/>
      <c r="BL21" s="242"/>
      <c r="BM21" s="242"/>
      <c r="BN21" s="242"/>
      <c r="BO21" s="242"/>
      <c r="BP21" s="242"/>
      <c r="BQ21" s="396">
        <v>15</v>
      </c>
      <c r="BR21" s="397" t="s">
        <v>609</v>
      </c>
      <c r="BS21" s="709" t="s">
        <v>584</v>
      </c>
      <c r="BT21" s="710"/>
      <c r="BU21" s="710"/>
      <c r="BV21" s="710"/>
      <c r="BW21" s="710"/>
      <c r="BX21" s="710"/>
      <c r="BY21" s="710"/>
      <c r="BZ21" s="710"/>
      <c r="CA21" s="710"/>
      <c r="CB21" s="710"/>
      <c r="CC21" s="710"/>
      <c r="CD21" s="710"/>
      <c r="CE21" s="710"/>
      <c r="CF21" s="710"/>
      <c r="CG21" s="711"/>
      <c r="CH21" s="712">
        <v>490</v>
      </c>
      <c r="CI21" s="713"/>
      <c r="CJ21" s="713"/>
      <c r="CK21" s="713"/>
      <c r="CL21" s="714"/>
      <c r="CM21" s="712">
        <v>25801</v>
      </c>
      <c r="CN21" s="713"/>
      <c r="CO21" s="713"/>
      <c r="CP21" s="713"/>
      <c r="CQ21" s="714"/>
      <c r="CR21" s="712">
        <v>11527</v>
      </c>
      <c r="CS21" s="713"/>
      <c r="CT21" s="713"/>
      <c r="CU21" s="713"/>
      <c r="CV21" s="714"/>
      <c r="CW21" s="712">
        <v>681</v>
      </c>
      <c r="CX21" s="713"/>
      <c r="CY21" s="713"/>
      <c r="CZ21" s="713"/>
      <c r="DA21" s="714"/>
      <c r="DB21" s="712">
        <v>4986</v>
      </c>
      <c r="DC21" s="713"/>
      <c r="DD21" s="713"/>
      <c r="DE21" s="713"/>
      <c r="DF21" s="714"/>
      <c r="DG21" s="712" t="s">
        <v>483</v>
      </c>
      <c r="DH21" s="713"/>
      <c r="DI21" s="713"/>
      <c r="DJ21" s="713"/>
      <c r="DK21" s="714"/>
      <c r="DL21" s="712" t="s">
        <v>483</v>
      </c>
      <c r="DM21" s="713"/>
      <c r="DN21" s="713"/>
      <c r="DO21" s="713"/>
      <c r="DP21" s="714"/>
      <c r="DQ21" s="712" t="s">
        <v>483</v>
      </c>
      <c r="DR21" s="713"/>
      <c r="DS21" s="713"/>
      <c r="DT21" s="713"/>
      <c r="DU21" s="714"/>
      <c r="DV21" s="709"/>
      <c r="DW21" s="710"/>
      <c r="DX21" s="710"/>
      <c r="DY21" s="710"/>
      <c r="DZ21" s="747"/>
      <c r="EA21" s="243"/>
    </row>
    <row r="22" spans="1:131" s="244" customFormat="1" ht="26.25" customHeight="1" x14ac:dyDescent="0.2">
      <c r="A22" s="250">
        <v>16</v>
      </c>
      <c r="B22" s="780"/>
      <c r="C22" s="781"/>
      <c r="D22" s="781"/>
      <c r="E22" s="781"/>
      <c r="F22" s="781"/>
      <c r="G22" s="781"/>
      <c r="H22" s="781"/>
      <c r="I22" s="781"/>
      <c r="J22" s="781"/>
      <c r="K22" s="781"/>
      <c r="L22" s="781"/>
      <c r="M22" s="781"/>
      <c r="N22" s="781"/>
      <c r="O22" s="781"/>
      <c r="P22" s="782"/>
      <c r="Q22" s="783"/>
      <c r="R22" s="784"/>
      <c r="S22" s="784"/>
      <c r="T22" s="784"/>
      <c r="U22" s="784"/>
      <c r="V22" s="784"/>
      <c r="W22" s="784"/>
      <c r="X22" s="784"/>
      <c r="Y22" s="784"/>
      <c r="Z22" s="784"/>
      <c r="AA22" s="784"/>
      <c r="AB22" s="784"/>
      <c r="AC22" s="784"/>
      <c r="AD22" s="784"/>
      <c r="AE22" s="785"/>
      <c r="AF22" s="786"/>
      <c r="AG22" s="787"/>
      <c r="AH22" s="787"/>
      <c r="AI22" s="787"/>
      <c r="AJ22" s="788"/>
      <c r="AK22" s="801"/>
      <c r="AL22" s="802"/>
      <c r="AM22" s="802"/>
      <c r="AN22" s="802"/>
      <c r="AO22" s="802"/>
      <c r="AP22" s="802"/>
      <c r="AQ22" s="802"/>
      <c r="AR22" s="802"/>
      <c r="AS22" s="802"/>
      <c r="AT22" s="802"/>
      <c r="AU22" s="803"/>
      <c r="AV22" s="803"/>
      <c r="AW22" s="803"/>
      <c r="AX22" s="803"/>
      <c r="AY22" s="804"/>
      <c r="AZ22" s="805" t="s">
        <v>369</v>
      </c>
      <c r="BA22" s="805"/>
      <c r="BB22" s="805"/>
      <c r="BC22" s="805"/>
      <c r="BD22" s="806"/>
      <c r="BE22" s="242"/>
      <c r="BF22" s="242"/>
      <c r="BG22" s="242"/>
      <c r="BH22" s="242"/>
      <c r="BI22" s="242"/>
      <c r="BJ22" s="242"/>
      <c r="BK22" s="242"/>
      <c r="BL22" s="242"/>
      <c r="BM22" s="242"/>
      <c r="BN22" s="242"/>
      <c r="BO22" s="242"/>
      <c r="BP22" s="242"/>
      <c r="BQ22" s="251">
        <v>16</v>
      </c>
      <c r="BR22" s="252"/>
      <c r="BS22" s="709" t="s">
        <v>585</v>
      </c>
      <c r="BT22" s="710"/>
      <c r="BU22" s="710"/>
      <c r="BV22" s="710"/>
      <c r="BW22" s="710"/>
      <c r="BX22" s="710"/>
      <c r="BY22" s="710"/>
      <c r="BZ22" s="710"/>
      <c r="CA22" s="710"/>
      <c r="CB22" s="710"/>
      <c r="CC22" s="710"/>
      <c r="CD22" s="710"/>
      <c r="CE22" s="710"/>
      <c r="CF22" s="710"/>
      <c r="CG22" s="711"/>
      <c r="CH22" s="712">
        <v>-4</v>
      </c>
      <c r="CI22" s="713"/>
      <c r="CJ22" s="713"/>
      <c r="CK22" s="713"/>
      <c r="CL22" s="714"/>
      <c r="CM22" s="712">
        <v>225</v>
      </c>
      <c r="CN22" s="713"/>
      <c r="CO22" s="713"/>
      <c r="CP22" s="713"/>
      <c r="CQ22" s="714"/>
      <c r="CR22" s="712">
        <v>162</v>
      </c>
      <c r="CS22" s="713"/>
      <c r="CT22" s="713"/>
      <c r="CU22" s="713"/>
      <c r="CV22" s="714"/>
      <c r="CW22" s="712" t="s">
        <v>551</v>
      </c>
      <c r="CX22" s="713"/>
      <c r="CY22" s="713"/>
      <c r="CZ22" s="713"/>
      <c r="DA22" s="714"/>
      <c r="DB22" s="712" t="s">
        <v>551</v>
      </c>
      <c r="DC22" s="713"/>
      <c r="DD22" s="713"/>
      <c r="DE22" s="713"/>
      <c r="DF22" s="714"/>
      <c r="DG22" s="712" t="s">
        <v>551</v>
      </c>
      <c r="DH22" s="713"/>
      <c r="DI22" s="713"/>
      <c r="DJ22" s="713"/>
      <c r="DK22" s="714"/>
      <c r="DL22" s="712" t="s">
        <v>552</v>
      </c>
      <c r="DM22" s="713"/>
      <c r="DN22" s="713"/>
      <c r="DO22" s="713"/>
      <c r="DP22" s="714"/>
      <c r="DQ22" s="712" t="s">
        <v>552</v>
      </c>
      <c r="DR22" s="713"/>
      <c r="DS22" s="713"/>
      <c r="DT22" s="713"/>
      <c r="DU22" s="714"/>
      <c r="DV22" s="709"/>
      <c r="DW22" s="710"/>
      <c r="DX22" s="710"/>
      <c r="DY22" s="710"/>
      <c r="DZ22" s="747"/>
      <c r="EA22" s="243"/>
    </row>
    <row r="23" spans="1:131" s="244" customFormat="1" ht="26.25" customHeight="1" thickBot="1" x14ac:dyDescent="0.25">
      <c r="A23" s="253" t="s">
        <v>370</v>
      </c>
      <c r="B23" s="789" t="s">
        <v>371</v>
      </c>
      <c r="C23" s="790"/>
      <c r="D23" s="790"/>
      <c r="E23" s="790"/>
      <c r="F23" s="790"/>
      <c r="G23" s="790"/>
      <c r="H23" s="790"/>
      <c r="I23" s="790"/>
      <c r="J23" s="790"/>
      <c r="K23" s="790"/>
      <c r="L23" s="790"/>
      <c r="M23" s="790"/>
      <c r="N23" s="790"/>
      <c r="O23" s="790"/>
      <c r="P23" s="791"/>
      <c r="Q23" s="792">
        <v>589381</v>
      </c>
      <c r="R23" s="793"/>
      <c r="S23" s="793"/>
      <c r="T23" s="793"/>
      <c r="U23" s="793"/>
      <c r="V23" s="793">
        <v>580059</v>
      </c>
      <c r="W23" s="793"/>
      <c r="X23" s="793"/>
      <c r="Y23" s="793"/>
      <c r="Z23" s="793"/>
      <c r="AA23" s="793">
        <v>9322</v>
      </c>
      <c r="AB23" s="793"/>
      <c r="AC23" s="793"/>
      <c r="AD23" s="793"/>
      <c r="AE23" s="794"/>
      <c r="AF23" s="795">
        <v>4975</v>
      </c>
      <c r="AG23" s="793"/>
      <c r="AH23" s="793"/>
      <c r="AI23" s="793"/>
      <c r="AJ23" s="796"/>
      <c r="AK23" s="797"/>
      <c r="AL23" s="798"/>
      <c r="AM23" s="798"/>
      <c r="AN23" s="798"/>
      <c r="AO23" s="798"/>
      <c r="AP23" s="793">
        <v>1172714</v>
      </c>
      <c r="AQ23" s="793"/>
      <c r="AR23" s="793"/>
      <c r="AS23" s="793"/>
      <c r="AT23" s="793"/>
      <c r="AU23" s="799"/>
      <c r="AV23" s="799"/>
      <c r="AW23" s="799"/>
      <c r="AX23" s="799"/>
      <c r="AY23" s="800"/>
      <c r="AZ23" s="811" t="s">
        <v>129</v>
      </c>
      <c r="BA23" s="812"/>
      <c r="BB23" s="812"/>
      <c r="BC23" s="812"/>
      <c r="BD23" s="813"/>
      <c r="BE23" s="242"/>
      <c r="BF23" s="242"/>
      <c r="BG23" s="242"/>
      <c r="BH23" s="242"/>
      <c r="BI23" s="242"/>
      <c r="BJ23" s="242"/>
      <c r="BK23" s="242"/>
      <c r="BL23" s="242"/>
      <c r="BM23" s="242"/>
      <c r="BN23" s="242"/>
      <c r="BO23" s="242"/>
      <c r="BP23" s="242"/>
      <c r="BQ23" s="396">
        <v>17</v>
      </c>
      <c r="BR23" s="397" t="s">
        <v>609</v>
      </c>
      <c r="BS23" s="709" t="s">
        <v>586</v>
      </c>
      <c r="BT23" s="710"/>
      <c r="BU23" s="710"/>
      <c r="BV23" s="710"/>
      <c r="BW23" s="710"/>
      <c r="BX23" s="710"/>
      <c r="BY23" s="710"/>
      <c r="BZ23" s="710"/>
      <c r="CA23" s="710"/>
      <c r="CB23" s="710"/>
      <c r="CC23" s="710"/>
      <c r="CD23" s="710"/>
      <c r="CE23" s="710"/>
      <c r="CF23" s="710"/>
      <c r="CG23" s="711"/>
      <c r="CH23" s="712">
        <v>-18</v>
      </c>
      <c r="CI23" s="713"/>
      <c r="CJ23" s="713"/>
      <c r="CK23" s="713"/>
      <c r="CL23" s="714"/>
      <c r="CM23" s="712">
        <v>1591</v>
      </c>
      <c r="CN23" s="713"/>
      <c r="CO23" s="713"/>
      <c r="CP23" s="713"/>
      <c r="CQ23" s="714"/>
      <c r="CR23" s="712">
        <v>158</v>
      </c>
      <c r="CS23" s="713"/>
      <c r="CT23" s="713"/>
      <c r="CU23" s="713"/>
      <c r="CV23" s="714"/>
      <c r="CW23" s="712">
        <v>172</v>
      </c>
      <c r="CX23" s="713"/>
      <c r="CY23" s="713"/>
      <c r="CZ23" s="713"/>
      <c r="DA23" s="714"/>
      <c r="DB23" s="712">
        <v>1845</v>
      </c>
      <c r="DC23" s="713"/>
      <c r="DD23" s="713"/>
      <c r="DE23" s="713"/>
      <c r="DF23" s="714"/>
      <c r="DG23" s="712" t="s">
        <v>610</v>
      </c>
      <c r="DH23" s="713"/>
      <c r="DI23" s="713"/>
      <c r="DJ23" s="713"/>
      <c r="DK23" s="714"/>
      <c r="DL23" s="712">
        <v>453</v>
      </c>
      <c r="DM23" s="713"/>
      <c r="DN23" s="713"/>
      <c r="DO23" s="713"/>
      <c r="DP23" s="714"/>
      <c r="DQ23" s="712">
        <v>45</v>
      </c>
      <c r="DR23" s="713"/>
      <c r="DS23" s="713"/>
      <c r="DT23" s="713"/>
      <c r="DU23" s="714"/>
      <c r="DV23" s="709"/>
      <c r="DW23" s="710"/>
      <c r="DX23" s="710"/>
      <c r="DY23" s="710"/>
      <c r="DZ23" s="747"/>
      <c r="EA23" s="243"/>
    </row>
    <row r="24" spans="1:131" s="244" customFormat="1" ht="26.25" customHeight="1" x14ac:dyDescent="0.2">
      <c r="A24" s="807" t="s">
        <v>372</v>
      </c>
      <c r="B24" s="807"/>
      <c r="C24" s="807"/>
      <c r="D24" s="807"/>
      <c r="E24" s="807"/>
      <c r="F24" s="807"/>
      <c r="G24" s="807"/>
      <c r="H24" s="807"/>
      <c r="I24" s="807"/>
      <c r="J24" s="807"/>
      <c r="K24" s="807"/>
      <c r="L24" s="807"/>
      <c r="M24" s="807"/>
      <c r="N24" s="807"/>
      <c r="O24" s="807"/>
      <c r="P24" s="807"/>
      <c r="Q24" s="807"/>
      <c r="R24" s="807"/>
      <c r="S24" s="807"/>
      <c r="T24" s="807"/>
      <c r="U24" s="807"/>
      <c r="V24" s="807"/>
      <c r="W24" s="807"/>
      <c r="X24" s="807"/>
      <c r="Y24" s="807"/>
      <c r="Z24" s="807"/>
      <c r="AA24" s="807"/>
      <c r="AB24" s="807"/>
      <c r="AC24" s="807"/>
      <c r="AD24" s="807"/>
      <c r="AE24" s="807"/>
      <c r="AF24" s="807"/>
      <c r="AG24" s="807"/>
      <c r="AH24" s="807"/>
      <c r="AI24" s="807"/>
      <c r="AJ24" s="807"/>
      <c r="AK24" s="807"/>
      <c r="AL24" s="807"/>
      <c r="AM24" s="807"/>
      <c r="AN24" s="807"/>
      <c r="AO24" s="807"/>
      <c r="AP24" s="807"/>
      <c r="AQ24" s="807"/>
      <c r="AR24" s="807"/>
      <c r="AS24" s="807"/>
      <c r="AT24" s="807"/>
      <c r="AU24" s="807"/>
      <c r="AV24" s="807"/>
      <c r="AW24" s="807"/>
      <c r="AX24" s="807"/>
      <c r="AY24" s="807"/>
      <c r="AZ24" s="241"/>
      <c r="BA24" s="241"/>
      <c r="BB24" s="241"/>
      <c r="BC24" s="241"/>
      <c r="BD24" s="241"/>
      <c r="BE24" s="242"/>
      <c r="BF24" s="242"/>
      <c r="BG24" s="242"/>
      <c r="BH24" s="242"/>
      <c r="BI24" s="242"/>
      <c r="BJ24" s="242"/>
      <c r="BK24" s="242"/>
      <c r="BL24" s="242"/>
      <c r="BM24" s="242"/>
      <c r="BN24" s="242"/>
      <c r="BO24" s="242"/>
      <c r="BP24" s="242"/>
      <c r="BQ24" s="251">
        <v>18</v>
      </c>
      <c r="BR24" s="252"/>
      <c r="BS24" s="808" t="s">
        <v>587</v>
      </c>
      <c r="BT24" s="809"/>
      <c r="BU24" s="809"/>
      <c r="BV24" s="809"/>
      <c r="BW24" s="809"/>
      <c r="BX24" s="809"/>
      <c r="BY24" s="809"/>
      <c r="BZ24" s="809"/>
      <c r="CA24" s="809"/>
      <c r="CB24" s="809"/>
      <c r="CC24" s="809"/>
      <c r="CD24" s="809"/>
      <c r="CE24" s="809"/>
      <c r="CF24" s="809"/>
      <c r="CG24" s="810"/>
      <c r="CH24" s="712">
        <v>-26.8</v>
      </c>
      <c r="CI24" s="713"/>
      <c r="CJ24" s="713"/>
      <c r="CK24" s="713"/>
      <c r="CL24" s="714"/>
      <c r="CM24" s="712">
        <v>631.9</v>
      </c>
      <c r="CN24" s="713"/>
      <c r="CO24" s="713"/>
      <c r="CP24" s="713"/>
      <c r="CQ24" s="714"/>
      <c r="CR24" s="712">
        <v>3.5</v>
      </c>
      <c r="CS24" s="713"/>
      <c r="CT24" s="713"/>
      <c r="CU24" s="713"/>
      <c r="CV24" s="714"/>
      <c r="CW24" s="712">
        <v>0</v>
      </c>
      <c r="CX24" s="713"/>
      <c r="CY24" s="713"/>
      <c r="CZ24" s="713"/>
      <c r="DA24" s="714"/>
      <c r="DB24" s="712" t="s">
        <v>551</v>
      </c>
      <c r="DC24" s="713"/>
      <c r="DD24" s="713"/>
      <c r="DE24" s="713"/>
      <c r="DF24" s="714"/>
      <c r="DG24" s="712" t="s">
        <v>551</v>
      </c>
      <c r="DH24" s="713"/>
      <c r="DI24" s="713"/>
      <c r="DJ24" s="713"/>
      <c r="DK24" s="714"/>
      <c r="DL24" s="712" t="s">
        <v>552</v>
      </c>
      <c r="DM24" s="713"/>
      <c r="DN24" s="713"/>
      <c r="DO24" s="713"/>
      <c r="DP24" s="714"/>
      <c r="DQ24" s="712" t="s">
        <v>551</v>
      </c>
      <c r="DR24" s="713"/>
      <c r="DS24" s="713"/>
      <c r="DT24" s="713"/>
      <c r="DU24" s="714"/>
      <c r="DV24" s="709"/>
      <c r="DW24" s="710"/>
      <c r="DX24" s="710"/>
      <c r="DY24" s="710"/>
      <c r="DZ24" s="747"/>
      <c r="EA24" s="243"/>
    </row>
    <row r="25" spans="1:131" s="236" customFormat="1" ht="26.25" customHeight="1" thickBot="1" x14ac:dyDescent="0.25">
      <c r="A25" s="751" t="s">
        <v>373</v>
      </c>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751"/>
      <c r="AQ25" s="751"/>
      <c r="AR25" s="751"/>
      <c r="AS25" s="751"/>
      <c r="AT25" s="751"/>
      <c r="AU25" s="751"/>
      <c r="AV25" s="751"/>
      <c r="AW25" s="751"/>
      <c r="AX25" s="751"/>
      <c r="AY25" s="751"/>
      <c r="AZ25" s="751"/>
      <c r="BA25" s="751"/>
      <c r="BB25" s="751"/>
      <c r="BC25" s="751"/>
      <c r="BD25" s="751"/>
      <c r="BE25" s="751"/>
      <c r="BF25" s="751"/>
      <c r="BG25" s="751"/>
      <c r="BH25" s="751"/>
      <c r="BI25" s="751"/>
      <c r="BJ25" s="241"/>
      <c r="BK25" s="241"/>
      <c r="BL25" s="241"/>
      <c r="BM25" s="241"/>
      <c r="BN25" s="241"/>
      <c r="BO25" s="254"/>
      <c r="BP25" s="254"/>
      <c r="BQ25" s="251">
        <v>19</v>
      </c>
      <c r="BR25" s="252"/>
      <c r="BS25" s="709" t="s">
        <v>588</v>
      </c>
      <c r="BT25" s="710"/>
      <c r="BU25" s="710"/>
      <c r="BV25" s="710"/>
      <c r="BW25" s="710"/>
      <c r="BX25" s="710"/>
      <c r="BY25" s="710"/>
      <c r="BZ25" s="710"/>
      <c r="CA25" s="710"/>
      <c r="CB25" s="710"/>
      <c r="CC25" s="710"/>
      <c r="CD25" s="710"/>
      <c r="CE25" s="710"/>
      <c r="CF25" s="710"/>
      <c r="CG25" s="711"/>
      <c r="CH25" s="712" t="s">
        <v>614</v>
      </c>
      <c r="CI25" s="713"/>
      <c r="CJ25" s="713"/>
      <c r="CK25" s="713"/>
      <c r="CL25" s="714"/>
      <c r="CM25" s="712">
        <v>109</v>
      </c>
      <c r="CN25" s="713"/>
      <c r="CO25" s="713"/>
      <c r="CP25" s="713"/>
      <c r="CQ25" s="714"/>
      <c r="CR25" s="712">
        <v>27</v>
      </c>
      <c r="CS25" s="713"/>
      <c r="CT25" s="713"/>
      <c r="CU25" s="713"/>
      <c r="CV25" s="714"/>
      <c r="CW25" s="712" t="s">
        <v>551</v>
      </c>
      <c r="CX25" s="713"/>
      <c r="CY25" s="713"/>
      <c r="CZ25" s="713"/>
      <c r="DA25" s="714"/>
      <c r="DB25" s="712" t="s">
        <v>551</v>
      </c>
      <c r="DC25" s="713"/>
      <c r="DD25" s="713"/>
      <c r="DE25" s="713"/>
      <c r="DF25" s="714"/>
      <c r="DG25" s="712" t="s">
        <v>551</v>
      </c>
      <c r="DH25" s="713"/>
      <c r="DI25" s="713"/>
      <c r="DJ25" s="713"/>
      <c r="DK25" s="714"/>
      <c r="DL25" s="712" t="s">
        <v>552</v>
      </c>
      <c r="DM25" s="713"/>
      <c r="DN25" s="713"/>
      <c r="DO25" s="713"/>
      <c r="DP25" s="714"/>
      <c r="DQ25" s="712" t="s">
        <v>552</v>
      </c>
      <c r="DR25" s="713"/>
      <c r="DS25" s="713"/>
      <c r="DT25" s="713"/>
      <c r="DU25" s="714"/>
      <c r="DV25" s="709"/>
      <c r="DW25" s="710"/>
      <c r="DX25" s="710"/>
      <c r="DY25" s="710"/>
      <c r="DZ25" s="747"/>
      <c r="EA25" s="235"/>
    </row>
    <row r="26" spans="1:131" s="236" customFormat="1" ht="26.25" customHeight="1" x14ac:dyDescent="0.2">
      <c r="A26" s="741" t="s">
        <v>351</v>
      </c>
      <c r="B26" s="742"/>
      <c r="C26" s="742"/>
      <c r="D26" s="742"/>
      <c r="E26" s="742"/>
      <c r="F26" s="742"/>
      <c r="G26" s="742"/>
      <c r="H26" s="742"/>
      <c r="I26" s="742"/>
      <c r="J26" s="742"/>
      <c r="K26" s="742"/>
      <c r="L26" s="742"/>
      <c r="M26" s="742"/>
      <c r="N26" s="742"/>
      <c r="O26" s="742"/>
      <c r="P26" s="743"/>
      <c r="Q26" s="718" t="s">
        <v>374</v>
      </c>
      <c r="R26" s="719"/>
      <c r="S26" s="719"/>
      <c r="T26" s="719"/>
      <c r="U26" s="720"/>
      <c r="V26" s="718" t="s">
        <v>375</v>
      </c>
      <c r="W26" s="719"/>
      <c r="X26" s="719"/>
      <c r="Y26" s="719"/>
      <c r="Z26" s="720"/>
      <c r="AA26" s="718" t="s">
        <v>376</v>
      </c>
      <c r="AB26" s="719"/>
      <c r="AC26" s="719"/>
      <c r="AD26" s="719"/>
      <c r="AE26" s="719"/>
      <c r="AF26" s="814" t="s">
        <v>377</v>
      </c>
      <c r="AG26" s="815"/>
      <c r="AH26" s="815"/>
      <c r="AI26" s="815"/>
      <c r="AJ26" s="816"/>
      <c r="AK26" s="719" t="s">
        <v>378</v>
      </c>
      <c r="AL26" s="719"/>
      <c r="AM26" s="719"/>
      <c r="AN26" s="719"/>
      <c r="AO26" s="720"/>
      <c r="AP26" s="718" t="s">
        <v>379</v>
      </c>
      <c r="AQ26" s="719"/>
      <c r="AR26" s="719"/>
      <c r="AS26" s="719"/>
      <c r="AT26" s="720"/>
      <c r="AU26" s="718" t="s">
        <v>380</v>
      </c>
      <c r="AV26" s="719"/>
      <c r="AW26" s="719"/>
      <c r="AX26" s="719"/>
      <c r="AY26" s="720"/>
      <c r="AZ26" s="718" t="s">
        <v>381</v>
      </c>
      <c r="BA26" s="719"/>
      <c r="BB26" s="719"/>
      <c r="BC26" s="719"/>
      <c r="BD26" s="720"/>
      <c r="BE26" s="718" t="s">
        <v>358</v>
      </c>
      <c r="BF26" s="719"/>
      <c r="BG26" s="719"/>
      <c r="BH26" s="719"/>
      <c r="BI26" s="730"/>
      <c r="BJ26" s="241"/>
      <c r="BK26" s="241"/>
      <c r="BL26" s="241"/>
      <c r="BM26" s="241"/>
      <c r="BN26" s="241"/>
      <c r="BO26" s="254"/>
      <c r="BP26" s="254"/>
      <c r="BQ26" s="251">
        <v>20</v>
      </c>
      <c r="BR26" s="252"/>
      <c r="BS26" s="709" t="s">
        <v>589</v>
      </c>
      <c r="BT26" s="710"/>
      <c r="BU26" s="710"/>
      <c r="BV26" s="710"/>
      <c r="BW26" s="710"/>
      <c r="BX26" s="710"/>
      <c r="BY26" s="710"/>
      <c r="BZ26" s="710"/>
      <c r="CA26" s="710"/>
      <c r="CB26" s="710"/>
      <c r="CC26" s="710"/>
      <c r="CD26" s="710"/>
      <c r="CE26" s="710"/>
      <c r="CF26" s="710"/>
      <c r="CG26" s="711"/>
      <c r="CH26" s="712">
        <v>-3</v>
      </c>
      <c r="CI26" s="713"/>
      <c r="CJ26" s="713"/>
      <c r="CK26" s="713"/>
      <c r="CL26" s="714"/>
      <c r="CM26" s="712">
        <v>2130</v>
      </c>
      <c r="CN26" s="713"/>
      <c r="CO26" s="713"/>
      <c r="CP26" s="713"/>
      <c r="CQ26" s="714"/>
      <c r="CR26" s="712">
        <v>370</v>
      </c>
      <c r="CS26" s="713"/>
      <c r="CT26" s="713"/>
      <c r="CU26" s="713"/>
      <c r="CV26" s="714"/>
      <c r="CW26" s="712">
        <v>194</v>
      </c>
      <c r="CX26" s="713"/>
      <c r="CY26" s="713"/>
      <c r="CZ26" s="713"/>
      <c r="DA26" s="714"/>
      <c r="DB26" s="712" t="s">
        <v>552</v>
      </c>
      <c r="DC26" s="713"/>
      <c r="DD26" s="713"/>
      <c r="DE26" s="713"/>
      <c r="DF26" s="714"/>
      <c r="DG26" s="712" t="s">
        <v>551</v>
      </c>
      <c r="DH26" s="713"/>
      <c r="DI26" s="713"/>
      <c r="DJ26" s="713"/>
      <c r="DK26" s="714"/>
      <c r="DL26" s="712" t="s">
        <v>551</v>
      </c>
      <c r="DM26" s="713"/>
      <c r="DN26" s="713"/>
      <c r="DO26" s="713"/>
      <c r="DP26" s="714"/>
      <c r="DQ26" s="712" t="s">
        <v>551</v>
      </c>
      <c r="DR26" s="713"/>
      <c r="DS26" s="713"/>
      <c r="DT26" s="713"/>
      <c r="DU26" s="714"/>
      <c r="DV26" s="709"/>
      <c r="DW26" s="710"/>
      <c r="DX26" s="710"/>
      <c r="DY26" s="710"/>
      <c r="DZ26" s="747"/>
      <c r="EA26" s="235"/>
    </row>
    <row r="27" spans="1:131" s="236" customFormat="1" ht="26.25" customHeight="1" thickBot="1" x14ac:dyDescent="0.25">
      <c r="A27" s="744"/>
      <c r="B27" s="745"/>
      <c r="C27" s="745"/>
      <c r="D27" s="745"/>
      <c r="E27" s="745"/>
      <c r="F27" s="745"/>
      <c r="G27" s="745"/>
      <c r="H27" s="745"/>
      <c r="I27" s="745"/>
      <c r="J27" s="745"/>
      <c r="K27" s="745"/>
      <c r="L27" s="745"/>
      <c r="M27" s="745"/>
      <c r="N27" s="745"/>
      <c r="O27" s="745"/>
      <c r="P27" s="746"/>
      <c r="Q27" s="721"/>
      <c r="R27" s="722"/>
      <c r="S27" s="722"/>
      <c r="T27" s="722"/>
      <c r="U27" s="723"/>
      <c r="V27" s="721"/>
      <c r="W27" s="722"/>
      <c r="X27" s="722"/>
      <c r="Y27" s="722"/>
      <c r="Z27" s="723"/>
      <c r="AA27" s="721"/>
      <c r="AB27" s="722"/>
      <c r="AC27" s="722"/>
      <c r="AD27" s="722"/>
      <c r="AE27" s="722"/>
      <c r="AF27" s="817"/>
      <c r="AG27" s="818"/>
      <c r="AH27" s="818"/>
      <c r="AI27" s="818"/>
      <c r="AJ27" s="819"/>
      <c r="AK27" s="722"/>
      <c r="AL27" s="722"/>
      <c r="AM27" s="722"/>
      <c r="AN27" s="722"/>
      <c r="AO27" s="723"/>
      <c r="AP27" s="721"/>
      <c r="AQ27" s="722"/>
      <c r="AR27" s="722"/>
      <c r="AS27" s="722"/>
      <c r="AT27" s="723"/>
      <c r="AU27" s="721"/>
      <c r="AV27" s="722"/>
      <c r="AW27" s="722"/>
      <c r="AX27" s="722"/>
      <c r="AY27" s="723"/>
      <c r="AZ27" s="721"/>
      <c r="BA27" s="722"/>
      <c r="BB27" s="722"/>
      <c r="BC27" s="722"/>
      <c r="BD27" s="723"/>
      <c r="BE27" s="721"/>
      <c r="BF27" s="722"/>
      <c r="BG27" s="722"/>
      <c r="BH27" s="722"/>
      <c r="BI27" s="731"/>
      <c r="BJ27" s="241"/>
      <c r="BK27" s="241"/>
      <c r="BL27" s="241"/>
      <c r="BM27" s="241"/>
      <c r="BN27" s="241"/>
      <c r="BO27" s="254"/>
      <c r="BP27" s="254"/>
      <c r="BQ27" s="251">
        <v>21</v>
      </c>
      <c r="BR27" s="252"/>
      <c r="BS27" s="709" t="s">
        <v>590</v>
      </c>
      <c r="BT27" s="710"/>
      <c r="BU27" s="710"/>
      <c r="BV27" s="710"/>
      <c r="BW27" s="710"/>
      <c r="BX27" s="710"/>
      <c r="BY27" s="710"/>
      <c r="BZ27" s="710"/>
      <c r="CA27" s="710"/>
      <c r="CB27" s="710"/>
      <c r="CC27" s="710"/>
      <c r="CD27" s="710"/>
      <c r="CE27" s="710"/>
      <c r="CF27" s="710"/>
      <c r="CG27" s="711"/>
      <c r="CH27" s="712">
        <v>8</v>
      </c>
      <c r="CI27" s="713"/>
      <c r="CJ27" s="713"/>
      <c r="CK27" s="713"/>
      <c r="CL27" s="714"/>
      <c r="CM27" s="712">
        <v>590</v>
      </c>
      <c r="CN27" s="713"/>
      <c r="CO27" s="713"/>
      <c r="CP27" s="713"/>
      <c r="CQ27" s="714"/>
      <c r="CR27" s="712">
        <v>30</v>
      </c>
      <c r="CS27" s="713"/>
      <c r="CT27" s="713"/>
      <c r="CU27" s="713"/>
      <c r="CV27" s="714"/>
      <c r="CW27" s="712">
        <v>2</v>
      </c>
      <c r="CX27" s="713"/>
      <c r="CY27" s="713"/>
      <c r="CZ27" s="713"/>
      <c r="DA27" s="714"/>
      <c r="DB27" s="712" t="s">
        <v>552</v>
      </c>
      <c r="DC27" s="713"/>
      <c r="DD27" s="713"/>
      <c r="DE27" s="713"/>
      <c r="DF27" s="714"/>
      <c r="DG27" s="712" t="s">
        <v>552</v>
      </c>
      <c r="DH27" s="713"/>
      <c r="DI27" s="713"/>
      <c r="DJ27" s="713"/>
      <c r="DK27" s="714"/>
      <c r="DL27" s="712" t="s">
        <v>552</v>
      </c>
      <c r="DM27" s="713"/>
      <c r="DN27" s="713"/>
      <c r="DO27" s="713"/>
      <c r="DP27" s="714"/>
      <c r="DQ27" s="712" t="s">
        <v>551</v>
      </c>
      <c r="DR27" s="713"/>
      <c r="DS27" s="713"/>
      <c r="DT27" s="713"/>
      <c r="DU27" s="714"/>
      <c r="DV27" s="709"/>
      <c r="DW27" s="710"/>
      <c r="DX27" s="710"/>
      <c r="DY27" s="710"/>
      <c r="DZ27" s="747"/>
      <c r="EA27" s="235"/>
    </row>
    <row r="28" spans="1:131" s="236" customFormat="1" ht="26.25" customHeight="1" thickTop="1" x14ac:dyDescent="0.2">
      <c r="A28" s="255">
        <v>1</v>
      </c>
      <c r="B28" s="757" t="s">
        <v>538</v>
      </c>
      <c r="C28" s="758"/>
      <c r="D28" s="758"/>
      <c r="E28" s="758"/>
      <c r="F28" s="758"/>
      <c r="G28" s="758"/>
      <c r="H28" s="758"/>
      <c r="I28" s="758"/>
      <c r="J28" s="758"/>
      <c r="K28" s="758"/>
      <c r="L28" s="758"/>
      <c r="M28" s="758"/>
      <c r="N28" s="758"/>
      <c r="O28" s="758"/>
      <c r="P28" s="759"/>
      <c r="Q28" s="776">
        <v>97667</v>
      </c>
      <c r="R28" s="777"/>
      <c r="S28" s="777"/>
      <c r="T28" s="777"/>
      <c r="U28" s="777"/>
      <c r="V28" s="777">
        <v>96218</v>
      </c>
      <c r="W28" s="777"/>
      <c r="X28" s="777"/>
      <c r="Y28" s="777"/>
      <c r="Z28" s="777"/>
      <c r="AA28" s="777">
        <v>1449</v>
      </c>
      <c r="AB28" s="777"/>
      <c r="AC28" s="777"/>
      <c r="AD28" s="777"/>
      <c r="AE28" s="763"/>
      <c r="AF28" s="829">
        <v>1449</v>
      </c>
      <c r="AG28" s="777"/>
      <c r="AH28" s="777"/>
      <c r="AI28" s="777"/>
      <c r="AJ28" s="830"/>
      <c r="AK28" s="822">
        <v>6081</v>
      </c>
      <c r="AL28" s="831"/>
      <c r="AM28" s="831"/>
      <c r="AN28" s="831"/>
      <c r="AO28" s="831"/>
      <c r="AP28" s="831" t="s">
        <v>483</v>
      </c>
      <c r="AQ28" s="831"/>
      <c r="AR28" s="831"/>
      <c r="AS28" s="831"/>
      <c r="AT28" s="831"/>
      <c r="AU28" s="820" t="s">
        <v>483</v>
      </c>
      <c r="AV28" s="821"/>
      <c r="AW28" s="821"/>
      <c r="AX28" s="821"/>
      <c r="AY28" s="822"/>
      <c r="AZ28" s="823" t="s">
        <v>483</v>
      </c>
      <c r="BA28" s="824"/>
      <c r="BB28" s="824"/>
      <c r="BC28" s="824"/>
      <c r="BD28" s="825"/>
      <c r="BE28" s="826"/>
      <c r="BF28" s="827"/>
      <c r="BG28" s="827"/>
      <c r="BH28" s="827"/>
      <c r="BI28" s="828"/>
      <c r="BJ28" s="241"/>
      <c r="BK28" s="241"/>
      <c r="BL28" s="241"/>
      <c r="BM28" s="241"/>
      <c r="BN28" s="241"/>
      <c r="BO28" s="254"/>
      <c r="BP28" s="254"/>
      <c r="BQ28" s="250">
        <v>22</v>
      </c>
      <c r="BR28" s="252"/>
      <c r="BS28" s="709" t="s">
        <v>591</v>
      </c>
      <c r="BT28" s="710"/>
      <c r="BU28" s="710"/>
      <c r="BV28" s="710"/>
      <c r="BW28" s="710"/>
      <c r="BX28" s="710"/>
      <c r="BY28" s="710"/>
      <c r="BZ28" s="710"/>
      <c r="CA28" s="710"/>
      <c r="CB28" s="710"/>
      <c r="CC28" s="710"/>
      <c r="CD28" s="710"/>
      <c r="CE28" s="710"/>
      <c r="CF28" s="710"/>
      <c r="CG28" s="711"/>
      <c r="CH28" s="712" t="s">
        <v>614</v>
      </c>
      <c r="CI28" s="713"/>
      <c r="CJ28" s="713"/>
      <c r="CK28" s="713"/>
      <c r="CL28" s="714"/>
      <c r="CM28" s="712">
        <v>358</v>
      </c>
      <c r="CN28" s="713"/>
      <c r="CO28" s="713"/>
      <c r="CP28" s="713"/>
      <c r="CQ28" s="714"/>
      <c r="CR28" s="712">
        <v>252</v>
      </c>
      <c r="CS28" s="713"/>
      <c r="CT28" s="713"/>
      <c r="CU28" s="713"/>
      <c r="CV28" s="714"/>
      <c r="CW28" s="712">
        <v>15</v>
      </c>
      <c r="CX28" s="713"/>
      <c r="CY28" s="713"/>
      <c r="CZ28" s="713"/>
      <c r="DA28" s="714"/>
      <c r="DB28" s="712" t="s">
        <v>551</v>
      </c>
      <c r="DC28" s="713"/>
      <c r="DD28" s="713"/>
      <c r="DE28" s="713"/>
      <c r="DF28" s="714"/>
      <c r="DG28" s="712" t="s">
        <v>551</v>
      </c>
      <c r="DH28" s="713"/>
      <c r="DI28" s="713"/>
      <c r="DJ28" s="713"/>
      <c r="DK28" s="714"/>
      <c r="DL28" s="712" t="s">
        <v>551</v>
      </c>
      <c r="DM28" s="713"/>
      <c r="DN28" s="713"/>
      <c r="DO28" s="713"/>
      <c r="DP28" s="714"/>
      <c r="DQ28" s="712" t="s">
        <v>551</v>
      </c>
      <c r="DR28" s="713"/>
      <c r="DS28" s="713"/>
      <c r="DT28" s="713"/>
      <c r="DU28" s="714"/>
      <c r="DV28" s="709"/>
      <c r="DW28" s="710"/>
      <c r="DX28" s="710"/>
      <c r="DY28" s="710"/>
      <c r="DZ28" s="747"/>
      <c r="EA28" s="235"/>
    </row>
    <row r="29" spans="1:131" s="236" customFormat="1" ht="26.25" customHeight="1" x14ac:dyDescent="0.2">
      <c r="A29" s="255">
        <v>2</v>
      </c>
      <c r="B29" s="757" t="s">
        <v>529</v>
      </c>
      <c r="C29" s="758"/>
      <c r="D29" s="758"/>
      <c r="E29" s="758"/>
      <c r="F29" s="758"/>
      <c r="G29" s="758"/>
      <c r="H29" s="758"/>
      <c r="I29" s="758"/>
      <c r="J29" s="758"/>
      <c r="K29" s="758"/>
      <c r="L29" s="758"/>
      <c r="M29" s="758"/>
      <c r="N29" s="758"/>
      <c r="O29" s="758"/>
      <c r="P29" s="759"/>
      <c r="Q29" s="760">
        <v>40203</v>
      </c>
      <c r="R29" s="761"/>
      <c r="S29" s="761"/>
      <c r="T29" s="761"/>
      <c r="U29" s="762"/>
      <c r="V29" s="763">
        <v>40312</v>
      </c>
      <c r="W29" s="761"/>
      <c r="X29" s="761"/>
      <c r="Y29" s="761"/>
      <c r="Z29" s="762"/>
      <c r="AA29" s="763">
        <v>-108</v>
      </c>
      <c r="AB29" s="761"/>
      <c r="AC29" s="761"/>
      <c r="AD29" s="761"/>
      <c r="AE29" s="764"/>
      <c r="AF29" s="765">
        <v>-4883</v>
      </c>
      <c r="AG29" s="761"/>
      <c r="AH29" s="761"/>
      <c r="AI29" s="761"/>
      <c r="AJ29" s="764"/>
      <c r="AK29" s="835">
        <v>8749</v>
      </c>
      <c r="AL29" s="821"/>
      <c r="AM29" s="821"/>
      <c r="AN29" s="821"/>
      <c r="AO29" s="822"/>
      <c r="AP29" s="820">
        <v>31447</v>
      </c>
      <c r="AQ29" s="821"/>
      <c r="AR29" s="821"/>
      <c r="AS29" s="821"/>
      <c r="AT29" s="822"/>
      <c r="AU29" s="820">
        <v>17301</v>
      </c>
      <c r="AV29" s="821"/>
      <c r="AW29" s="821"/>
      <c r="AX29" s="821"/>
      <c r="AY29" s="822"/>
      <c r="AZ29" s="823">
        <v>14.5</v>
      </c>
      <c r="BA29" s="824"/>
      <c r="BB29" s="824"/>
      <c r="BC29" s="824"/>
      <c r="BD29" s="825"/>
      <c r="BE29" s="826" t="s">
        <v>611</v>
      </c>
      <c r="BF29" s="827"/>
      <c r="BG29" s="827"/>
      <c r="BH29" s="827"/>
      <c r="BI29" s="828"/>
      <c r="BJ29" s="241"/>
      <c r="BK29" s="241"/>
      <c r="BL29" s="241"/>
      <c r="BM29" s="241"/>
      <c r="BN29" s="241"/>
      <c r="BO29" s="254"/>
      <c r="BP29" s="254"/>
      <c r="BQ29" s="251">
        <v>23</v>
      </c>
      <c r="BR29" s="252" t="s">
        <v>568</v>
      </c>
      <c r="BS29" s="709" t="s">
        <v>592</v>
      </c>
      <c r="BT29" s="710"/>
      <c r="BU29" s="710"/>
      <c r="BV29" s="710"/>
      <c r="BW29" s="710"/>
      <c r="BX29" s="710"/>
      <c r="BY29" s="710"/>
      <c r="BZ29" s="710"/>
      <c r="CA29" s="710"/>
      <c r="CB29" s="710"/>
      <c r="CC29" s="710"/>
      <c r="CD29" s="710"/>
      <c r="CE29" s="710"/>
      <c r="CF29" s="710"/>
      <c r="CG29" s="711"/>
      <c r="CH29" s="712">
        <v>7</v>
      </c>
      <c r="CI29" s="713"/>
      <c r="CJ29" s="713"/>
      <c r="CK29" s="713"/>
      <c r="CL29" s="714"/>
      <c r="CM29" s="712">
        <v>2365</v>
      </c>
      <c r="CN29" s="713"/>
      <c r="CO29" s="713"/>
      <c r="CP29" s="713"/>
      <c r="CQ29" s="714"/>
      <c r="CR29" s="712">
        <v>850</v>
      </c>
      <c r="CS29" s="713"/>
      <c r="CT29" s="713"/>
      <c r="CU29" s="713"/>
      <c r="CV29" s="714"/>
      <c r="CW29" s="712">
        <v>256</v>
      </c>
      <c r="CX29" s="713"/>
      <c r="CY29" s="713"/>
      <c r="CZ29" s="713"/>
      <c r="DA29" s="714"/>
      <c r="DB29" s="712">
        <v>3</v>
      </c>
      <c r="DC29" s="713"/>
      <c r="DD29" s="713"/>
      <c r="DE29" s="713"/>
      <c r="DF29" s="714"/>
      <c r="DG29" s="712" t="s">
        <v>552</v>
      </c>
      <c r="DH29" s="713"/>
      <c r="DI29" s="713"/>
      <c r="DJ29" s="713"/>
      <c r="DK29" s="714"/>
      <c r="DL29" s="712">
        <v>87</v>
      </c>
      <c r="DM29" s="713"/>
      <c r="DN29" s="713"/>
      <c r="DO29" s="713"/>
      <c r="DP29" s="714"/>
      <c r="DQ29" s="712">
        <v>26</v>
      </c>
      <c r="DR29" s="713"/>
      <c r="DS29" s="713"/>
      <c r="DT29" s="713"/>
      <c r="DU29" s="714"/>
      <c r="DV29" s="709"/>
      <c r="DW29" s="710"/>
      <c r="DX29" s="710"/>
      <c r="DY29" s="710"/>
      <c r="DZ29" s="747"/>
      <c r="EA29" s="235"/>
    </row>
    <row r="30" spans="1:131" s="236" customFormat="1" ht="26.25" customHeight="1" x14ac:dyDescent="0.2">
      <c r="A30" s="255">
        <v>3</v>
      </c>
      <c r="B30" s="832" t="s">
        <v>558</v>
      </c>
      <c r="C30" s="833"/>
      <c r="D30" s="833"/>
      <c r="E30" s="833"/>
      <c r="F30" s="833"/>
      <c r="G30" s="833"/>
      <c r="H30" s="833"/>
      <c r="I30" s="833"/>
      <c r="J30" s="833"/>
      <c r="K30" s="833"/>
      <c r="L30" s="833"/>
      <c r="M30" s="833"/>
      <c r="N30" s="833"/>
      <c r="O30" s="833"/>
      <c r="P30" s="834"/>
      <c r="Q30" s="760">
        <v>6204</v>
      </c>
      <c r="R30" s="761"/>
      <c r="S30" s="761"/>
      <c r="T30" s="761"/>
      <c r="U30" s="762"/>
      <c r="V30" s="763">
        <v>3035</v>
      </c>
      <c r="W30" s="761"/>
      <c r="X30" s="761"/>
      <c r="Y30" s="761"/>
      <c r="Z30" s="762"/>
      <c r="AA30" s="763">
        <v>3169</v>
      </c>
      <c r="AB30" s="761"/>
      <c r="AC30" s="761"/>
      <c r="AD30" s="761"/>
      <c r="AE30" s="764"/>
      <c r="AF30" s="765">
        <v>18770</v>
      </c>
      <c r="AG30" s="761"/>
      <c r="AH30" s="761"/>
      <c r="AI30" s="761"/>
      <c r="AJ30" s="764"/>
      <c r="AK30" s="835" t="s">
        <v>551</v>
      </c>
      <c r="AL30" s="821"/>
      <c r="AM30" s="821"/>
      <c r="AN30" s="821"/>
      <c r="AO30" s="822"/>
      <c r="AP30" s="820">
        <v>1836</v>
      </c>
      <c r="AQ30" s="821"/>
      <c r="AR30" s="821"/>
      <c r="AS30" s="821"/>
      <c r="AT30" s="822"/>
      <c r="AU30" s="820" t="s">
        <v>551</v>
      </c>
      <c r="AV30" s="821"/>
      <c r="AW30" s="821"/>
      <c r="AX30" s="821"/>
      <c r="AY30" s="822"/>
      <c r="AZ30" s="823" t="s">
        <v>483</v>
      </c>
      <c r="BA30" s="824"/>
      <c r="BB30" s="824"/>
      <c r="BC30" s="824"/>
      <c r="BD30" s="825"/>
      <c r="BE30" s="826" t="s">
        <v>382</v>
      </c>
      <c r="BF30" s="827"/>
      <c r="BG30" s="827"/>
      <c r="BH30" s="827"/>
      <c r="BI30" s="828"/>
      <c r="BJ30" s="241"/>
      <c r="BK30" s="241"/>
      <c r="BL30" s="241"/>
      <c r="BM30" s="241"/>
      <c r="BN30" s="241"/>
      <c r="BO30" s="254"/>
      <c r="BP30" s="254"/>
      <c r="BQ30" s="251">
        <v>24</v>
      </c>
      <c r="BR30" s="252"/>
      <c r="BS30" s="709" t="s">
        <v>593</v>
      </c>
      <c r="BT30" s="710"/>
      <c r="BU30" s="710"/>
      <c r="BV30" s="710"/>
      <c r="BW30" s="710"/>
      <c r="BX30" s="710"/>
      <c r="BY30" s="710"/>
      <c r="BZ30" s="710"/>
      <c r="CA30" s="710"/>
      <c r="CB30" s="710"/>
      <c r="CC30" s="710"/>
      <c r="CD30" s="710"/>
      <c r="CE30" s="710"/>
      <c r="CF30" s="710"/>
      <c r="CG30" s="711"/>
      <c r="CH30" s="712">
        <v>1</v>
      </c>
      <c r="CI30" s="713"/>
      <c r="CJ30" s="713"/>
      <c r="CK30" s="713"/>
      <c r="CL30" s="714"/>
      <c r="CM30" s="712">
        <v>380</v>
      </c>
      <c r="CN30" s="713"/>
      <c r="CO30" s="713"/>
      <c r="CP30" s="713"/>
      <c r="CQ30" s="714"/>
      <c r="CR30" s="712">
        <v>100</v>
      </c>
      <c r="CS30" s="713"/>
      <c r="CT30" s="713"/>
      <c r="CU30" s="713"/>
      <c r="CV30" s="714"/>
      <c r="CW30" s="712">
        <v>6</v>
      </c>
      <c r="CX30" s="713"/>
      <c r="CY30" s="713"/>
      <c r="CZ30" s="713"/>
      <c r="DA30" s="714"/>
      <c r="DB30" s="712" t="s">
        <v>551</v>
      </c>
      <c r="DC30" s="713"/>
      <c r="DD30" s="713"/>
      <c r="DE30" s="713"/>
      <c r="DF30" s="714"/>
      <c r="DG30" s="712" t="s">
        <v>552</v>
      </c>
      <c r="DH30" s="713"/>
      <c r="DI30" s="713"/>
      <c r="DJ30" s="713"/>
      <c r="DK30" s="714"/>
      <c r="DL30" s="712" t="s">
        <v>552</v>
      </c>
      <c r="DM30" s="713"/>
      <c r="DN30" s="713"/>
      <c r="DO30" s="713"/>
      <c r="DP30" s="714"/>
      <c r="DQ30" s="712" t="s">
        <v>552</v>
      </c>
      <c r="DR30" s="713"/>
      <c r="DS30" s="713"/>
      <c r="DT30" s="713"/>
      <c r="DU30" s="714"/>
      <c r="DV30" s="709"/>
      <c r="DW30" s="710"/>
      <c r="DX30" s="710"/>
      <c r="DY30" s="710"/>
      <c r="DZ30" s="747"/>
      <c r="EA30" s="235"/>
    </row>
    <row r="31" spans="1:131" s="236" customFormat="1" ht="26.25" customHeight="1" x14ac:dyDescent="0.2">
      <c r="A31" s="255">
        <v>4</v>
      </c>
      <c r="B31" s="832" t="s">
        <v>559</v>
      </c>
      <c r="C31" s="833"/>
      <c r="D31" s="833"/>
      <c r="E31" s="833"/>
      <c r="F31" s="833"/>
      <c r="G31" s="833"/>
      <c r="H31" s="833"/>
      <c r="I31" s="833"/>
      <c r="J31" s="833"/>
      <c r="K31" s="833"/>
      <c r="L31" s="833"/>
      <c r="M31" s="833"/>
      <c r="N31" s="833"/>
      <c r="O31" s="833"/>
      <c r="P31" s="834"/>
      <c r="Q31" s="760">
        <v>569</v>
      </c>
      <c r="R31" s="761"/>
      <c r="S31" s="761"/>
      <c r="T31" s="761"/>
      <c r="U31" s="762"/>
      <c r="V31" s="763">
        <v>433</v>
      </c>
      <c r="W31" s="761"/>
      <c r="X31" s="761"/>
      <c r="Y31" s="761"/>
      <c r="Z31" s="762"/>
      <c r="AA31" s="763">
        <v>136</v>
      </c>
      <c r="AB31" s="761"/>
      <c r="AC31" s="761"/>
      <c r="AD31" s="761"/>
      <c r="AE31" s="764"/>
      <c r="AF31" s="765">
        <v>921</v>
      </c>
      <c r="AG31" s="761"/>
      <c r="AH31" s="761"/>
      <c r="AI31" s="761"/>
      <c r="AJ31" s="764"/>
      <c r="AK31" s="835" t="s">
        <v>551</v>
      </c>
      <c r="AL31" s="821"/>
      <c r="AM31" s="821"/>
      <c r="AN31" s="821"/>
      <c r="AO31" s="822"/>
      <c r="AP31" s="820" t="s">
        <v>551</v>
      </c>
      <c r="AQ31" s="821"/>
      <c r="AR31" s="821"/>
      <c r="AS31" s="821"/>
      <c r="AT31" s="822"/>
      <c r="AU31" s="820" t="s">
        <v>551</v>
      </c>
      <c r="AV31" s="821"/>
      <c r="AW31" s="821"/>
      <c r="AX31" s="821"/>
      <c r="AY31" s="822"/>
      <c r="AZ31" s="823" t="s">
        <v>483</v>
      </c>
      <c r="BA31" s="824"/>
      <c r="BB31" s="824"/>
      <c r="BC31" s="824"/>
      <c r="BD31" s="825"/>
      <c r="BE31" s="826" t="s">
        <v>382</v>
      </c>
      <c r="BF31" s="827"/>
      <c r="BG31" s="827"/>
      <c r="BH31" s="827"/>
      <c r="BI31" s="828"/>
      <c r="BJ31" s="241"/>
      <c r="BK31" s="241"/>
      <c r="BL31" s="241"/>
      <c r="BM31" s="241"/>
      <c r="BN31" s="241"/>
      <c r="BO31" s="254"/>
      <c r="BP31" s="254"/>
      <c r="BQ31" s="251">
        <v>25</v>
      </c>
      <c r="BR31" s="252"/>
      <c r="BS31" s="709" t="s">
        <v>594</v>
      </c>
      <c r="BT31" s="710"/>
      <c r="BU31" s="710"/>
      <c r="BV31" s="710"/>
      <c r="BW31" s="710"/>
      <c r="BX31" s="710"/>
      <c r="BY31" s="710"/>
      <c r="BZ31" s="710"/>
      <c r="CA31" s="710"/>
      <c r="CB31" s="710"/>
      <c r="CC31" s="710"/>
      <c r="CD31" s="710"/>
      <c r="CE31" s="710"/>
      <c r="CF31" s="710"/>
      <c r="CG31" s="711"/>
      <c r="CH31" s="712">
        <v>0</v>
      </c>
      <c r="CI31" s="713"/>
      <c r="CJ31" s="713"/>
      <c r="CK31" s="713"/>
      <c r="CL31" s="714"/>
      <c r="CM31" s="712">
        <v>205</v>
      </c>
      <c r="CN31" s="713"/>
      <c r="CO31" s="713"/>
      <c r="CP31" s="713"/>
      <c r="CQ31" s="714"/>
      <c r="CR31" s="712">
        <v>108</v>
      </c>
      <c r="CS31" s="713"/>
      <c r="CT31" s="713"/>
      <c r="CU31" s="713"/>
      <c r="CV31" s="714"/>
      <c r="CW31" s="712" t="s">
        <v>552</v>
      </c>
      <c r="CX31" s="713"/>
      <c r="CY31" s="713"/>
      <c r="CZ31" s="713"/>
      <c r="DA31" s="714"/>
      <c r="DB31" s="712" t="s">
        <v>551</v>
      </c>
      <c r="DC31" s="713"/>
      <c r="DD31" s="713"/>
      <c r="DE31" s="713"/>
      <c r="DF31" s="714"/>
      <c r="DG31" s="712" t="s">
        <v>551</v>
      </c>
      <c r="DH31" s="713"/>
      <c r="DI31" s="713"/>
      <c r="DJ31" s="713"/>
      <c r="DK31" s="714"/>
      <c r="DL31" s="712" t="s">
        <v>551</v>
      </c>
      <c r="DM31" s="713"/>
      <c r="DN31" s="713"/>
      <c r="DO31" s="713"/>
      <c r="DP31" s="714"/>
      <c r="DQ31" s="712" t="s">
        <v>552</v>
      </c>
      <c r="DR31" s="713"/>
      <c r="DS31" s="713"/>
      <c r="DT31" s="713"/>
      <c r="DU31" s="714"/>
      <c r="DV31" s="709"/>
      <c r="DW31" s="710"/>
      <c r="DX31" s="710"/>
      <c r="DY31" s="710"/>
      <c r="DZ31" s="747"/>
      <c r="EA31" s="235"/>
    </row>
    <row r="32" spans="1:131" s="236" customFormat="1" ht="26.25" customHeight="1" x14ac:dyDescent="0.2">
      <c r="A32" s="255">
        <v>5</v>
      </c>
      <c r="B32" s="832" t="s">
        <v>560</v>
      </c>
      <c r="C32" s="833"/>
      <c r="D32" s="833"/>
      <c r="E32" s="833"/>
      <c r="F32" s="833"/>
      <c r="G32" s="833"/>
      <c r="H32" s="833"/>
      <c r="I32" s="833"/>
      <c r="J32" s="833"/>
      <c r="K32" s="833"/>
      <c r="L32" s="833"/>
      <c r="M32" s="833"/>
      <c r="N32" s="833"/>
      <c r="O32" s="833"/>
      <c r="P32" s="834"/>
      <c r="Q32" s="760">
        <v>147</v>
      </c>
      <c r="R32" s="761"/>
      <c r="S32" s="761"/>
      <c r="T32" s="761"/>
      <c r="U32" s="762"/>
      <c r="V32" s="763">
        <v>115</v>
      </c>
      <c r="W32" s="761"/>
      <c r="X32" s="761"/>
      <c r="Y32" s="761"/>
      <c r="Z32" s="762"/>
      <c r="AA32" s="763">
        <v>31</v>
      </c>
      <c r="AB32" s="761"/>
      <c r="AC32" s="761"/>
      <c r="AD32" s="761"/>
      <c r="AE32" s="764"/>
      <c r="AF32" s="765">
        <v>3237</v>
      </c>
      <c r="AG32" s="761"/>
      <c r="AH32" s="761"/>
      <c r="AI32" s="761"/>
      <c r="AJ32" s="764"/>
      <c r="AK32" s="835" t="s">
        <v>551</v>
      </c>
      <c r="AL32" s="821"/>
      <c r="AM32" s="821"/>
      <c r="AN32" s="821"/>
      <c r="AO32" s="822"/>
      <c r="AP32" s="820" t="s">
        <v>551</v>
      </c>
      <c r="AQ32" s="821"/>
      <c r="AR32" s="821"/>
      <c r="AS32" s="821"/>
      <c r="AT32" s="822"/>
      <c r="AU32" s="820" t="s">
        <v>551</v>
      </c>
      <c r="AV32" s="821"/>
      <c r="AW32" s="821"/>
      <c r="AX32" s="821"/>
      <c r="AY32" s="822"/>
      <c r="AZ32" s="823" t="s">
        <v>483</v>
      </c>
      <c r="BA32" s="824"/>
      <c r="BB32" s="824"/>
      <c r="BC32" s="824"/>
      <c r="BD32" s="825"/>
      <c r="BE32" s="826" t="s">
        <v>382</v>
      </c>
      <c r="BF32" s="827"/>
      <c r="BG32" s="827"/>
      <c r="BH32" s="827"/>
      <c r="BI32" s="828"/>
      <c r="BJ32" s="241"/>
      <c r="BK32" s="241"/>
      <c r="BL32" s="241"/>
      <c r="BM32" s="241"/>
      <c r="BN32" s="241"/>
      <c r="BO32" s="254"/>
      <c r="BP32" s="254"/>
      <c r="BQ32" s="251">
        <v>26</v>
      </c>
      <c r="BR32" s="252"/>
      <c r="BS32" s="709" t="s">
        <v>595</v>
      </c>
      <c r="BT32" s="710"/>
      <c r="BU32" s="710"/>
      <c r="BV32" s="710"/>
      <c r="BW32" s="710"/>
      <c r="BX32" s="710"/>
      <c r="BY32" s="710"/>
      <c r="BZ32" s="710"/>
      <c r="CA32" s="710"/>
      <c r="CB32" s="710"/>
      <c r="CC32" s="710"/>
      <c r="CD32" s="710"/>
      <c r="CE32" s="710"/>
      <c r="CF32" s="710"/>
      <c r="CG32" s="711"/>
      <c r="CH32" s="712">
        <v>9</v>
      </c>
      <c r="CI32" s="713"/>
      <c r="CJ32" s="713"/>
      <c r="CK32" s="713"/>
      <c r="CL32" s="714"/>
      <c r="CM32" s="712">
        <v>170</v>
      </c>
      <c r="CN32" s="713"/>
      <c r="CO32" s="713"/>
      <c r="CP32" s="713"/>
      <c r="CQ32" s="714"/>
      <c r="CR32" s="712">
        <v>15</v>
      </c>
      <c r="CS32" s="713"/>
      <c r="CT32" s="713"/>
      <c r="CU32" s="713"/>
      <c r="CV32" s="714"/>
      <c r="CW32" s="712" t="s">
        <v>552</v>
      </c>
      <c r="CX32" s="713"/>
      <c r="CY32" s="713"/>
      <c r="CZ32" s="713"/>
      <c r="DA32" s="714"/>
      <c r="DB32" s="712" t="s">
        <v>551</v>
      </c>
      <c r="DC32" s="713"/>
      <c r="DD32" s="713"/>
      <c r="DE32" s="713"/>
      <c r="DF32" s="714"/>
      <c r="DG32" s="712" t="s">
        <v>552</v>
      </c>
      <c r="DH32" s="713"/>
      <c r="DI32" s="713"/>
      <c r="DJ32" s="713"/>
      <c r="DK32" s="714"/>
      <c r="DL32" s="712" t="s">
        <v>552</v>
      </c>
      <c r="DM32" s="713"/>
      <c r="DN32" s="713"/>
      <c r="DO32" s="713"/>
      <c r="DP32" s="714"/>
      <c r="DQ32" s="712" t="s">
        <v>551</v>
      </c>
      <c r="DR32" s="713"/>
      <c r="DS32" s="713"/>
      <c r="DT32" s="713"/>
      <c r="DU32" s="714"/>
      <c r="DV32" s="709"/>
      <c r="DW32" s="710"/>
      <c r="DX32" s="710"/>
      <c r="DY32" s="710"/>
      <c r="DZ32" s="747"/>
      <c r="EA32" s="235"/>
    </row>
    <row r="33" spans="1:131" s="236" customFormat="1" ht="26.25" customHeight="1" x14ac:dyDescent="0.2">
      <c r="A33" s="255">
        <v>6</v>
      </c>
      <c r="B33" s="832" t="s">
        <v>561</v>
      </c>
      <c r="C33" s="833"/>
      <c r="D33" s="833"/>
      <c r="E33" s="833"/>
      <c r="F33" s="833"/>
      <c r="G33" s="833"/>
      <c r="H33" s="833"/>
      <c r="I33" s="833"/>
      <c r="J33" s="833"/>
      <c r="K33" s="833"/>
      <c r="L33" s="833"/>
      <c r="M33" s="833"/>
      <c r="N33" s="833"/>
      <c r="O33" s="833"/>
      <c r="P33" s="834"/>
      <c r="Q33" s="760">
        <v>6484</v>
      </c>
      <c r="R33" s="761"/>
      <c r="S33" s="761"/>
      <c r="T33" s="761"/>
      <c r="U33" s="762"/>
      <c r="V33" s="763">
        <v>5762</v>
      </c>
      <c r="W33" s="761"/>
      <c r="X33" s="761"/>
      <c r="Y33" s="761"/>
      <c r="Z33" s="762"/>
      <c r="AA33" s="763">
        <v>722</v>
      </c>
      <c r="AB33" s="761"/>
      <c r="AC33" s="761"/>
      <c r="AD33" s="761"/>
      <c r="AE33" s="764"/>
      <c r="AF33" s="765">
        <v>19502</v>
      </c>
      <c r="AG33" s="761"/>
      <c r="AH33" s="761"/>
      <c r="AI33" s="761"/>
      <c r="AJ33" s="764"/>
      <c r="AK33" s="835">
        <v>29</v>
      </c>
      <c r="AL33" s="821"/>
      <c r="AM33" s="821"/>
      <c r="AN33" s="821"/>
      <c r="AO33" s="822"/>
      <c r="AP33" s="820">
        <v>8103</v>
      </c>
      <c r="AQ33" s="821"/>
      <c r="AR33" s="821"/>
      <c r="AS33" s="821"/>
      <c r="AT33" s="822"/>
      <c r="AU33" s="820">
        <v>340</v>
      </c>
      <c r="AV33" s="821"/>
      <c r="AW33" s="821"/>
      <c r="AX33" s="821"/>
      <c r="AY33" s="822"/>
      <c r="AZ33" s="823" t="s">
        <v>483</v>
      </c>
      <c r="BA33" s="824"/>
      <c r="BB33" s="824"/>
      <c r="BC33" s="824"/>
      <c r="BD33" s="825"/>
      <c r="BE33" s="826" t="s">
        <v>382</v>
      </c>
      <c r="BF33" s="827"/>
      <c r="BG33" s="827"/>
      <c r="BH33" s="827"/>
      <c r="BI33" s="828"/>
      <c r="BJ33" s="241"/>
      <c r="BK33" s="241"/>
      <c r="BL33" s="241"/>
      <c r="BM33" s="241"/>
      <c r="BN33" s="241"/>
      <c r="BO33" s="254"/>
      <c r="BP33" s="254"/>
      <c r="BQ33" s="251">
        <v>27</v>
      </c>
      <c r="BR33" s="252"/>
      <c r="BS33" s="709" t="s">
        <v>596</v>
      </c>
      <c r="BT33" s="710"/>
      <c r="BU33" s="710"/>
      <c r="BV33" s="710"/>
      <c r="BW33" s="710"/>
      <c r="BX33" s="710"/>
      <c r="BY33" s="710"/>
      <c r="BZ33" s="710"/>
      <c r="CA33" s="710"/>
      <c r="CB33" s="710"/>
      <c r="CC33" s="710"/>
      <c r="CD33" s="710"/>
      <c r="CE33" s="710"/>
      <c r="CF33" s="710"/>
      <c r="CG33" s="711"/>
      <c r="CH33" s="712">
        <v>5</v>
      </c>
      <c r="CI33" s="713"/>
      <c r="CJ33" s="713"/>
      <c r="CK33" s="713"/>
      <c r="CL33" s="714"/>
      <c r="CM33" s="712">
        <v>575</v>
      </c>
      <c r="CN33" s="713"/>
      <c r="CO33" s="713"/>
      <c r="CP33" s="713"/>
      <c r="CQ33" s="714"/>
      <c r="CR33" s="712">
        <v>147</v>
      </c>
      <c r="CS33" s="713"/>
      <c r="CT33" s="713"/>
      <c r="CU33" s="713"/>
      <c r="CV33" s="714"/>
      <c r="CW33" s="712">
        <v>13</v>
      </c>
      <c r="CX33" s="713"/>
      <c r="CY33" s="713"/>
      <c r="CZ33" s="713"/>
      <c r="DA33" s="714"/>
      <c r="DB33" s="712" t="s">
        <v>552</v>
      </c>
      <c r="DC33" s="713"/>
      <c r="DD33" s="713"/>
      <c r="DE33" s="713"/>
      <c r="DF33" s="714"/>
      <c r="DG33" s="712" t="s">
        <v>551</v>
      </c>
      <c r="DH33" s="713"/>
      <c r="DI33" s="713"/>
      <c r="DJ33" s="713"/>
      <c r="DK33" s="714"/>
      <c r="DL33" s="712" t="s">
        <v>552</v>
      </c>
      <c r="DM33" s="713"/>
      <c r="DN33" s="713"/>
      <c r="DO33" s="713"/>
      <c r="DP33" s="714"/>
      <c r="DQ33" s="712" t="s">
        <v>551</v>
      </c>
      <c r="DR33" s="713"/>
      <c r="DS33" s="713"/>
      <c r="DT33" s="713"/>
      <c r="DU33" s="714"/>
      <c r="DV33" s="709"/>
      <c r="DW33" s="710"/>
      <c r="DX33" s="710"/>
      <c r="DY33" s="710"/>
      <c r="DZ33" s="747"/>
      <c r="EA33" s="235"/>
    </row>
    <row r="34" spans="1:131" s="236" customFormat="1" ht="26.25" customHeight="1" x14ac:dyDescent="0.2">
      <c r="A34" s="255">
        <v>7</v>
      </c>
      <c r="B34" s="832" t="s">
        <v>562</v>
      </c>
      <c r="C34" s="833"/>
      <c r="D34" s="833"/>
      <c r="E34" s="833"/>
      <c r="F34" s="833"/>
      <c r="G34" s="833"/>
      <c r="H34" s="833"/>
      <c r="I34" s="833"/>
      <c r="J34" s="833"/>
      <c r="K34" s="833"/>
      <c r="L34" s="833"/>
      <c r="M34" s="833"/>
      <c r="N34" s="833"/>
      <c r="O34" s="833"/>
      <c r="P34" s="834"/>
      <c r="Q34" s="760">
        <v>1347</v>
      </c>
      <c r="R34" s="761"/>
      <c r="S34" s="761"/>
      <c r="T34" s="761"/>
      <c r="U34" s="762"/>
      <c r="V34" s="763">
        <v>1345</v>
      </c>
      <c r="W34" s="761"/>
      <c r="X34" s="761"/>
      <c r="Y34" s="761"/>
      <c r="Z34" s="762"/>
      <c r="AA34" s="763">
        <v>3</v>
      </c>
      <c r="AB34" s="761"/>
      <c r="AC34" s="761"/>
      <c r="AD34" s="761"/>
      <c r="AE34" s="764"/>
      <c r="AF34" s="765">
        <v>3</v>
      </c>
      <c r="AG34" s="761"/>
      <c r="AH34" s="761"/>
      <c r="AI34" s="761"/>
      <c r="AJ34" s="764"/>
      <c r="AK34" s="835">
        <v>275</v>
      </c>
      <c r="AL34" s="821"/>
      <c r="AM34" s="821"/>
      <c r="AN34" s="821"/>
      <c r="AO34" s="822"/>
      <c r="AP34" s="820">
        <v>4668</v>
      </c>
      <c r="AQ34" s="821"/>
      <c r="AR34" s="821"/>
      <c r="AS34" s="821"/>
      <c r="AT34" s="822"/>
      <c r="AU34" s="820">
        <v>4019</v>
      </c>
      <c r="AV34" s="821"/>
      <c r="AW34" s="821"/>
      <c r="AX34" s="821"/>
      <c r="AY34" s="822"/>
      <c r="AZ34" s="823" t="s">
        <v>483</v>
      </c>
      <c r="BA34" s="824"/>
      <c r="BB34" s="824"/>
      <c r="BC34" s="824"/>
      <c r="BD34" s="825"/>
      <c r="BE34" s="826" t="s">
        <v>612</v>
      </c>
      <c r="BF34" s="827"/>
      <c r="BG34" s="827"/>
      <c r="BH34" s="827"/>
      <c r="BI34" s="828"/>
      <c r="BJ34" s="241"/>
      <c r="BK34" s="241"/>
      <c r="BL34" s="241"/>
      <c r="BM34" s="241"/>
      <c r="BN34" s="241"/>
      <c r="BO34" s="254"/>
      <c r="BP34" s="254"/>
      <c r="BQ34" s="251">
        <v>28</v>
      </c>
      <c r="BR34" s="252"/>
      <c r="BS34" s="709" t="s">
        <v>597</v>
      </c>
      <c r="BT34" s="710"/>
      <c r="BU34" s="710"/>
      <c r="BV34" s="710"/>
      <c r="BW34" s="710"/>
      <c r="BX34" s="710"/>
      <c r="BY34" s="710"/>
      <c r="BZ34" s="710"/>
      <c r="CA34" s="710"/>
      <c r="CB34" s="710"/>
      <c r="CC34" s="710"/>
      <c r="CD34" s="710"/>
      <c r="CE34" s="710"/>
      <c r="CF34" s="710"/>
      <c r="CG34" s="711"/>
      <c r="CH34" s="712">
        <v>49</v>
      </c>
      <c r="CI34" s="713"/>
      <c r="CJ34" s="713"/>
      <c r="CK34" s="713"/>
      <c r="CL34" s="714"/>
      <c r="CM34" s="712">
        <v>2827</v>
      </c>
      <c r="CN34" s="713"/>
      <c r="CO34" s="713"/>
      <c r="CP34" s="713"/>
      <c r="CQ34" s="714"/>
      <c r="CR34" s="712">
        <v>299</v>
      </c>
      <c r="CS34" s="713"/>
      <c r="CT34" s="713"/>
      <c r="CU34" s="713"/>
      <c r="CV34" s="714"/>
      <c r="CW34" s="712">
        <v>0</v>
      </c>
      <c r="CX34" s="713"/>
      <c r="CY34" s="713"/>
      <c r="CZ34" s="713"/>
      <c r="DA34" s="714"/>
      <c r="DB34" s="712" t="s">
        <v>551</v>
      </c>
      <c r="DC34" s="713"/>
      <c r="DD34" s="713"/>
      <c r="DE34" s="713"/>
      <c r="DF34" s="714"/>
      <c r="DG34" s="712" t="s">
        <v>551</v>
      </c>
      <c r="DH34" s="713"/>
      <c r="DI34" s="713"/>
      <c r="DJ34" s="713"/>
      <c r="DK34" s="714"/>
      <c r="DL34" s="712" t="s">
        <v>551</v>
      </c>
      <c r="DM34" s="713"/>
      <c r="DN34" s="713"/>
      <c r="DO34" s="713"/>
      <c r="DP34" s="714"/>
      <c r="DQ34" s="712" t="s">
        <v>552</v>
      </c>
      <c r="DR34" s="713"/>
      <c r="DS34" s="713"/>
      <c r="DT34" s="713"/>
      <c r="DU34" s="714"/>
      <c r="DV34" s="709"/>
      <c r="DW34" s="710"/>
      <c r="DX34" s="710"/>
      <c r="DY34" s="710"/>
      <c r="DZ34" s="747"/>
      <c r="EA34" s="235"/>
    </row>
    <row r="35" spans="1:131" s="236" customFormat="1" ht="26.25" customHeight="1" x14ac:dyDescent="0.2">
      <c r="A35" s="255">
        <v>8</v>
      </c>
      <c r="B35" s="832" t="s">
        <v>563</v>
      </c>
      <c r="C35" s="833"/>
      <c r="D35" s="833"/>
      <c r="E35" s="833"/>
      <c r="F35" s="833"/>
      <c r="G35" s="833"/>
      <c r="H35" s="833"/>
      <c r="I35" s="833"/>
      <c r="J35" s="833"/>
      <c r="K35" s="833"/>
      <c r="L35" s="833"/>
      <c r="M35" s="833"/>
      <c r="N35" s="833"/>
      <c r="O35" s="833"/>
      <c r="P35" s="834"/>
      <c r="Q35" s="760">
        <v>271</v>
      </c>
      <c r="R35" s="761"/>
      <c r="S35" s="761"/>
      <c r="T35" s="761"/>
      <c r="U35" s="762"/>
      <c r="V35" s="763">
        <v>136</v>
      </c>
      <c r="W35" s="761"/>
      <c r="X35" s="761"/>
      <c r="Y35" s="761"/>
      <c r="Z35" s="762"/>
      <c r="AA35" s="763">
        <v>135</v>
      </c>
      <c r="AB35" s="761"/>
      <c r="AC35" s="761"/>
      <c r="AD35" s="761"/>
      <c r="AE35" s="764"/>
      <c r="AF35" s="765" t="s">
        <v>551</v>
      </c>
      <c r="AG35" s="761"/>
      <c r="AH35" s="761"/>
      <c r="AI35" s="761"/>
      <c r="AJ35" s="764"/>
      <c r="AK35" s="835">
        <v>45</v>
      </c>
      <c r="AL35" s="821"/>
      <c r="AM35" s="821"/>
      <c r="AN35" s="821"/>
      <c r="AO35" s="822"/>
      <c r="AP35" s="820">
        <v>439</v>
      </c>
      <c r="AQ35" s="821"/>
      <c r="AR35" s="821"/>
      <c r="AS35" s="821"/>
      <c r="AT35" s="822"/>
      <c r="AU35" s="820" t="s">
        <v>551</v>
      </c>
      <c r="AV35" s="821"/>
      <c r="AW35" s="821"/>
      <c r="AX35" s="821"/>
      <c r="AY35" s="822"/>
      <c r="AZ35" s="823" t="s">
        <v>483</v>
      </c>
      <c r="BA35" s="824"/>
      <c r="BB35" s="824"/>
      <c r="BC35" s="824"/>
      <c r="BD35" s="825"/>
      <c r="BE35" s="826" t="s">
        <v>612</v>
      </c>
      <c r="BF35" s="827"/>
      <c r="BG35" s="827"/>
      <c r="BH35" s="827"/>
      <c r="BI35" s="828"/>
      <c r="BJ35" s="241"/>
      <c r="BK35" s="241"/>
      <c r="BL35" s="241"/>
      <c r="BM35" s="241"/>
      <c r="BN35" s="241"/>
      <c r="BO35" s="254"/>
      <c r="BP35" s="254"/>
      <c r="BQ35" s="251">
        <v>29</v>
      </c>
      <c r="BR35" s="252"/>
      <c r="BS35" s="709" t="s">
        <v>598</v>
      </c>
      <c r="BT35" s="710"/>
      <c r="BU35" s="710"/>
      <c r="BV35" s="710"/>
      <c r="BW35" s="710"/>
      <c r="BX35" s="710"/>
      <c r="BY35" s="710"/>
      <c r="BZ35" s="710"/>
      <c r="CA35" s="710"/>
      <c r="CB35" s="710"/>
      <c r="CC35" s="710"/>
      <c r="CD35" s="710"/>
      <c r="CE35" s="710"/>
      <c r="CF35" s="710"/>
      <c r="CG35" s="711"/>
      <c r="CH35" s="712">
        <v>15</v>
      </c>
      <c r="CI35" s="713"/>
      <c r="CJ35" s="713"/>
      <c r="CK35" s="713"/>
      <c r="CL35" s="714"/>
      <c r="CM35" s="712">
        <v>124</v>
      </c>
      <c r="CN35" s="713"/>
      <c r="CO35" s="713"/>
      <c r="CP35" s="713"/>
      <c r="CQ35" s="714"/>
      <c r="CR35" s="712">
        <v>17</v>
      </c>
      <c r="CS35" s="713"/>
      <c r="CT35" s="713"/>
      <c r="CU35" s="713"/>
      <c r="CV35" s="714"/>
      <c r="CW35" s="712" t="s">
        <v>551</v>
      </c>
      <c r="CX35" s="713"/>
      <c r="CY35" s="713"/>
      <c r="CZ35" s="713"/>
      <c r="DA35" s="714"/>
      <c r="DB35" s="712" t="s">
        <v>551</v>
      </c>
      <c r="DC35" s="713"/>
      <c r="DD35" s="713"/>
      <c r="DE35" s="713"/>
      <c r="DF35" s="714"/>
      <c r="DG35" s="712" t="s">
        <v>552</v>
      </c>
      <c r="DH35" s="713"/>
      <c r="DI35" s="713"/>
      <c r="DJ35" s="713"/>
      <c r="DK35" s="714"/>
      <c r="DL35" s="712" t="s">
        <v>552</v>
      </c>
      <c r="DM35" s="713"/>
      <c r="DN35" s="713"/>
      <c r="DO35" s="713"/>
      <c r="DP35" s="714"/>
      <c r="DQ35" s="712" t="s">
        <v>551</v>
      </c>
      <c r="DR35" s="713"/>
      <c r="DS35" s="713"/>
      <c r="DT35" s="713"/>
      <c r="DU35" s="714"/>
      <c r="DV35" s="709"/>
      <c r="DW35" s="710"/>
      <c r="DX35" s="710"/>
      <c r="DY35" s="710"/>
      <c r="DZ35" s="747"/>
      <c r="EA35" s="235"/>
    </row>
    <row r="36" spans="1:131" s="236" customFormat="1" ht="26.25" customHeight="1" x14ac:dyDescent="0.2">
      <c r="A36" s="255">
        <v>9</v>
      </c>
      <c r="B36" s="832" t="s">
        <v>564</v>
      </c>
      <c r="C36" s="833"/>
      <c r="D36" s="833"/>
      <c r="E36" s="833"/>
      <c r="F36" s="833"/>
      <c r="G36" s="833"/>
      <c r="H36" s="833"/>
      <c r="I36" s="833"/>
      <c r="J36" s="833"/>
      <c r="K36" s="833"/>
      <c r="L36" s="833"/>
      <c r="M36" s="833"/>
      <c r="N36" s="833"/>
      <c r="O36" s="833"/>
      <c r="P36" s="834"/>
      <c r="Q36" s="760">
        <v>5165</v>
      </c>
      <c r="R36" s="761"/>
      <c r="S36" s="761"/>
      <c r="T36" s="761"/>
      <c r="U36" s="762"/>
      <c r="V36" s="763">
        <v>4565</v>
      </c>
      <c r="W36" s="761"/>
      <c r="X36" s="761"/>
      <c r="Y36" s="761"/>
      <c r="Z36" s="762"/>
      <c r="AA36" s="763">
        <v>600</v>
      </c>
      <c r="AB36" s="761"/>
      <c r="AC36" s="761"/>
      <c r="AD36" s="761"/>
      <c r="AE36" s="764"/>
      <c r="AF36" s="765">
        <v>378</v>
      </c>
      <c r="AG36" s="761"/>
      <c r="AH36" s="761"/>
      <c r="AI36" s="761"/>
      <c r="AJ36" s="764"/>
      <c r="AK36" s="835">
        <v>583</v>
      </c>
      <c r="AL36" s="821"/>
      <c r="AM36" s="821"/>
      <c r="AN36" s="821"/>
      <c r="AO36" s="822"/>
      <c r="AP36" s="820">
        <v>9169</v>
      </c>
      <c r="AQ36" s="821"/>
      <c r="AR36" s="821"/>
      <c r="AS36" s="821"/>
      <c r="AT36" s="822"/>
      <c r="AU36" s="820">
        <v>5336</v>
      </c>
      <c r="AV36" s="821"/>
      <c r="AW36" s="821"/>
      <c r="AX36" s="821"/>
      <c r="AY36" s="822"/>
      <c r="AZ36" s="823" t="s">
        <v>483</v>
      </c>
      <c r="BA36" s="824"/>
      <c r="BB36" s="824"/>
      <c r="BC36" s="824"/>
      <c r="BD36" s="825"/>
      <c r="BE36" s="826" t="s">
        <v>386</v>
      </c>
      <c r="BF36" s="827"/>
      <c r="BG36" s="827"/>
      <c r="BH36" s="827"/>
      <c r="BI36" s="828"/>
      <c r="BJ36" s="241"/>
      <c r="BK36" s="241"/>
      <c r="BL36" s="241"/>
      <c r="BM36" s="241"/>
      <c r="BN36" s="241"/>
      <c r="BO36" s="254"/>
      <c r="BP36" s="254"/>
      <c r="BQ36" s="251">
        <v>30</v>
      </c>
      <c r="BR36" s="252" t="s">
        <v>568</v>
      </c>
      <c r="BS36" s="709" t="s">
        <v>599</v>
      </c>
      <c r="BT36" s="710"/>
      <c r="BU36" s="710"/>
      <c r="BV36" s="710"/>
      <c r="BW36" s="710"/>
      <c r="BX36" s="710"/>
      <c r="BY36" s="710"/>
      <c r="BZ36" s="710"/>
      <c r="CA36" s="710"/>
      <c r="CB36" s="710"/>
      <c r="CC36" s="710"/>
      <c r="CD36" s="710"/>
      <c r="CE36" s="710"/>
      <c r="CF36" s="710"/>
      <c r="CG36" s="711"/>
      <c r="CH36" s="712">
        <v>0</v>
      </c>
      <c r="CI36" s="713"/>
      <c r="CJ36" s="713"/>
      <c r="CK36" s="713"/>
      <c r="CL36" s="714"/>
      <c r="CM36" s="712">
        <v>15988</v>
      </c>
      <c r="CN36" s="713"/>
      <c r="CO36" s="713"/>
      <c r="CP36" s="713"/>
      <c r="CQ36" s="714"/>
      <c r="CR36" s="712">
        <v>10</v>
      </c>
      <c r="CS36" s="713"/>
      <c r="CT36" s="713"/>
      <c r="CU36" s="713"/>
      <c r="CV36" s="714"/>
      <c r="CW36" s="712">
        <v>180</v>
      </c>
      <c r="CX36" s="713"/>
      <c r="CY36" s="713"/>
      <c r="CZ36" s="713"/>
      <c r="DA36" s="714"/>
      <c r="DB36" s="712">
        <v>22021</v>
      </c>
      <c r="DC36" s="713"/>
      <c r="DD36" s="713"/>
      <c r="DE36" s="713"/>
      <c r="DF36" s="714"/>
      <c r="DG36" s="712" t="s">
        <v>551</v>
      </c>
      <c r="DH36" s="713"/>
      <c r="DI36" s="713"/>
      <c r="DJ36" s="713"/>
      <c r="DK36" s="714"/>
      <c r="DL36" s="712">
        <v>9008</v>
      </c>
      <c r="DM36" s="713"/>
      <c r="DN36" s="713"/>
      <c r="DO36" s="713"/>
      <c r="DP36" s="714"/>
      <c r="DQ36" s="712">
        <v>8108</v>
      </c>
      <c r="DR36" s="713"/>
      <c r="DS36" s="713"/>
      <c r="DT36" s="713"/>
      <c r="DU36" s="714"/>
      <c r="DV36" s="709"/>
      <c r="DW36" s="710"/>
      <c r="DX36" s="710"/>
      <c r="DY36" s="710"/>
      <c r="DZ36" s="747"/>
      <c r="EA36" s="235"/>
    </row>
    <row r="37" spans="1:131" s="236" customFormat="1" ht="26.25" customHeight="1" x14ac:dyDescent="0.2">
      <c r="A37" s="255">
        <v>10</v>
      </c>
      <c r="B37" s="757"/>
      <c r="C37" s="758"/>
      <c r="D37" s="758"/>
      <c r="E37" s="758"/>
      <c r="F37" s="758"/>
      <c r="G37" s="758"/>
      <c r="H37" s="758"/>
      <c r="I37" s="758"/>
      <c r="J37" s="758"/>
      <c r="K37" s="758"/>
      <c r="L37" s="758"/>
      <c r="M37" s="758"/>
      <c r="N37" s="758"/>
      <c r="O37" s="758"/>
      <c r="P37" s="759"/>
      <c r="Q37" s="760"/>
      <c r="R37" s="761"/>
      <c r="S37" s="761"/>
      <c r="T37" s="761"/>
      <c r="U37" s="762"/>
      <c r="V37" s="763"/>
      <c r="W37" s="761"/>
      <c r="X37" s="761"/>
      <c r="Y37" s="761"/>
      <c r="Z37" s="762"/>
      <c r="AA37" s="763"/>
      <c r="AB37" s="761"/>
      <c r="AC37" s="761"/>
      <c r="AD37" s="761"/>
      <c r="AE37" s="764"/>
      <c r="AF37" s="765"/>
      <c r="AG37" s="761"/>
      <c r="AH37" s="761"/>
      <c r="AI37" s="761"/>
      <c r="AJ37" s="764"/>
      <c r="AK37" s="835"/>
      <c r="AL37" s="821"/>
      <c r="AM37" s="821"/>
      <c r="AN37" s="821"/>
      <c r="AO37" s="822"/>
      <c r="AP37" s="820"/>
      <c r="AQ37" s="821"/>
      <c r="AR37" s="821"/>
      <c r="AS37" s="821"/>
      <c r="AT37" s="822"/>
      <c r="AU37" s="820"/>
      <c r="AV37" s="821"/>
      <c r="AW37" s="821"/>
      <c r="AX37" s="821"/>
      <c r="AY37" s="822"/>
      <c r="AZ37" s="823"/>
      <c r="BA37" s="824"/>
      <c r="BB37" s="824"/>
      <c r="BC37" s="824"/>
      <c r="BD37" s="825"/>
      <c r="BE37" s="826"/>
      <c r="BF37" s="827"/>
      <c r="BG37" s="827"/>
      <c r="BH37" s="827"/>
      <c r="BI37" s="828"/>
      <c r="BJ37" s="241"/>
      <c r="BK37" s="241"/>
      <c r="BL37" s="241"/>
      <c r="BM37" s="241"/>
      <c r="BN37" s="241"/>
      <c r="BO37" s="254"/>
      <c r="BP37" s="254"/>
      <c r="BQ37" s="251">
        <v>31</v>
      </c>
      <c r="BR37" s="252"/>
      <c r="BS37" s="709" t="s">
        <v>600</v>
      </c>
      <c r="BT37" s="710"/>
      <c r="BU37" s="710"/>
      <c r="BV37" s="710"/>
      <c r="BW37" s="710"/>
      <c r="BX37" s="710"/>
      <c r="BY37" s="710"/>
      <c r="BZ37" s="710"/>
      <c r="CA37" s="710"/>
      <c r="CB37" s="710"/>
      <c r="CC37" s="710"/>
      <c r="CD37" s="710"/>
      <c r="CE37" s="710"/>
      <c r="CF37" s="710"/>
      <c r="CG37" s="711"/>
      <c r="CH37" s="712">
        <v>-19</v>
      </c>
      <c r="CI37" s="713"/>
      <c r="CJ37" s="713"/>
      <c r="CK37" s="713"/>
      <c r="CL37" s="714"/>
      <c r="CM37" s="712">
        <v>2862</v>
      </c>
      <c r="CN37" s="713"/>
      <c r="CO37" s="713"/>
      <c r="CP37" s="713"/>
      <c r="CQ37" s="714"/>
      <c r="CR37" s="712">
        <v>1748</v>
      </c>
      <c r="CS37" s="713"/>
      <c r="CT37" s="713"/>
      <c r="CU37" s="713"/>
      <c r="CV37" s="714"/>
      <c r="CW37" s="712">
        <v>62</v>
      </c>
      <c r="CX37" s="713"/>
      <c r="CY37" s="713"/>
      <c r="CZ37" s="713"/>
      <c r="DA37" s="714"/>
      <c r="DB37" s="712" t="s">
        <v>551</v>
      </c>
      <c r="DC37" s="713"/>
      <c r="DD37" s="713"/>
      <c r="DE37" s="713"/>
      <c r="DF37" s="714"/>
      <c r="DG37" s="712" t="s">
        <v>552</v>
      </c>
      <c r="DH37" s="713"/>
      <c r="DI37" s="713"/>
      <c r="DJ37" s="713"/>
      <c r="DK37" s="714"/>
      <c r="DL37" s="712" t="s">
        <v>552</v>
      </c>
      <c r="DM37" s="713"/>
      <c r="DN37" s="713"/>
      <c r="DO37" s="713"/>
      <c r="DP37" s="714"/>
      <c r="DQ37" s="712" t="s">
        <v>552</v>
      </c>
      <c r="DR37" s="713"/>
      <c r="DS37" s="713"/>
      <c r="DT37" s="713"/>
      <c r="DU37" s="714"/>
      <c r="DV37" s="709"/>
      <c r="DW37" s="710"/>
      <c r="DX37" s="710"/>
      <c r="DY37" s="710"/>
      <c r="DZ37" s="747"/>
      <c r="EA37" s="235"/>
    </row>
    <row r="38" spans="1:131" s="236" customFormat="1" ht="26.25" customHeight="1" x14ac:dyDescent="0.2">
      <c r="A38" s="255">
        <v>11</v>
      </c>
      <c r="B38" s="757"/>
      <c r="C38" s="758"/>
      <c r="D38" s="758"/>
      <c r="E38" s="758"/>
      <c r="F38" s="758"/>
      <c r="G38" s="758"/>
      <c r="H38" s="758"/>
      <c r="I38" s="758"/>
      <c r="J38" s="758"/>
      <c r="K38" s="758"/>
      <c r="L38" s="758"/>
      <c r="M38" s="758"/>
      <c r="N38" s="758"/>
      <c r="O38" s="758"/>
      <c r="P38" s="759"/>
      <c r="Q38" s="776"/>
      <c r="R38" s="777"/>
      <c r="S38" s="777"/>
      <c r="T38" s="777"/>
      <c r="U38" s="777"/>
      <c r="V38" s="777"/>
      <c r="W38" s="777"/>
      <c r="X38" s="777"/>
      <c r="Y38" s="777"/>
      <c r="Z38" s="777"/>
      <c r="AA38" s="777"/>
      <c r="AB38" s="777"/>
      <c r="AC38" s="777"/>
      <c r="AD38" s="777"/>
      <c r="AE38" s="763"/>
      <c r="AF38" s="829"/>
      <c r="AG38" s="777"/>
      <c r="AH38" s="777"/>
      <c r="AI38" s="777"/>
      <c r="AJ38" s="830"/>
      <c r="AK38" s="822"/>
      <c r="AL38" s="831"/>
      <c r="AM38" s="831"/>
      <c r="AN38" s="831"/>
      <c r="AO38" s="831"/>
      <c r="AP38" s="831"/>
      <c r="AQ38" s="831"/>
      <c r="AR38" s="831"/>
      <c r="AS38" s="831"/>
      <c r="AT38" s="831"/>
      <c r="AU38" s="820"/>
      <c r="AV38" s="821"/>
      <c r="AW38" s="821"/>
      <c r="AX38" s="821"/>
      <c r="AY38" s="822"/>
      <c r="AZ38" s="823"/>
      <c r="BA38" s="824"/>
      <c r="BB38" s="824"/>
      <c r="BC38" s="824"/>
      <c r="BD38" s="825"/>
      <c r="BE38" s="826"/>
      <c r="BF38" s="827"/>
      <c r="BG38" s="827"/>
      <c r="BH38" s="827"/>
      <c r="BI38" s="828"/>
      <c r="BJ38" s="241"/>
      <c r="BK38" s="241"/>
      <c r="BL38" s="241"/>
      <c r="BM38" s="241"/>
      <c r="BN38" s="241"/>
      <c r="BO38" s="254"/>
      <c r="BP38" s="254"/>
      <c r="BQ38" s="251">
        <v>32</v>
      </c>
      <c r="BR38" s="252"/>
      <c r="BS38" s="709" t="s">
        <v>601</v>
      </c>
      <c r="BT38" s="710"/>
      <c r="BU38" s="710"/>
      <c r="BV38" s="710"/>
      <c r="BW38" s="710"/>
      <c r="BX38" s="710"/>
      <c r="BY38" s="710"/>
      <c r="BZ38" s="710"/>
      <c r="CA38" s="710"/>
      <c r="CB38" s="710"/>
      <c r="CC38" s="710"/>
      <c r="CD38" s="710"/>
      <c r="CE38" s="710"/>
      <c r="CF38" s="710"/>
      <c r="CG38" s="711"/>
      <c r="CH38" s="712">
        <v>131</v>
      </c>
      <c r="CI38" s="713"/>
      <c r="CJ38" s="713"/>
      <c r="CK38" s="713"/>
      <c r="CL38" s="714"/>
      <c r="CM38" s="712">
        <v>2066</v>
      </c>
      <c r="CN38" s="713"/>
      <c r="CO38" s="713"/>
      <c r="CP38" s="713"/>
      <c r="CQ38" s="714"/>
      <c r="CR38" s="712">
        <v>41</v>
      </c>
      <c r="CS38" s="713"/>
      <c r="CT38" s="713"/>
      <c r="CU38" s="713"/>
      <c r="CV38" s="714"/>
      <c r="CW38" s="712" t="s">
        <v>551</v>
      </c>
      <c r="CX38" s="713"/>
      <c r="CY38" s="713"/>
      <c r="CZ38" s="713"/>
      <c r="DA38" s="714"/>
      <c r="DB38" s="712" t="s">
        <v>551</v>
      </c>
      <c r="DC38" s="713"/>
      <c r="DD38" s="713"/>
      <c r="DE38" s="713"/>
      <c r="DF38" s="714"/>
      <c r="DG38" s="712" t="s">
        <v>551</v>
      </c>
      <c r="DH38" s="713"/>
      <c r="DI38" s="713"/>
      <c r="DJ38" s="713"/>
      <c r="DK38" s="714"/>
      <c r="DL38" s="712" t="s">
        <v>551</v>
      </c>
      <c r="DM38" s="713"/>
      <c r="DN38" s="713"/>
      <c r="DO38" s="713"/>
      <c r="DP38" s="714"/>
      <c r="DQ38" s="712" t="s">
        <v>552</v>
      </c>
      <c r="DR38" s="713"/>
      <c r="DS38" s="713"/>
      <c r="DT38" s="713"/>
      <c r="DU38" s="714"/>
      <c r="DV38" s="709"/>
      <c r="DW38" s="710"/>
      <c r="DX38" s="710"/>
      <c r="DY38" s="710"/>
      <c r="DZ38" s="747"/>
      <c r="EA38" s="235"/>
    </row>
    <row r="39" spans="1:131" s="236" customFormat="1" ht="26.25" customHeight="1" x14ac:dyDescent="0.2">
      <c r="A39" s="255">
        <v>12</v>
      </c>
      <c r="B39" s="757"/>
      <c r="C39" s="758"/>
      <c r="D39" s="758"/>
      <c r="E39" s="758"/>
      <c r="F39" s="758"/>
      <c r="G39" s="758"/>
      <c r="H39" s="758"/>
      <c r="I39" s="758"/>
      <c r="J39" s="758"/>
      <c r="K39" s="758"/>
      <c r="L39" s="758"/>
      <c r="M39" s="758"/>
      <c r="N39" s="758"/>
      <c r="O39" s="758"/>
      <c r="P39" s="759"/>
      <c r="Q39" s="776"/>
      <c r="R39" s="777"/>
      <c r="S39" s="777"/>
      <c r="T39" s="777"/>
      <c r="U39" s="777"/>
      <c r="V39" s="777"/>
      <c r="W39" s="777"/>
      <c r="X39" s="777"/>
      <c r="Y39" s="777"/>
      <c r="Z39" s="777"/>
      <c r="AA39" s="777"/>
      <c r="AB39" s="777"/>
      <c r="AC39" s="777"/>
      <c r="AD39" s="777"/>
      <c r="AE39" s="763"/>
      <c r="AF39" s="829"/>
      <c r="AG39" s="777"/>
      <c r="AH39" s="777"/>
      <c r="AI39" s="777"/>
      <c r="AJ39" s="830"/>
      <c r="AK39" s="822"/>
      <c r="AL39" s="831"/>
      <c r="AM39" s="831"/>
      <c r="AN39" s="831"/>
      <c r="AO39" s="831"/>
      <c r="AP39" s="831"/>
      <c r="AQ39" s="831"/>
      <c r="AR39" s="831"/>
      <c r="AS39" s="831"/>
      <c r="AT39" s="831"/>
      <c r="AU39" s="820"/>
      <c r="AV39" s="821"/>
      <c r="AW39" s="821"/>
      <c r="AX39" s="821"/>
      <c r="AY39" s="822"/>
      <c r="AZ39" s="823"/>
      <c r="BA39" s="824"/>
      <c r="BB39" s="824"/>
      <c r="BC39" s="824"/>
      <c r="BD39" s="825"/>
      <c r="BE39" s="826"/>
      <c r="BF39" s="827"/>
      <c r="BG39" s="827"/>
      <c r="BH39" s="827"/>
      <c r="BI39" s="828"/>
      <c r="BJ39" s="241"/>
      <c r="BK39" s="241"/>
      <c r="BL39" s="241"/>
      <c r="BM39" s="241"/>
      <c r="BN39" s="241"/>
      <c r="BO39" s="254"/>
      <c r="BP39" s="254"/>
      <c r="BQ39" s="396">
        <v>33</v>
      </c>
      <c r="BR39" s="397" t="s">
        <v>568</v>
      </c>
      <c r="BS39" s="709" t="s">
        <v>602</v>
      </c>
      <c r="BT39" s="710"/>
      <c r="BU39" s="710"/>
      <c r="BV39" s="710"/>
      <c r="BW39" s="710"/>
      <c r="BX39" s="710"/>
      <c r="BY39" s="710"/>
      <c r="BZ39" s="710"/>
      <c r="CA39" s="710"/>
      <c r="CB39" s="710"/>
      <c r="CC39" s="710"/>
      <c r="CD39" s="710"/>
      <c r="CE39" s="710"/>
      <c r="CF39" s="710"/>
      <c r="CG39" s="711"/>
      <c r="CH39" s="712">
        <v>-14</v>
      </c>
      <c r="CI39" s="713"/>
      <c r="CJ39" s="713"/>
      <c r="CK39" s="713"/>
      <c r="CL39" s="714"/>
      <c r="CM39" s="712">
        <v>635</v>
      </c>
      <c r="CN39" s="713"/>
      <c r="CO39" s="713"/>
      <c r="CP39" s="713"/>
      <c r="CQ39" s="714"/>
      <c r="CR39" s="712">
        <v>30</v>
      </c>
      <c r="CS39" s="713"/>
      <c r="CT39" s="713"/>
      <c r="CU39" s="713"/>
      <c r="CV39" s="714"/>
      <c r="CW39" s="712">
        <v>4</v>
      </c>
      <c r="CX39" s="713"/>
      <c r="CY39" s="713"/>
      <c r="CZ39" s="713"/>
      <c r="DA39" s="714"/>
      <c r="DB39" s="712" t="s">
        <v>551</v>
      </c>
      <c r="DC39" s="713"/>
      <c r="DD39" s="713"/>
      <c r="DE39" s="713"/>
      <c r="DF39" s="714"/>
      <c r="DG39" s="712" t="s">
        <v>552</v>
      </c>
      <c r="DH39" s="713"/>
      <c r="DI39" s="713"/>
      <c r="DJ39" s="713"/>
      <c r="DK39" s="714"/>
      <c r="DL39" s="712" t="s">
        <v>551</v>
      </c>
      <c r="DM39" s="713"/>
      <c r="DN39" s="713"/>
      <c r="DO39" s="713"/>
      <c r="DP39" s="714"/>
      <c r="DQ39" s="712" t="s">
        <v>551</v>
      </c>
      <c r="DR39" s="713"/>
      <c r="DS39" s="713"/>
      <c r="DT39" s="713"/>
      <c r="DU39" s="714"/>
      <c r="DV39" s="709"/>
      <c r="DW39" s="710"/>
      <c r="DX39" s="710"/>
      <c r="DY39" s="710"/>
      <c r="DZ39" s="747"/>
      <c r="EA39" s="235"/>
    </row>
    <row r="40" spans="1:131" s="236" customFormat="1" ht="26.25" customHeight="1" x14ac:dyDescent="0.2">
      <c r="A40" s="250">
        <v>13</v>
      </c>
      <c r="B40" s="757"/>
      <c r="C40" s="758"/>
      <c r="D40" s="758"/>
      <c r="E40" s="758"/>
      <c r="F40" s="758"/>
      <c r="G40" s="758"/>
      <c r="H40" s="758"/>
      <c r="I40" s="758"/>
      <c r="J40" s="758"/>
      <c r="K40" s="758"/>
      <c r="L40" s="758"/>
      <c r="M40" s="758"/>
      <c r="N40" s="758"/>
      <c r="O40" s="758"/>
      <c r="P40" s="759"/>
      <c r="Q40" s="760"/>
      <c r="R40" s="761"/>
      <c r="S40" s="761"/>
      <c r="T40" s="761"/>
      <c r="U40" s="762"/>
      <c r="V40" s="763"/>
      <c r="W40" s="761"/>
      <c r="X40" s="761"/>
      <c r="Y40" s="761"/>
      <c r="Z40" s="762"/>
      <c r="AA40" s="763"/>
      <c r="AB40" s="761"/>
      <c r="AC40" s="761"/>
      <c r="AD40" s="761"/>
      <c r="AE40" s="764"/>
      <c r="AF40" s="765"/>
      <c r="AG40" s="761"/>
      <c r="AH40" s="761"/>
      <c r="AI40" s="761"/>
      <c r="AJ40" s="764"/>
      <c r="AK40" s="835"/>
      <c r="AL40" s="821"/>
      <c r="AM40" s="821"/>
      <c r="AN40" s="821"/>
      <c r="AO40" s="822"/>
      <c r="AP40" s="820"/>
      <c r="AQ40" s="821"/>
      <c r="AR40" s="821"/>
      <c r="AS40" s="821"/>
      <c r="AT40" s="822"/>
      <c r="AU40" s="820"/>
      <c r="AV40" s="821"/>
      <c r="AW40" s="821"/>
      <c r="AX40" s="821"/>
      <c r="AY40" s="822"/>
      <c r="AZ40" s="823"/>
      <c r="BA40" s="824"/>
      <c r="BB40" s="824"/>
      <c r="BC40" s="824"/>
      <c r="BD40" s="825"/>
      <c r="BE40" s="826"/>
      <c r="BF40" s="827"/>
      <c r="BG40" s="827"/>
      <c r="BH40" s="827"/>
      <c r="BI40" s="828"/>
      <c r="BJ40" s="241"/>
      <c r="BK40" s="241"/>
      <c r="BL40" s="241"/>
      <c r="BM40" s="241"/>
      <c r="BN40" s="241"/>
      <c r="BO40" s="254"/>
      <c r="BP40" s="254"/>
      <c r="BQ40" s="251">
        <v>34</v>
      </c>
      <c r="BR40" s="252" t="s">
        <v>567</v>
      </c>
      <c r="BS40" s="709" t="s">
        <v>603</v>
      </c>
      <c r="BT40" s="710"/>
      <c r="BU40" s="710"/>
      <c r="BV40" s="710"/>
      <c r="BW40" s="710"/>
      <c r="BX40" s="710"/>
      <c r="BY40" s="710"/>
      <c r="BZ40" s="710"/>
      <c r="CA40" s="710"/>
      <c r="CB40" s="710"/>
      <c r="CC40" s="710"/>
      <c r="CD40" s="710"/>
      <c r="CE40" s="710"/>
      <c r="CF40" s="710"/>
      <c r="CG40" s="711"/>
      <c r="CH40" s="712">
        <v>0</v>
      </c>
      <c r="CI40" s="713"/>
      <c r="CJ40" s="713"/>
      <c r="CK40" s="713"/>
      <c r="CL40" s="714"/>
      <c r="CM40" s="712">
        <v>366</v>
      </c>
      <c r="CN40" s="713"/>
      <c r="CO40" s="713"/>
      <c r="CP40" s="713"/>
      <c r="CQ40" s="714"/>
      <c r="CR40" s="712">
        <v>366</v>
      </c>
      <c r="CS40" s="713"/>
      <c r="CT40" s="713"/>
      <c r="CU40" s="713"/>
      <c r="CV40" s="714"/>
      <c r="CW40" s="712" t="s">
        <v>552</v>
      </c>
      <c r="CX40" s="713"/>
      <c r="CY40" s="713"/>
      <c r="CZ40" s="713"/>
      <c r="DA40" s="714"/>
      <c r="DB40" s="712" t="s">
        <v>552</v>
      </c>
      <c r="DC40" s="713"/>
      <c r="DD40" s="713"/>
      <c r="DE40" s="713"/>
      <c r="DF40" s="714"/>
      <c r="DG40" s="712" t="s">
        <v>551</v>
      </c>
      <c r="DH40" s="713"/>
      <c r="DI40" s="713"/>
      <c r="DJ40" s="713"/>
      <c r="DK40" s="714"/>
      <c r="DL40" s="712" t="s">
        <v>552</v>
      </c>
      <c r="DM40" s="713"/>
      <c r="DN40" s="713"/>
      <c r="DO40" s="713"/>
      <c r="DP40" s="714"/>
      <c r="DQ40" s="712" t="s">
        <v>551</v>
      </c>
      <c r="DR40" s="713"/>
      <c r="DS40" s="713"/>
      <c r="DT40" s="713"/>
      <c r="DU40" s="714"/>
      <c r="DV40" s="709"/>
      <c r="DW40" s="710"/>
      <c r="DX40" s="710"/>
      <c r="DY40" s="710"/>
      <c r="DZ40" s="747"/>
      <c r="EA40" s="235"/>
    </row>
    <row r="41" spans="1:131" s="236" customFormat="1" ht="26.25" customHeight="1" x14ac:dyDescent="0.2">
      <c r="A41" s="250">
        <v>14</v>
      </c>
      <c r="B41" s="757"/>
      <c r="C41" s="758"/>
      <c r="D41" s="758"/>
      <c r="E41" s="758"/>
      <c r="F41" s="758"/>
      <c r="G41" s="758"/>
      <c r="H41" s="758"/>
      <c r="I41" s="758"/>
      <c r="J41" s="758"/>
      <c r="K41" s="758"/>
      <c r="L41" s="758"/>
      <c r="M41" s="758"/>
      <c r="N41" s="758"/>
      <c r="O41" s="758"/>
      <c r="P41" s="759"/>
      <c r="Q41" s="760"/>
      <c r="R41" s="761"/>
      <c r="S41" s="761"/>
      <c r="T41" s="761"/>
      <c r="U41" s="762"/>
      <c r="V41" s="763"/>
      <c r="W41" s="761"/>
      <c r="X41" s="761"/>
      <c r="Y41" s="761"/>
      <c r="Z41" s="762"/>
      <c r="AA41" s="763"/>
      <c r="AB41" s="761"/>
      <c r="AC41" s="761"/>
      <c r="AD41" s="761"/>
      <c r="AE41" s="764"/>
      <c r="AF41" s="765"/>
      <c r="AG41" s="761"/>
      <c r="AH41" s="761"/>
      <c r="AI41" s="761"/>
      <c r="AJ41" s="764"/>
      <c r="AK41" s="835"/>
      <c r="AL41" s="821"/>
      <c r="AM41" s="821"/>
      <c r="AN41" s="821"/>
      <c r="AO41" s="822"/>
      <c r="AP41" s="820"/>
      <c r="AQ41" s="821"/>
      <c r="AR41" s="821"/>
      <c r="AS41" s="821"/>
      <c r="AT41" s="822"/>
      <c r="AU41" s="820"/>
      <c r="AV41" s="821"/>
      <c r="AW41" s="821"/>
      <c r="AX41" s="821"/>
      <c r="AY41" s="822"/>
      <c r="AZ41" s="823"/>
      <c r="BA41" s="824"/>
      <c r="BB41" s="824"/>
      <c r="BC41" s="824"/>
      <c r="BD41" s="825"/>
      <c r="BE41" s="826"/>
      <c r="BF41" s="827"/>
      <c r="BG41" s="827"/>
      <c r="BH41" s="827"/>
      <c r="BI41" s="828"/>
      <c r="BJ41" s="241"/>
      <c r="BK41" s="241"/>
      <c r="BL41" s="241"/>
      <c r="BM41" s="241"/>
      <c r="BN41" s="241"/>
      <c r="BO41" s="254"/>
      <c r="BP41" s="254"/>
      <c r="BQ41" s="396">
        <v>35</v>
      </c>
      <c r="BR41" s="397"/>
      <c r="BS41" s="709" t="s">
        <v>604</v>
      </c>
      <c r="BT41" s="710"/>
      <c r="BU41" s="710"/>
      <c r="BV41" s="710"/>
      <c r="BW41" s="710"/>
      <c r="BX41" s="710"/>
      <c r="BY41" s="710"/>
      <c r="BZ41" s="710"/>
      <c r="CA41" s="710"/>
      <c r="CB41" s="710"/>
      <c r="CC41" s="710"/>
      <c r="CD41" s="710"/>
      <c r="CE41" s="710"/>
      <c r="CF41" s="710"/>
      <c r="CG41" s="711"/>
      <c r="CH41" s="712">
        <v>90</v>
      </c>
      <c r="CI41" s="713"/>
      <c r="CJ41" s="713"/>
      <c r="CK41" s="713"/>
      <c r="CL41" s="714"/>
      <c r="CM41" s="712">
        <v>7411</v>
      </c>
      <c r="CN41" s="713"/>
      <c r="CO41" s="713"/>
      <c r="CP41" s="713"/>
      <c r="CQ41" s="714"/>
      <c r="CR41" s="712">
        <v>13</v>
      </c>
      <c r="CS41" s="713"/>
      <c r="CT41" s="713"/>
      <c r="CU41" s="713"/>
      <c r="CV41" s="714"/>
      <c r="CW41" s="712" t="s">
        <v>552</v>
      </c>
      <c r="CX41" s="713"/>
      <c r="CY41" s="713"/>
      <c r="CZ41" s="713"/>
      <c r="DA41" s="714"/>
      <c r="DB41" s="712" t="s">
        <v>552</v>
      </c>
      <c r="DC41" s="713"/>
      <c r="DD41" s="713"/>
      <c r="DE41" s="713"/>
      <c r="DF41" s="714"/>
      <c r="DG41" s="712" t="s">
        <v>552</v>
      </c>
      <c r="DH41" s="713"/>
      <c r="DI41" s="713"/>
      <c r="DJ41" s="713"/>
      <c r="DK41" s="714"/>
      <c r="DL41" s="712" t="s">
        <v>552</v>
      </c>
      <c r="DM41" s="713"/>
      <c r="DN41" s="713"/>
      <c r="DO41" s="713"/>
      <c r="DP41" s="714"/>
      <c r="DQ41" s="712" t="s">
        <v>552</v>
      </c>
      <c r="DR41" s="713"/>
      <c r="DS41" s="713"/>
      <c r="DT41" s="713"/>
      <c r="DU41" s="714"/>
      <c r="DV41" s="709"/>
      <c r="DW41" s="710"/>
      <c r="DX41" s="710"/>
      <c r="DY41" s="710"/>
      <c r="DZ41" s="747"/>
      <c r="EA41" s="235"/>
    </row>
    <row r="42" spans="1:131" s="236" customFormat="1" ht="26.25" customHeight="1" x14ac:dyDescent="0.2">
      <c r="A42" s="250">
        <v>15</v>
      </c>
      <c r="B42" s="757"/>
      <c r="C42" s="758"/>
      <c r="D42" s="758"/>
      <c r="E42" s="758"/>
      <c r="F42" s="758"/>
      <c r="G42" s="758"/>
      <c r="H42" s="758"/>
      <c r="I42" s="758"/>
      <c r="J42" s="758"/>
      <c r="K42" s="758"/>
      <c r="L42" s="758"/>
      <c r="M42" s="758"/>
      <c r="N42" s="758"/>
      <c r="O42" s="758"/>
      <c r="P42" s="759"/>
      <c r="Q42" s="760"/>
      <c r="R42" s="761"/>
      <c r="S42" s="761"/>
      <c r="T42" s="761"/>
      <c r="U42" s="762"/>
      <c r="V42" s="763"/>
      <c r="W42" s="761"/>
      <c r="X42" s="761"/>
      <c r="Y42" s="761"/>
      <c r="Z42" s="762"/>
      <c r="AA42" s="763"/>
      <c r="AB42" s="761"/>
      <c r="AC42" s="761"/>
      <c r="AD42" s="761"/>
      <c r="AE42" s="764"/>
      <c r="AF42" s="765"/>
      <c r="AG42" s="761"/>
      <c r="AH42" s="761"/>
      <c r="AI42" s="761"/>
      <c r="AJ42" s="764"/>
      <c r="AK42" s="835"/>
      <c r="AL42" s="821"/>
      <c r="AM42" s="821"/>
      <c r="AN42" s="821"/>
      <c r="AO42" s="822"/>
      <c r="AP42" s="820"/>
      <c r="AQ42" s="821"/>
      <c r="AR42" s="821"/>
      <c r="AS42" s="821"/>
      <c r="AT42" s="822"/>
      <c r="AU42" s="820"/>
      <c r="AV42" s="821"/>
      <c r="AW42" s="821"/>
      <c r="AX42" s="821"/>
      <c r="AY42" s="822"/>
      <c r="AZ42" s="823"/>
      <c r="BA42" s="824"/>
      <c r="BB42" s="824"/>
      <c r="BC42" s="824"/>
      <c r="BD42" s="825"/>
      <c r="BE42" s="826"/>
      <c r="BF42" s="827"/>
      <c r="BG42" s="827"/>
      <c r="BH42" s="827"/>
      <c r="BI42" s="828"/>
      <c r="BJ42" s="241"/>
      <c r="BK42" s="241"/>
      <c r="BL42" s="241"/>
      <c r="BM42" s="241"/>
      <c r="BN42" s="241"/>
      <c r="BO42" s="254"/>
      <c r="BP42" s="254"/>
      <c r="BQ42" s="251">
        <v>36</v>
      </c>
      <c r="BR42" s="252"/>
      <c r="BS42" s="709" t="s">
        <v>605</v>
      </c>
      <c r="BT42" s="710"/>
      <c r="BU42" s="710"/>
      <c r="BV42" s="710"/>
      <c r="BW42" s="710"/>
      <c r="BX42" s="710"/>
      <c r="BY42" s="710"/>
      <c r="BZ42" s="710"/>
      <c r="CA42" s="710"/>
      <c r="CB42" s="710"/>
      <c r="CC42" s="710"/>
      <c r="CD42" s="710"/>
      <c r="CE42" s="710"/>
      <c r="CF42" s="710"/>
      <c r="CG42" s="711"/>
      <c r="CH42" s="712">
        <v>2</v>
      </c>
      <c r="CI42" s="713"/>
      <c r="CJ42" s="713"/>
      <c r="CK42" s="713"/>
      <c r="CL42" s="714"/>
      <c r="CM42" s="712">
        <v>51</v>
      </c>
      <c r="CN42" s="713"/>
      <c r="CO42" s="713"/>
      <c r="CP42" s="713"/>
      <c r="CQ42" s="714"/>
      <c r="CR42" s="712">
        <v>50</v>
      </c>
      <c r="CS42" s="713"/>
      <c r="CT42" s="713"/>
      <c r="CU42" s="713"/>
      <c r="CV42" s="714"/>
      <c r="CW42" s="712" t="s">
        <v>552</v>
      </c>
      <c r="CX42" s="713"/>
      <c r="CY42" s="713"/>
      <c r="CZ42" s="713"/>
      <c r="DA42" s="714"/>
      <c r="DB42" s="712" t="s">
        <v>551</v>
      </c>
      <c r="DC42" s="713"/>
      <c r="DD42" s="713"/>
      <c r="DE42" s="713"/>
      <c r="DF42" s="714"/>
      <c r="DG42" s="712" t="s">
        <v>552</v>
      </c>
      <c r="DH42" s="713"/>
      <c r="DI42" s="713"/>
      <c r="DJ42" s="713"/>
      <c r="DK42" s="714"/>
      <c r="DL42" s="712" t="s">
        <v>551</v>
      </c>
      <c r="DM42" s="713"/>
      <c r="DN42" s="713"/>
      <c r="DO42" s="713"/>
      <c r="DP42" s="714"/>
      <c r="DQ42" s="712" t="s">
        <v>552</v>
      </c>
      <c r="DR42" s="713"/>
      <c r="DS42" s="713"/>
      <c r="DT42" s="713"/>
      <c r="DU42" s="714"/>
      <c r="DV42" s="709"/>
      <c r="DW42" s="710"/>
      <c r="DX42" s="710"/>
      <c r="DY42" s="710"/>
      <c r="DZ42" s="747"/>
      <c r="EA42" s="235"/>
    </row>
    <row r="43" spans="1:131" s="236" customFormat="1" ht="26.25" customHeight="1" x14ac:dyDescent="0.2">
      <c r="A43" s="250">
        <v>16</v>
      </c>
      <c r="B43" s="757"/>
      <c r="C43" s="758"/>
      <c r="D43" s="758"/>
      <c r="E43" s="758"/>
      <c r="F43" s="758"/>
      <c r="G43" s="758"/>
      <c r="H43" s="758"/>
      <c r="I43" s="758"/>
      <c r="J43" s="758"/>
      <c r="K43" s="758"/>
      <c r="L43" s="758"/>
      <c r="M43" s="758"/>
      <c r="N43" s="758"/>
      <c r="O43" s="758"/>
      <c r="P43" s="759"/>
      <c r="Q43" s="760"/>
      <c r="R43" s="761"/>
      <c r="S43" s="761"/>
      <c r="T43" s="761"/>
      <c r="U43" s="762"/>
      <c r="V43" s="763"/>
      <c r="W43" s="761"/>
      <c r="X43" s="761"/>
      <c r="Y43" s="761"/>
      <c r="Z43" s="762"/>
      <c r="AA43" s="763"/>
      <c r="AB43" s="761"/>
      <c r="AC43" s="761"/>
      <c r="AD43" s="761"/>
      <c r="AE43" s="764"/>
      <c r="AF43" s="765"/>
      <c r="AG43" s="761"/>
      <c r="AH43" s="761"/>
      <c r="AI43" s="761"/>
      <c r="AJ43" s="764"/>
      <c r="AK43" s="835"/>
      <c r="AL43" s="821"/>
      <c r="AM43" s="821"/>
      <c r="AN43" s="821"/>
      <c r="AO43" s="822"/>
      <c r="AP43" s="820"/>
      <c r="AQ43" s="821"/>
      <c r="AR43" s="821"/>
      <c r="AS43" s="821"/>
      <c r="AT43" s="822"/>
      <c r="AU43" s="820"/>
      <c r="AV43" s="821"/>
      <c r="AW43" s="821"/>
      <c r="AX43" s="821"/>
      <c r="AY43" s="822"/>
      <c r="AZ43" s="823"/>
      <c r="BA43" s="824"/>
      <c r="BB43" s="824"/>
      <c r="BC43" s="824"/>
      <c r="BD43" s="825"/>
      <c r="BE43" s="826"/>
      <c r="BF43" s="827"/>
      <c r="BG43" s="827"/>
      <c r="BH43" s="827"/>
      <c r="BI43" s="828"/>
      <c r="BJ43" s="241"/>
      <c r="BK43" s="241"/>
      <c r="BL43" s="241"/>
      <c r="BM43" s="241"/>
      <c r="BN43" s="241"/>
      <c r="BO43" s="254"/>
      <c r="BP43" s="254"/>
      <c r="BQ43" s="251">
        <v>37</v>
      </c>
      <c r="BR43" s="252"/>
      <c r="BS43" s="709" t="s">
        <v>606</v>
      </c>
      <c r="BT43" s="710"/>
      <c r="BU43" s="710"/>
      <c r="BV43" s="710"/>
      <c r="BW43" s="710"/>
      <c r="BX43" s="710"/>
      <c r="BY43" s="710"/>
      <c r="BZ43" s="710"/>
      <c r="CA43" s="710"/>
      <c r="CB43" s="710"/>
      <c r="CC43" s="710"/>
      <c r="CD43" s="710"/>
      <c r="CE43" s="710"/>
      <c r="CF43" s="710"/>
      <c r="CG43" s="711"/>
      <c r="CH43" s="712">
        <v>-17</v>
      </c>
      <c r="CI43" s="713"/>
      <c r="CJ43" s="713"/>
      <c r="CK43" s="713"/>
      <c r="CL43" s="714"/>
      <c r="CM43" s="712">
        <v>1943</v>
      </c>
      <c r="CN43" s="713"/>
      <c r="CO43" s="713"/>
      <c r="CP43" s="713"/>
      <c r="CQ43" s="714"/>
      <c r="CR43" s="712">
        <v>40</v>
      </c>
      <c r="CS43" s="713"/>
      <c r="CT43" s="713"/>
      <c r="CU43" s="713"/>
      <c r="CV43" s="714"/>
      <c r="CW43" s="712">
        <v>24</v>
      </c>
      <c r="CX43" s="713"/>
      <c r="CY43" s="713"/>
      <c r="CZ43" s="713"/>
      <c r="DA43" s="714"/>
      <c r="DB43" s="712" t="s">
        <v>551</v>
      </c>
      <c r="DC43" s="713"/>
      <c r="DD43" s="713"/>
      <c r="DE43" s="713"/>
      <c r="DF43" s="714"/>
      <c r="DG43" s="712" t="s">
        <v>552</v>
      </c>
      <c r="DH43" s="713"/>
      <c r="DI43" s="713"/>
      <c r="DJ43" s="713"/>
      <c r="DK43" s="714"/>
      <c r="DL43" s="712" t="s">
        <v>551</v>
      </c>
      <c r="DM43" s="713"/>
      <c r="DN43" s="713"/>
      <c r="DO43" s="713"/>
      <c r="DP43" s="714"/>
      <c r="DQ43" s="712" t="s">
        <v>551</v>
      </c>
      <c r="DR43" s="713"/>
      <c r="DS43" s="713"/>
      <c r="DT43" s="713"/>
      <c r="DU43" s="714"/>
      <c r="DV43" s="715" t="s">
        <v>574</v>
      </c>
      <c r="DW43" s="716"/>
      <c r="DX43" s="716"/>
      <c r="DY43" s="716"/>
      <c r="DZ43" s="717"/>
      <c r="EA43" s="235"/>
    </row>
    <row r="44" spans="1:131" s="236" customFormat="1" ht="26.25" customHeight="1" x14ac:dyDescent="0.2">
      <c r="A44" s="250">
        <v>17</v>
      </c>
      <c r="B44" s="757"/>
      <c r="C44" s="758"/>
      <c r="D44" s="758"/>
      <c r="E44" s="758"/>
      <c r="F44" s="758"/>
      <c r="G44" s="758"/>
      <c r="H44" s="758"/>
      <c r="I44" s="758"/>
      <c r="J44" s="758"/>
      <c r="K44" s="758"/>
      <c r="L44" s="758"/>
      <c r="M44" s="758"/>
      <c r="N44" s="758"/>
      <c r="O44" s="758"/>
      <c r="P44" s="759"/>
      <c r="Q44" s="760"/>
      <c r="R44" s="761"/>
      <c r="S44" s="761"/>
      <c r="T44" s="761"/>
      <c r="U44" s="762"/>
      <c r="V44" s="763"/>
      <c r="W44" s="761"/>
      <c r="X44" s="761"/>
      <c r="Y44" s="761"/>
      <c r="Z44" s="762"/>
      <c r="AA44" s="763"/>
      <c r="AB44" s="761"/>
      <c r="AC44" s="761"/>
      <c r="AD44" s="761"/>
      <c r="AE44" s="764"/>
      <c r="AF44" s="765"/>
      <c r="AG44" s="761"/>
      <c r="AH44" s="761"/>
      <c r="AI44" s="761"/>
      <c r="AJ44" s="764"/>
      <c r="AK44" s="835"/>
      <c r="AL44" s="821"/>
      <c r="AM44" s="821"/>
      <c r="AN44" s="821"/>
      <c r="AO44" s="822"/>
      <c r="AP44" s="820"/>
      <c r="AQ44" s="821"/>
      <c r="AR44" s="821"/>
      <c r="AS44" s="821"/>
      <c r="AT44" s="822"/>
      <c r="AU44" s="820"/>
      <c r="AV44" s="821"/>
      <c r="AW44" s="821"/>
      <c r="AX44" s="821"/>
      <c r="AY44" s="822"/>
      <c r="AZ44" s="823"/>
      <c r="BA44" s="824"/>
      <c r="BB44" s="824"/>
      <c r="BC44" s="824"/>
      <c r="BD44" s="825"/>
      <c r="BE44" s="826"/>
      <c r="BF44" s="827"/>
      <c r="BG44" s="827"/>
      <c r="BH44" s="827"/>
      <c r="BI44" s="828"/>
      <c r="BJ44" s="241"/>
      <c r="BK44" s="241"/>
      <c r="BL44" s="241"/>
      <c r="BM44" s="241"/>
      <c r="BN44" s="241"/>
      <c r="BO44" s="254"/>
      <c r="BP44" s="254"/>
      <c r="BQ44" s="251">
        <v>38</v>
      </c>
      <c r="BR44" s="252"/>
      <c r="BS44" s="709" t="s">
        <v>607</v>
      </c>
      <c r="BT44" s="710"/>
      <c r="BU44" s="710"/>
      <c r="BV44" s="710"/>
      <c r="BW44" s="710"/>
      <c r="BX44" s="710"/>
      <c r="BY44" s="710"/>
      <c r="BZ44" s="710"/>
      <c r="CA44" s="710"/>
      <c r="CB44" s="710"/>
      <c r="CC44" s="710"/>
      <c r="CD44" s="710"/>
      <c r="CE44" s="710"/>
      <c r="CF44" s="710"/>
      <c r="CG44" s="711"/>
      <c r="CH44" s="712">
        <v>2</v>
      </c>
      <c r="CI44" s="713"/>
      <c r="CJ44" s="713"/>
      <c r="CK44" s="713"/>
      <c r="CL44" s="714"/>
      <c r="CM44" s="712">
        <v>390</v>
      </c>
      <c r="CN44" s="713"/>
      <c r="CO44" s="713"/>
      <c r="CP44" s="713"/>
      <c r="CQ44" s="714"/>
      <c r="CR44" s="712">
        <v>186</v>
      </c>
      <c r="CS44" s="713"/>
      <c r="CT44" s="713"/>
      <c r="CU44" s="713"/>
      <c r="CV44" s="714"/>
      <c r="CW44" s="712">
        <v>48</v>
      </c>
      <c r="CX44" s="713"/>
      <c r="CY44" s="713"/>
      <c r="CZ44" s="713"/>
      <c r="DA44" s="714"/>
      <c r="DB44" s="712" t="s">
        <v>551</v>
      </c>
      <c r="DC44" s="713"/>
      <c r="DD44" s="713"/>
      <c r="DE44" s="713"/>
      <c r="DF44" s="714"/>
      <c r="DG44" s="712" t="s">
        <v>551</v>
      </c>
      <c r="DH44" s="713"/>
      <c r="DI44" s="713"/>
      <c r="DJ44" s="713"/>
      <c r="DK44" s="714"/>
      <c r="DL44" s="712" t="s">
        <v>551</v>
      </c>
      <c r="DM44" s="713"/>
      <c r="DN44" s="713"/>
      <c r="DO44" s="713"/>
      <c r="DP44" s="714"/>
      <c r="DQ44" s="712" t="s">
        <v>552</v>
      </c>
      <c r="DR44" s="713"/>
      <c r="DS44" s="713"/>
      <c r="DT44" s="713"/>
      <c r="DU44" s="714"/>
      <c r="DV44" s="715"/>
      <c r="DW44" s="716"/>
      <c r="DX44" s="716"/>
      <c r="DY44" s="716"/>
      <c r="DZ44" s="717"/>
      <c r="EA44" s="235"/>
    </row>
    <row r="45" spans="1:131" s="236" customFormat="1" ht="26.25" customHeight="1" x14ac:dyDescent="0.2">
      <c r="A45" s="250">
        <v>18</v>
      </c>
      <c r="B45" s="757"/>
      <c r="C45" s="758"/>
      <c r="D45" s="758"/>
      <c r="E45" s="758"/>
      <c r="F45" s="758"/>
      <c r="G45" s="758"/>
      <c r="H45" s="758"/>
      <c r="I45" s="758"/>
      <c r="J45" s="758"/>
      <c r="K45" s="758"/>
      <c r="L45" s="758"/>
      <c r="M45" s="758"/>
      <c r="N45" s="758"/>
      <c r="O45" s="758"/>
      <c r="P45" s="759"/>
      <c r="Q45" s="760"/>
      <c r="R45" s="761"/>
      <c r="S45" s="761"/>
      <c r="T45" s="761"/>
      <c r="U45" s="762"/>
      <c r="V45" s="763"/>
      <c r="W45" s="761"/>
      <c r="X45" s="761"/>
      <c r="Y45" s="761"/>
      <c r="Z45" s="762"/>
      <c r="AA45" s="763"/>
      <c r="AB45" s="761"/>
      <c r="AC45" s="761"/>
      <c r="AD45" s="761"/>
      <c r="AE45" s="764"/>
      <c r="AF45" s="765"/>
      <c r="AG45" s="761"/>
      <c r="AH45" s="761"/>
      <c r="AI45" s="761"/>
      <c r="AJ45" s="764"/>
      <c r="AK45" s="835"/>
      <c r="AL45" s="821"/>
      <c r="AM45" s="821"/>
      <c r="AN45" s="821"/>
      <c r="AO45" s="822"/>
      <c r="AP45" s="820"/>
      <c r="AQ45" s="821"/>
      <c r="AR45" s="821"/>
      <c r="AS45" s="821"/>
      <c r="AT45" s="822"/>
      <c r="AU45" s="820"/>
      <c r="AV45" s="821"/>
      <c r="AW45" s="821"/>
      <c r="AX45" s="821"/>
      <c r="AY45" s="822"/>
      <c r="AZ45" s="823"/>
      <c r="BA45" s="824"/>
      <c r="BB45" s="824"/>
      <c r="BC45" s="824"/>
      <c r="BD45" s="825"/>
      <c r="BE45" s="826"/>
      <c r="BF45" s="827"/>
      <c r="BG45" s="827"/>
      <c r="BH45" s="827"/>
      <c r="BI45" s="828"/>
      <c r="BJ45" s="241"/>
      <c r="BK45" s="241"/>
      <c r="BL45" s="241"/>
      <c r="BM45" s="241"/>
      <c r="BN45" s="241"/>
      <c r="BO45" s="254"/>
      <c r="BP45" s="254"/>
      <c r="BQ45" s="251">
        <v>39</v>
      </c>
      <c r="BR45" s="252"/>
      <c r="BS45" s="709" t="s">
        <v>608</v>
      </c>
      <c r="BT45" s="710"/>
      <c r="BU45" s="710"/>
      <c r="BV45" s="710"/>
      <c r="BW45" s="710"/>
      <c r="BX45" s="710"/>
      <c r="BY45" s="710"/>
      <c r="BZ45" s="710"/>
      <c r="CA45" s="710"/>
      <c r="CB45" s="710"/>
      <c r="CC45" s="710"/>
      <c r="CD45" s="710"/>
      <c r="CE45" s="710"/>
      <c r="CF45" s="710"/>
      <c r="CG45" s="711"/>
      <c r="CH45" s="712">
        <v>0</v>
      </c>
      <c r="CI45" s="713"/>
      <c r="CJ45" s="713"/>
      <c r="CK45" s="713"/>
      <c r="CL45" s="714"/>
      <c r="CM45" s="712">
        <v>861</v>
      </c>
      <c r="CN45" s="713"/>
      <c r="CO45" s="713"/>
      <c r="CP45" s="713"/>
      <c r="CQ45" s="714"/>
      <c r="CR45" s="712">
        <v>450</v>
      </c>
      <c r="CS45" s="713"/>
      <c r="CT45" s="713"/>
      <c r="CU45" s="713"/>
      <c r="CV45" s="714"/>
      <c r="CW45" s="712" t="s">
        <v>551</v>
      </c>
      <c r="CX45" s="713"/>
      <c r="CY45" s="713"/>
      <c r="CZ45" s="713"/>
      <c r="DA45" s="714"/>
      <c r="DB45" s="712" t="s">
        <v>551</v>
      </c>
      <c r="DC45" s="713"/>
      <c r="DD45" s="713"/>
      <c r="DE45" s="713"/>
      <c r="DF45" s="714"/>
      <c r="DG45" s="712" t="s">
        <v>551</v>
      </c>
      <c r="DH45" s="713"/>
      <c r="DI45" s="713"/>
      <c r="DJ45" s="713"/>
      <c r="DK45" s="714"/>
      <c r="DL45" s="712" t="s">
        <v>552</v>
      </c>
      <c r="DM45" s="713"/>
      <c r="DN45" s="713"/>
      <c r="DO45" s="713"/>
      <c r="DP45" s="714"/>
      <c r="DQ45" s="712" t="s">
        <v>552</v>
      </c>
      <c r="DR45" s="713"/>
      <c r="DS45" s="713"/>
      <c r="DT45" s="713"/>
      <c r="DU45" s="714"/>
      <c r="DV45" s="709"/>
      <c r="DW45" s="710"/>
      <c r="DX45" s="710"/>
      <c r="DY45" s="710"/>
      <c r="DZ45" s="747"/>
      <c r="EA45" s="235"/>
    </row>
    <row r="46" spans="1:131" s="236" customFormat="1" ht="26.25" customHeight="1" x14ac:dyDescent="0.2">
      <c r="A46" s="250">
        <v>19</v>
      </c>
      <c r="B46" s="757"/>
      <c r="C46" s="758"/>
      <c r="D46" s="758"/>
      <c r="E46" s="758"/>
      <c r="F46" s="758"/>
      <c r="G46" s="758"/>
      <c r="H46" s="758"/>
      <c r="I46" s="758"/>
      <c r="J46" s="758"/>
      <c r="K46" s="758"/>
      <c r="L46" s="758"/>
      <c r="M46" s="758"/>
      <c r="N46" s="758"/>
      <c r="O46" s="758"/>
      <c r="P46" s="759"/>
      <c r="Q46" s="760"/>
      <c r="R46" s="761"/>
      <c r="S46" s="761"/>
      <c r="T46" s="761"/>
      <c r="U46" s="762"/>
      <c r="V46" s="763"/>
      <c r="W46" s="761"/>
      <c r="X46" s="761"/>
      <c r="Y46" s="761"/>
      <c r="Z46" s="762"/>
      <c r="AA46" s="763"/>
      <c r="AB46" s="761"/>
      <c r="AC46" s="761"/>
      <c r="AD46" s="761"/>
      <c r="AE46" s="764"/>
      <c r="AF46" s="765"/>
      <c r="AG46" s="761"/>
      <c r="AH46" s="761"/>
      <c r="AI46" s="761"/>
      <c r="AJ46" s="764"/>
      <c r="AK46" s="835"/>
      <c r="AL46" s="821"/>
      <c r="AM46" s="821"/>
      <c r="AN46" s="821"/>
      <c r="AO46" s="822"/>
      <c r="AP46" s="820"/>
      <c r="AQ46" s="821"/>
      <c r="AR46" s="821"/>
      <c r="AS46" s="821"/>
      <c r="AT46" s="822"/>
      <c r="AU46" s="820"/>
      <c r="AV46" s="821"/>
      <c r="AW46" s="821"/>
      <c r="AX46" s="821"/>
      <c r="AY46" s="822"/>
      <c r="AZ46" s="823"/>
      <c r="BA46" s="824"/>
      <c r="BB46" s="824"/>
      <c r="BC46" s="824"/>
      <c r="BD46" s="825"/>
      <c r="BE46" s="826"/>
      <c r="BF46" s="827"/>
      <c r="BG46" s="827"/>
      <c r="BH46" s="827"/>
      <c r="BI46" s="828"/>
      <c r="BJ46" s="241"/>
      <c r="BK46" s="241"/>
      <c r="BL46" s="241"/>
      <c r="BM46" s="241"/>
      <c r="BN46" s="241"/>
      <c r="BO46" s="254"/>
      <c r="BP46" s="254"/>
      <c r="BQ46" s="251">
        <v>40</v>
      </c>
      <c r="BR46" s="252"/>
      <c r="BS46" s="709"/>
      <c r="BT46" s="710"/>
      <c r="BU46" s="710"/>
      <c r="BV46" s="710"/>
      <c r="BW46" s="710"/>
      <c r="BX46" s="710"/>
      <c r="BY46" s="710"/>
      <c r="BZ46" s="710"/>
      <c r="CA46" s="710"/>
      <c r="CB46" s="710"/>
      <c r="CC46" s="710"/>
      <c r="CD46" s="710"/>
      <c r="CE46" s="710"/>
      <c r="CF46" s="710"/>
      <c r="CG46" s="711"/>
      <c r="CH46" s="712"/>
      <c r="CI46" s="713"/>
      <c r="CJ46" s="713"/>
      <c r="CK46" s="713"/>
      <c r="CL46" s="714"/>
      <c r="CM46" s="712"/>
      <c r="CN46" s="713"/>
      <c r="CO46" s="713"/>
      <c r="CP46" s="713"/>
      <c r="CQ46" s="714"/>
      <c r="CR46" s="712"/>
      <c r="CS46" s="713"/>
      <c r="CT46" s="713"/>
      <c r="CU46" s="713"/>
      <c r="CV46" s="714"/>
      <c r="CW46" s="712"/>
      <c r="CX46" s="713"/>
      <c r="CY46" s="713"/>
      <c r="CZ46" s="713"/>
      <c r="DA46" s="714"/>
      <c r="DB46" s="712"/>
      <c r="DC46" s="713"/>
      <c r="DD46" s="713"/>
      <c r="DE46" s="713"/>
      <c r="DF46" s="714"/>
      <c r="DG46" s="712"/>
      <c r="DH46" s="713"/>
      <c r="DI46" s="713"/>
      <c r="DJ46" s="713"/>
      <c r="DK46" s="714"/>
      <c r="DL46" s="712"/>
      <c r="DM46" s="713"/>
      <c r="DN46" s="713"/>
      <c r="DO46" s="713"/>
      <c r="DP46" s="714"/>
      <c r="DQ46" s="712"/>
      <c r="DR46" s="713"/>
      <c r="DS46" s="713"/>
      <c r="DT46" s="713"/>
      <c r="DU46" s="714"/>
      <c r="DV46" s="836"/>
      <c r="DW46" s="837"/>
      <c r="DX46" s="837"/>
      <c r="DY46" s="837"/>
      <c r="DZ46" s="838"/>
      <c r="EA46" s="235"/>
    </row>
    <row r="47" spans="1:131" s="236" customFormat="1" ht="26.25" customHeight="1" x14ac:dyDescent="0.2">
      <c r="A47" s="250">
        <v>20</v>
      </c>
      <c r="B47" s="757"/>
      <c r="C47" s="758"/>
      <c r="D47" s="758"/>
      <c r="E47" s="758"/>
      <c r="F47" s="758"/>
      <c r="G47" s="758"/>
      <c r="H47" s="758"/>
      <c r="I47" s="758"/>
      <c r="J47" s="758"/>
      <c r="K47" s="758"/>
      <c r="L47" s="758"/>
      <c r="M47" s="758"/>
      <c r="N47" s="758"/>
      <c r="O47" s="758"/>
      <c r="P47" s="759"/>
      <c r="Q47" s="760"/>
      <c r="R47" s="761"/>
      <c r="S47" s="761"/>
      <c r="T47" s="761"/>
      <c r="U47" s="762"/>
      <c r="V47" s="763"/>
      <c r="W47" s="761"/>
      <c r="X47" s="761"/>
      <c r="Y47" s="761"/>
      <c r="Z47" s="762"/>
      <c r="AA47" s="763"/>
      <c r="AB47" s="761"/>
      <c r="AC47" s="761"/>
      <c r="AD47" s="761"/>
      <c r="AE47" s="764"/>
      <c r="AF47" s="765"/>
      <c r="AG47" s="761"/>
      <c r="AH47" s="761"/>
      <c r="AI47" s="761"/>
      <c r="AJ47" s="764"/>
      <c r="AK47" s="835"/>
      <c r="AL47" s="821"/>
      <c r="AM47" s="821"/>
      <c r="AN47" s="821"/>
      <c r="AO47" s="822"/>
      <c r="AP47" s="820"/>
      <c r="AQ47" s="821"/>
      <c r="AR47" s="821"/>
      <c r="AS47" s="821"/>
      <c r="AT47" s="822"/>
      <c r="AU47" s="820"/>
      <c r="AV47" s="821"/>
      <c r="AW47" s="821"/>
      <c r="AX47" s="821"/>
      <c r="AY47" s="822"/>
      <c r="AZ47" s="823"/>
      <c r="BA47" s="824"/>
      <c r="BB47" s="824"/>
      <c r="BC47" s="824"/>
      <c r="BD47" s="825"/>
      <c r="BE47" s="826"/>
      <c r="BF47" s="827"/>
      <c r="BG47" s="827"/>
      <c r="BH47" s="827"/>
      <c r="BI47" s="828"/>
      <c r="BJ47" s="241"/>
      <c r="BK47" s="241"/>
      <c r="BL47" s="241"/>
      <c r="BM47" s="241"/>
      <c r="BN47" s="241"/>
      <c r="BO47" s="254"/>
      <c r="BP47" s="254"/>
      <c r="BQ47" s="251">
        <v>41</v>
      </c>
      <c r="BR47" s="252"/>
      <c r="BS47" s="709"/>
      <c r="BT47" s="710"/>
      <c r="BU47" s="710"/>
      <c r="BV47" s="710"/>
      <c r="BW47" s="710"/>
      <c r="BX47" s="710"/>
      <c r="BY47" s="710"/>
      <c r="BZ47" s="710"/>
      <c r="CA47" s="710"/>
      <c r="CB47" s="710"/>
      <c r="CC47" s="710"/>
      <c r="CD47" s="710"/>
      <c r="CE47" s="710"/>
      <c r="CF47" s="710"/>
      <c r="CG47" s="711"/>
      <c r="CH47" s="712"/>
      <c r="CI47" s="713"/>
      <c r="CJ47" s="713"/>
      <c r="CK47" s="713"/>
      <c r="CL47" s="714"/>
      <c r="CM47" s="712"/>
      <c r="CN47" s="713"/>
      <c r="CO47" s="713"/>
      <c r="CP47" s="713"/>
      <c r="CQ47" s="714"/>
      <c r="CR47" s="712"/>
      <c r="CS47" s="713"/>
      <c r="CT47" s="713"/>
      <c r="CU47" s="713"/>
      <c r="CV47" s="714"/>
      <c r="CW47" s="712"/>
      <c r="CX47" s="713"/>
      <c r="CY47" s="713"/>
      <c r="CZ47" s="713"/>
      <c r="DA47" s="714"/>
      <c r="DB47" s="712"/>
      <c r="DC47" s="713"/>
      <c r="DD47" s="713"/>
      <c r="DE47" s="713"/>
      <c r="DF47" s="714"/>
      <c r="DG47" s="712"/>
      <c r="DH47" s="713"/>
      <c r="DI47" s="713"/>
      <c r="DJ47" s="713"/>
      <c r="DK47" s="714"/>
      <c r="DL47" s="712"/>
      <c r="DM47" s="713"/>
      <c r="DN47" s="713"/>
      <c r="DO47" s="713"/>
      <c r="DP47" s="714"/>
      <c r="DQ47" s="712"/>
      <c r="DR47" s="713"/>
      <c r="DS47" s="713"/>
      <c r="DT47" s="713"/>
      <c r="DU47" s="714"/>
      <c r="DV47" s="836"/>
      <c r="DW47" s="837"/>
      <c r="DX47" s="837"/>
      <c r="DY47" s="837"/>
      <c r="DZ47" s="838"/>
      <c r="EA47" s="235"/>
    </row>
    <row r="48" spans="1:131" s="236" customFormat="1" ht="26.25" customHeight="1" x14ac:dyDescent="0.2">
      <c r="A48" s="250">
        <v>21</v>
      </c>
      <c r="B48" s="757"/>
      <c r="C48" s="758"/>
      <c r="D48" s="758"/>
      <c r="E48" s="758"/>
      <c r="F48" s="758"/>
      <c r="G48" s="758"/>
      <c r="H48" s="758"/>
      <c r="I48" s="758"/>
      <c r="J48" s="758"/>
      <c r="K48" s="758"/>
      <c r="L48" s="758"/>
      <c r="M48" s="758"/>
      <c r="N48" s="758"/>
      <c r="O48" s="758"/>
      <c r="P48" s="759"/>
      <c r="Q48" s="760"/>
      <c r="R48" s="761"/>
      <c r="S48" s="761"/>
      <c r="T48" s="761"/>
      <c r="U48" s="762"/>
      <c r="V48" s="763"/>
      <c r="W48" s="761"/>
      <c r="X48" s="761"/>
      <c r="Y48" s="761"/>
      <c r="Z48" s="762"/>
      <c r="AA48" s="763"/>
      <c r="AB48" s="761"/>
      <c r="AC48" s="761"/>
      <c r="AD48" s="761"/>
      <c r="AE48" s="764"/>
      <c r="AF48" s="765"/>
      <c r="AG48" s="761"/>
      <c r="AH48" s="761"/>
      <c r="AI48" s="761"/>
      <c r="AJ48" s="764"/>
      <c r="AK48" s="835"/>
      <c r="AL48" s="821"/>
      <c r="AM48" s="821"/>
      <c r="AN48" s="821"/>
      <c r="AO48" s="822"/>
      <c r="AP48" s="820"/>
      <c r="AQ48" s="821"/>
      <c r="AR48" s="821"/>
      <c r="AS48" s="821"/>
      <c r="AT48" s="822"/>
      <c r="AU48" s="820"/>
      <c r="AV48" s="821"/>
      <c r="AW48" s="821"/>
      <c r="AX48" s="821"/>
      <c r="AY48" s="822"/>
      <c r="AZ48" s="823"/>
      <c r="BA48" s="824"/>
      <c r="BB48" s="824"/>
      <c r="BC48" s="824"/>
      <c r="BD48" s="825"/>
      <c r="BE48" s="826"/>
      <c r="BF48" s="827"/>
      <c r="BG48" s="827"/>
      <c r="BH48" s="827"/>
      <c r="BI48" s="828"/>
      <c r="BJ48" s="241"/>
      <c r="BK48" s="241"/>
      <c r="BL48" s="241"/>
      <c r="BM48" s="241"/>
      <c r="BN48" s="241"/>
      <c r="BO48" s="254"/>
      <c r="BP48" s="254"/>
      <c r="BQ48" s="251">
        <v>42</v>
      </c>
      <c r="BR48" s="252"/>
      <c r="BS48" s="709"/>
      <c r="BT48" s="710"/>
      <c r="BU48" s="710"/>
      <c r="BV48" s="710"/>
      <c r="BW48" s="710"/>
      <c r="BX48" s="710"/>
      <c r="BY48" s="710"/>
      <c r="BZ48" s="710"/>
      <c r="CA48" s="710"/>
      <c r="CB48" s="710"/>
      <c r="CC48" s="710"/>
      <c r="CD48" s="710"/>
      <c r="CE48" s="710"/>
      <c r="CF48" s="710"/>
      <c r="CG48" s="711"/>
      <c r="CH48" s="712"/>
      <c r="CI48" s="713"/>
      <c r="CJ48" s="713"/>
      <c r="CK48" s="713"/>
      <c r="CL48" s="714"/>
      <c r="CM48" s="712"/>
      <c r="CN48" s="713"/>
      <c r="CO48" s="713"/>
      <c r="CP48" s="713"/>
      <c r="CQ48" s="714"/>
      <c r="CR48" s="712"/>
      <c r="CS48" s="713"/>
      <c r="CT48" s="713"/>
      <c r="CU48" s="713"/>
      <c r="CV48" s="714"/>
      <c r="CW48" s="712"/>
      <c r="CX48" s="713"/>
      <c r="CY48" s="713"/>
      <c r="CZ48" s="713"/>
      <c r="DA48" s="714"/>
      <c r="DB48" s="712"/>
      <c r="DC48" s="713"/>
      <c r="DD48" s="713"/>
      <c r="DE48" s="713"/>
      <c r="DF48" s="714"/>
      <c r="DG48" s="712"/>
      <c r="DH48" s="713"/>
      <c r="DI48" s="713"/>
      <c r="DJ48" s="713"/>
      <c r="DK48" s="714"/>
      <c r="DL48" s="712"/>
      <c r="DM48" s="713"/>
      <c r="DN48" s="713"/>
      <c r="DO48" s="713"/>
      <c r="DP48" s="714"/>
      <c r="DQ48" s="712"/>
      <c r="DR48" s="713"/>
      <c r="DS48" s="713"/>
      <c r="DT48" s="713"/>
      <c r="DU48" s="714"/>
      <c r="DV48" s="836"/>
      <c r="DW48" s="837"/>
      <c r="DX48" s="837"/>
      <c r="DY48" s="837"/>
      <c r="DZ48" s="838"/>
      <c r="EA48" s="235"/>
    </row>
    <row r="49" spans="1:131" s="236" customFormat="1" ht="26.25" customHeight="1" x14ac:dyDescent="0.2">
      <c r="A49" s="250">
        <v>22</v>
      </c>
      <c r="B49" s="757"/>
      <c r="C49" s="758"/>
      <c r="D49" s="758"/>
      <c r="E49" s="758"/>
      <c r="F49" s="758"/>
      <c r="G49" s="758"/>
      <c r="H49" s="758"/>
      <c r="I49" s="758"/>
      <c r="J49" s="758"/>
      <c r="K49" s="758"/>
      <c r="L49" s="758"/>
      <c r="M49" s="758"/>
      <c r="N49" s="758"/>
      <c r="O49" s="758"/>
      <c r="P49" s="759"/>
      <c r="Q49" s="760"/>
      <c r="R49" s="761"/>
      <c r="S49" s="761"/>
      <c r="T49" s="761"/>
      <c r="U49" s="762"/>
      <c r="V49" s="763"/>
      <c r="W49" s="761"/>
      <c r="X49" s="761"/>
      <c r="Y49" s="761"/>
      <c r="Z49" s="762"/>
      <c r="AA49" s="763"/>
      <c r="AB49" s="761"/>
      <c r="AC49" s="761"/>
      <c r="AD49" s="761"/>
      <c r="AE49" s="764"/>
      <c r="AF49" s="765"/>
      <c r="AG49" s="761"/>
      <c r="AH49" s="761"/>
      <c r="AI49" s="761"/>
      <c r="AJ49" s="764"/>
      <c r="AK49" s="835"/>
      <c r="AL49" s="821"/>
      <c r="AM49" s="821"/>
      <c r="AN49" s="821"/>
      <c r="AO49" s="822"/>
      <c r="AP49" s="820"/>
      <c r="AQ49" s="821"/>
      <c r="AR49" s="821"/>
      <c r="AS49" s="821"/>
      <c r="AT49" s="822"/>
      <c r="AU49" s="820"/>
      <c r="AV49" s="821"/>
      <c r="AW49" s="821"/>
      <c r="AX49" s="821"/>
      <c r="AY49" s="822"/>
      <c r="AZ49" s="823"/>
      <c r="BA49" s="824"/>
      <c r="BB49" s="824"/>
      <c r="BC49" s="824"/>
      <c r="BD49" s="825"/>
      <c r="BE49" s="826"/>
      <c r="BF49" s="827"/>
      <c r="BG49" s="827"/>
      <c r="BH49" s="827"/>
      <c r="BI49" s="828"/>
      <c r="BJ49" s="241"/>
      <c r="BK49" s="241"/>
      <c r="BL49" s="241"/>
      <c r="BM49" s="241"/>
      <c r="BN49" s="241"/>
      <c r="BO49" s="254"/>
      <c r="BP49" s="254"/>
      <c r="BQ49" s="251">
        <v>43</v>
      </c>
      <c r="BR49" s="252"/>
      <c r="BS49" s="709"/>
      <c r="BT49" s="710"/>
      <c r="BU49" s="710"/>
      <c r="BV49" s="710"/>
      <c r="BW49" s="710"/>
      <c r="BX49" s="710"/>
      <c r="BY49" s="710"/>
      <c r="BZ49" s="710"/>
      <c r="CA49" s="710"/>
      <c r="CB49" s="710"/>
      <c r="CC49" s="710"/>
      <c r="CD49" s="710"/>
      <c r="CE49" s="710"/>
      <c r="CF49" s="710"/>
      <c r="CG49" s="711"/>
      <c r="CH49" s="712"/>
      <c r="CI49" s="713"/>
      <c r="CJ49" s="713"/>
      <c r="CK49" s="713"/>
      <c r="CL49" s="714"/>
      <c r="CM49" s="712"/>
      <c r="CN49" s="713"/>
      <c r="CO49" s="713"/>
      <c r="CP49" s="713"/>
      <c r="CQ49" s="714"/>
      <c r="CR49" s="712"/>
      <c r="CS49" s="713"/>
      <c r="CT49" s="713"/>
      <c r="CU49" s="713"/>
      <c r="CV49" s="714"/>
      <c r="CW49" s="712"/>
      <c r="CX49" s="713"/>
      <c r="CY49" s="713"/>
      <c r="CZ49" s="713"/>
      <c r="DA49" s="714"/>
      <c r="DB49" s="712"/>
      <c r="DC49" s="713"/>
      <c r="DD49" s="713"/>
      <c r="DE49" s="713"/>
      <c r="DF49" s="714"/>
      <c r="DG49" s="712"/>
      <c r="DH49" s="713"/>
      <c r="DI49" s="713"/>
      <c r="DJ49" s="713"/>
      <c r="DK49" s="714"/>
      <c r="DL49" s="712"/>
      <c r="DM49" s="713"/>
      <c r="DN49" s="713"/>
      <c r="DO49" s="713"/>
      <c r="DP49" s="714"/>
      <c r="DQ49" s="712"/>
      <c r="DR49" s="713"/>
      <c r="DS49" s="713"/>
      <c r="DT49" s="713"/>
      <c r="DU49" s="714"/>
      <c r="DV49" s="836"/>
      <c r="DW49" s="837"/>
      <c r="DX49" s="837"/>
      <c r="DY49" s="837"/>
      <c r="DZ49" s="838"/>
      <c r="EA49" s="235"/>
    </row>
    <row r="50" spans="1:131" s="236" customFormat="1" ht="26.25" customHeight="1" x14ac:dyDescent="0.2">
      <c r="A50" s="250">
        <v>23</v>
      </c>
      <c r="B50" s="757"/>
      <c r="C50" s="758"/>
      <c r="D50" s="758"/>
      <c r="E50" s="758"/>
      <c r="F50" s="758"/>
      <c r="G50" s="758"/>
      <c r="H50" s="758"/>
      <c r="I50" s="758"/>
      <c r="J50" s="758"/>
      <c r="K50" s="758"/>
      <c r="L50" s="758"/>
      <c r="M50" s="758"/>
      <c r="N50" s="758"/>
      <c r="O50" s="758"/>
      <c r="P50" s="759"/>
      <c r="Q50" s="839"/>
      <c r="R50" s="840"/>
      <c r="S50" s="840"/>
      <c r="T50" s="840"/>
      <c r="U50" s="841"/>
      <c r="V50" s="842"/>
      <c r="W50" s="840"/>
      <c r="X50" s="840"/>
      <c r="Y50" s="840"/>
      <c r="Z50" s="841"/>
      <c r="AA50" s="842"/>
      <c r="AB50" s="840"/>
      <c r="AC50" s="840"/>
      <c r="AD50" s="840"/>
      <c r="AE50" s="843"/>
      <c r="AF50" s="765"/>
      <c r="AG50" s="761"/>
      <c r="AH50" s="761"/>
      <c r="AI50" s="761"/>
      <c r="AJ50" s="764"/>
      <c r="AK50" s="844"/>
      <c r="AL50" s="840"/>
      <c r="AM50" s="840"/>
      <c r="AN50" s="840"/>
      <c r="AO50" s="841"/>
      <c r="AP50" s="842"/>
      <c r="AQ50" s="840"/>
      <c r="AR50" s="840"/>
      <c r="AS50" s="840"/>
      <c r="AT50" s="841"/>
      <c r="AU50" s="842"/>
      <c r="AV50" s="840"/>
      <c r="AW50" s="840"/>
      <c r="AX50" s="840"/>
      <c r="AY50" s="841"/>
      <c r="AZ50" s="845"/>
      <c r="BA50" s="846"/>
      <c r="BB50" s="846"/>
      <c r="BC50" s="846"/>
      <c r="BD50" s="847"/>
      <c r="BE50" s="826"/>
      <c r="BF50" s="827"/>
      <c r="BG50" s="827"/>
      <c r="BH50" s="827"/>
      <c r="BI50" s="828"/>
      <c r="BJ50" s="241"/>
      <c r="BK50" s="241"/>
      <c r="BL50" s="241"/>
      <c r="BM50" s="241"/>
      <c r="BN50" s="241"/>
      <c r="BO50" s="254"/>
      <c r="BP50" s="254"/>
      <c r="BQ50" s="251">
        <v>44</v>
      </c>
      <c r="BR50" s="252"/>
      <c r="BS50" s="709"/>
      <c r="BT50" s="710"/>
      <c r="BU50" s="710"/>
      <c r="BV50" s="710"/>
      <c r="BW50" s="710"/>
      <c r="BX50" s="710"/>
      <c r="BY50" s="710"/>
      <c r="BZ50" s="710"/>
      <c r="CA50" s="710"/>
      <c r="CB50" s="710"/>
      <c r="CC50" s="710"/>
      <c r="CD50" s="710"/>
      <c r="CE50" s="710"/>
      <c r="CF50" s="710"/>
      <c r="CG50" s="711"/>
      <c r="CH50" s="712"/>
      <c r="CI50" s="713"/>
      <c r="CJ50" s="713"/>
      <c r="CK50" s="713"/>
      <c r="CL50" s="714"/>
      <c r="CM50" s="712"/>
      <c r="CN50" s="713"/>
      <c r="CO50" s="713"/>
      <c r="CP50" s="713"/>
      <c r="CQ50" s="714"/>
      <c r="CR50" s="712"/>
      <c r="CS50" s="713"/>
      <c r="CT50" s="713"/>
      <c r="CU50" s="713"/>
      <c r="CV50" s="714"/>
      <c r="CW50" s="712"/>
      <c r="CX50" s="713"/>
      <c r="CY50" s="713"/>
      <c r="CZ50" s="713"/>
      <c r="DA50" s="714"/>
      <c r="DB50" s="712"/>
      <c r="DC50" s="713"/>
      <c r="DD50" s="713"/>
      <c r="DE50" s="713"/>
      <c r="DF50" s="714"/>
      <c r="DG50" s="712"/>
      <c r="DH50" s="713"/>
      <c r="DI50" s="713"/>
      <c r="DJ50" s="713"/>
      <c r="DK50" s="714"/>
      <c r="DL50" s="712"/>
      <c r="DM50" s="713"/>
      <c r="DN50" s="713"/>
      <c r="DO50" s="713"/>
      <c r="DP50" s="714"/>
      <c r="DQ50" s="712"/>
      <c r="DR50" s="713"/>
      <c r="DS50" s="713"/>
      <c r="DT50" s="713"/>
      <c r="DU50" s="714"/>
      <c r="DV50" s="836"/>
      <c r="DW50" s="837"/>
      <c r="DX50" s="837"/>
      <c r="DY50" s="837"/>
      <c r="DZ50" s="838"/>
      <c r="EA50" s="235"/>
    </row>
    <row r="51" spans="1:131" s="236" customFormat="1" ht="26.25" customHeight="1" x14ac:dyDescent="0.2">
      <c r="A51" s="250">
        <v>24</v>
      </c>
      <c r="B51" s="757"/>
      <c r="C51" s="758"/>
      <c r="D51" s="758"/>
      <c r="E51" s="758"/>
      <c r="F51" s="758"/>
      <c r="G51" s="758"/>
      <c r="H51" s="758"/>
      <c r="I51" s="758"/>
      <c r="J51" s="758"/>
      <c r="K51" s="758"/>
      <c r="L51" s="758"/>
      <c r="M51" s="758"/>
      <c r="N51" s="758"/>
      <c r="O51" s="758"/>
      <c r="P51" s="759"/>
      <c r="Q51" s="839"/>
      <c r="R51" s="840"/>
      <c r="S51" s="840"/>
      <c r="T51" s="840"/>
      <c r="U51" s="841"/>
      <c r="V51" s="842"/>
      <c r="W51" s="840"/>
      <c r="X51" s="840"/>
      <c r="Y51" s="840"/>
      <c r="Z51" s="841"/>
      <c r="AA51" s="842"/>
      <c r="AB51" s="840"/>
      <c r="AC51" s="840"/>
      <c r="AD51" s="840"/>
      <c r="AE51" s="843"/>
      <c r="AF51" s="765"/>
      <c r="AG51" s="761"/>
      <c r="AH51" s="761"/>
      <c r="AI51" s="761"/>
      <c r="AJ51" s="764"/>
      <c r="AK51" s="844"/>
      <c r="AL51" s="840"/>
      <c r="AM51" s="840"/>
      <c r="AN51" s="840"/>
      <c r="AO51" s="841"/>
      <c r="AP51" s="842"/>
      <c r="AQ51" s="840"/>
      <c r="AR51" s="840"/>
      <c r="AS51" s="840"/>
      <c r="AT51" s="841"/>
      <c r="AU51" s="842"/>
      <c r="AV51" s="840"/>
      <c r="AW51" s="840"/>
      <c r="AX51" s="840"/>
      <c r="AY51" s="841"/>
      <c r="AZ51" s="845"/>
      <c r="BA51" s="846"/>
      <c r="BB51" s="846"/>
      <c r="BC51" s="846"/>
      <c r="BD51" s="847"/>
      <c r="BE51" s="826"/>
      <c r="BF51" s="827"/>
      <c r="BG51" s="827"/>
      <c r="BH51" s="827"/>
      <c r="BI51" s="828"/>
      <c r="BJ51" s="241"/>
      <c r="BK51" s="241"/>
      <c r="BL51" s="241"/>
      <c r="BM51" s="241"/>
      <c r="BN51" s="241"/>
      <c r="BO51" s="254"/>
      <c r="BP51" s="254"/>
      <c r="BQ51" s="251">
        <v>45</v>
      </c>
      <c r="BR51" s="252"/>
      <c r="BS51" s="709"/>
      <c r="BT51" s="710"/>
      <c r="BU51" s="710"/>
      <c r="BV51" s="710"/>
      <c r="BW51" s="710"/>
      <c r="BX51" s="710"/>
      <c r="BY51" s="710"/>
      <c r="BZ51" s="710"/>
      <c r="CA51" s="710"/>
      <c r="CB51" s="710"/>
      <c r="CC51" s="710"/>
      <c r="CD51" s="710"/>
      <c r="CE51" s="710"/>
      <c r="CF51" s="710"/>
      <c r="CG51" s="711"/>
      <c r="CH51" s="712"/>
      <c r="CI51" s="713"/>
      <c r="CJ51" s="713"/>
      <c r="CK51" s="713"/>
      <c r="CL51" s="714"/>
      <c r="CM51" s="712"/>
      <c r="CN51" s="713"/>
      <c r="CO51" s="713"/>
      <c r="CP51" s="713"/>
      <c r="CQ51" s="714"/>
      <c r="CR51" s="712"/>
      <c r="CS51" s="713"/>
      <c r="CT51" s="713"/>
      <c r="CU51" s="713"/>
      <c r="CV51" s="714"/>
      <c r="CW51" s="712"/>
      <c r="CX51" s="713"/>
      <c r="CY51" s="713"/>
      <c r="CZ51" s="713"/>
      <c r="DA51" s="714"/>
      <c r="DB51" s="712"/>
      <c r="DC51" s="713"/>
      <c r="DD51" s="713"/>
      <c r="DE51" s="713"/>
      <c r="DF51" s="714"/>
      <c r="DG51" s="712"/>
      <c r="DH51" s="713"/>
      <c r="DI51" s="713"/>
      <c r="DJ51" s="713"/>
      <c r="DK51" s="714"/>
      <c r="DL51" s="712"/>
      <c r="DM51" s="713"/>
      <c r="DN51" s="713"/>
      <c r="DO51" s="713"/>
      <c r="DP51" s="714"/>
      <c r="DQ51" s="712"/>
      <c r="DR51" s="713"/>
      <c r="DS51" s="713"/>
      <c r="DT51" s="713"/>
      <c r="DU51" s="714"/>
      <c r="DV51" s="836"/>
      <c r="DW51" s="837"/>
      <c r="DX51" s="837"/>
      <c r="DY51" s="837"/>
      <c r="DZ51" s="838"/>
      <c r="EA51" s="235"/>
    </row>
    <row r="52" spans="1:131" s="236" customFormat="1" ht="26.25" customHeight="1" x14ac:dyDescent="0.2">
      <c r="A52" s="250">
        <v>25</v>
      </c>
      <c r="B52" s="757"/>
      <c r="C52" s="758"/>
      <c r="D52" s="758"/>
      <c r="E52" s="758"/>
      <c r="F52" s="758"/>
      <c r="G52" s="758"/>
      <c r="H52" s="758"/>
      <c r="I52" s="758"/>
      <c r="J52" s="758"/>
      <c r="K52" s="758"/>
      <c r="L52" s="758"/>
      <c r="M52" s="758"/>
      <c r="N52" s="758"/>
      <c r="O52" s="758"/>
      <c r="P52" s="759"/>
      <c r="Q52" s="839"/>
      <c r="R52" s="840"/>
      <c r="S52" s="840"/>
      <c r="T52" s="840"/>
      <c r="U52" s="841"/>
      <c r="V52" s="842"/>
      <c r="W52" s="840"/>
      <c r="X52" s="840"/>
      <c r="Y52" s="840"/>
      <c r="Z52" s="841"/>
      <c r="AA52" s="842"/>
      <c r="AB52" s="840"/>
      <c r="AC52" s="840"/>
      <c r="AD52" s="840"/>
      <c r="AE52" s="843"/>
      <c r="AF52" s="765"/>
      <c r="AG52" s="761"/>
      <c r="AH52" s="761"/>
      <c r="AI52" s="761"/>
      <c r="AJ52" s="764"/>
      <c r="AK52" s="844"/>
      <c r="AL52" s="840"/>
      <c r="AM52" s="840"/>
      <c r="AN52" s="840"/>
      <c r="AO52" s="841"/>
      <c r="AP52" s="842"/>
      <c r="AQ52" s="840"/>
      <c r="AR52" s="840"/>
      <c r="AS52" s="840"/>
      <c r="AT52" s="841"/>
      <c r="AU52" s="842"/>
      <c r="AV52" s="840"/>
      <c r="AW52" s="840"/>
      <c r="AX52" s="840"/>
      <c r="AY52" s="841"/>
      <c r="AZ52" s="845"/>
      <c r="BA52" s="846"/>
      <c r="BB52" s="846"/>
      <c r="BC52" s="846"/>
      <c r="BD52" s="847"/>
      <c r="BE52" s="826"/>
      <c r="BF52" s="827"/>
      <c r="BG52" s="827"/>
      <c r="BH52" s="827"/>
      <c r="BI52" s="828"/>
      <c r="BJ52" s="241"/>
      <c r="BK52" s="241"/>
      <c r="BL52" s="241"/>
      <c r="BM52" s="241"/>
      <c r="BN52" s="241"/>
      <c r="BO52" s="254"/>
      <c r="BP52" s="254"/>
      <c r="BQ52" s="251">
        <v>46</v>
      </c>
      <c r="BR52" s="252"/>
      <c r="BS52" s="709"/>
      <c r="BT52" s="710"/>
      <c r="BU52" s="710"/>
      <c r="BV52" s="710"/>
      <c r="BW52" s="710"/>
      <c r="BX52" s="710"/>
      <c r="BY52" s="710"/>
      <c r="BZ52" s="710"/>
      <c r="CA52" s="710"/>
      <c r="CB52" s="710"/>
      <c r="CC52" s="710"/>
      <c r="CD52" s="710"/>
      <c r="CE52" s="710"/>
      <c r="CF52" s="710"/>
      <c r="CG52" s="711"/>
      <c r="CH52" s="712"/>
      <c r="CI52" s="713"/>
      <c r="CJ52" s="713"/>
      <c r="CK52" s="713"/>
      <c r="CL52" s="714"/>
      <c r="CM52" s="712"/>
      <c r="CN52" s="713"/>
      <c r="CO52" s="713"/>
      <c r="CP52" s="713"/>
      <c r="CQ52" s="714"/>
      <c r="CR52" s="712"/>
      <c r="CS52" s="713"/>
      <c r="CT52" s="713"/>
      <c r="CU52" s="713"/>
      <c r="CV52" s="714"/>
      <c r="CW52" s="712"/>
      <c r="CX52" s="713"/>
      <c r="CY52" s="713"/>
      <c r="CZ52" s="713"/>
      <c r="DA52" s="714"/>
      <c r="DB52" s="712"/>
      <c r="DC52" s="713"/>
      <c r="DD52" s="713"/>
      <c r="DE52" s="713"/>
      <c r="DF52" s="714"/>
      <c r="DG52" s="712"/>
      <c r="DH52" s="713"/>
      <c r="DI52" s="713"/>
      <c r="DJ52" s="713"/>
      <c r="DK52" s="714"/>
      <c r="DL52" s="712"/>
      <c r="DM52" s="713"/>
      <c r="DN52" s="713"/>
      <c r="DO52" s="713"/>
      <c r="DP52" s="714"/>
      <c r="DQ52" s="712"/>
      <c r="DR52" s="713"/>
      <c r="DS52" s="713"/>
      <c r="DT52" s="713"/>
      <c r="DU52" s="714"/>
      <c r="DV52" s="836"/>
      <c r="DW52" s="837"/>
      <c r="DX52" s="837"/>
      <c r="DY52" s="837"/>
      <c r="DZ52" s="838"/>
      <c r="EA52" s="235"/>
    </row>
    <row r="53" spans="1:131" s="236" customFormat="1" ht="26.25" customHeight="1" x14ac:dyDescent="0.2">
      <c r="A53" s="250">
        <v>26</v>
      </c>
      <c r="B53" s="757"/>
      <c r="C53" s="758"/>
      <c r="D53" s="758"/>
      <c r="E53" s="758"/>
      <c r="F53" s="758"/>
      <c r="G53" s="758"/>
      <c r="H53" s="758"/>
      <c r="I53" s="758"/>
      <c r="J53" s="758"/>
      <c r="K53" s="758"/>
      <c r="L53" s="758"/>
      <c r="M53" s="758"/>
      <c r="N53" s="758"/>
      <c r="O53" s="758"/>
      <c r="P53" s="759"/>
      <c r="Q53" s="839"/>
      <c r="R53" s="840"/>
      <c r="S53" s="840"/>
      <c r="T53" s="840"/>
      <c r="U53" s="841"/>
      <c r="V53" s="842"/>
      <c r="W53" s="840"/>
      <c r="X53" s="840"/>
      <c r="Y53" s="840"/>
      <c r="Z53" s="841"/>
      <c r="AA53" s="842"/>
      <c r="AB53" s="840"/>
      <c r="AC53" s="840"/>
      <c r="AD53" s="840"/>
      <c r="AE53" s="843"/>
      <c r="AF53" s="765"/>
      <c r="AG53" s="761"/>
      <c r="AH53" s="761"/>
      <c r="AI53" s="761"/>
      <c r="AJ53" s="764"/>
      <c r="AK53" s="844"/>
      <c r="AL53" s="840"/>
      <c r="AM53" s="840"/>
      <c r="AN53" s="840"/>
      <c r="AO53" s="841"/>
      <c r="AP53" s="842"/>
      <c r="AQ53" s="840"/>
      <c r="AR53" s="840"/>
      <c r="AS53" s="840"/>
      <c r="AT53" s="841"/>
      <c r="AU53" s="842"/>
      <c r="AV53" s="840"/>
      <c r="AW53" s="840"/>
      <c r="AX53" s="840"/>
      <c r="AY53" s="841"/>
      <c r="AZ53" s="845"/>
      <c r="BA53" s="846"/>
      <c r="BB53" s="846"/>
      <c r="BC53" s="846"/>
      <c r="BD53" s="847"/>
      <c r="BE53" s="826"/>
      <c r="BF53" s="827"/>
      <c r="BG53" s="827"/>
      <c r="BH53" s="827"/>
      <c r="BI53" s="828"/>
      <c r="BJ53" s="241"/>
      <c r="BK53" s="241"/>
      <c r="BL53" s="241"/>
      <c r="BM53" s="241"/>
      <c r="BN53" s="241"/>
      <c r="BO53" s="254"/>
      <c r="BP53" s="254"/>
      <c r="BQ53" s="251">
        <v>47</v>
      </c>
      <c r="BR53" s="252"/>
      <c r="BS53" s="709"/>
      <c r="BT53" s="710"/>
      <c r="BU53" s="710"/>
      <c r="BV53" s="710"/>
      <c r="BW53" s="710"/>
      <c r="BX53" s="710"/>
      <c r="BY53" s="710"/>
      <c r="BZ53" s="710"/>
      <c r="CA53" s="710"/>
      <c r="CB53" s="710"/>
      <c r="CC53" s="710"/>
      <c r="CD53" s="710"/>
      <c r="CE53" s="710"/>
      <c r="CF53" s="710"/>
      <c r="CG53" s="711"/>
      <c r="CH53" s="712"/>
      <c r="CI53" s="713"/>
      <c r="CJ53" s="713"/>
      <c r="CK53" s="713"/>
      <c r="CL53" s="714"/>
      <c r="CM53" s="712"/>
      <c r="CN53" s="713"/>
      <c r="CO53" s="713"/>
      <c r="CP53" s="713"/>
      <c r="CQ53" s="714"/>
      <c r="CR53" s="712"/>
      <c r="CS53" s="713"/>
      <c r="CT53" s="713"/>
      <c r="CU53" s="713"/>
      <c r="CV53" s="714"/>
      <c r="CW53" s="712"/>
      <c r="CX53" s="713"/>
      <c r="CY53" s="713"/>
      <c r="CZ53" s="713"/>
      <c r="DA53" s="714"/>
      <c r="DB53" s="712"/>
      <c r="DC53" s="713"/>
      <c r="DD53" s="713"/>
      <c r="DE53" s="713"/>
      <c r="DF53" s="714"/>
      <c r="DG53" s="712"/>
      <c r="DH53" s="713"/>
      <c r="DI53" s="713"/>
      <c r="DJ53" s="713"/>
      <c r="DK53" s="714"/>
      <c r="DL53" s="712"/>
      <c r="DM53" s="713"/>
      <c r="DN53" s="713"/>
      <c r="DO53" s="713"/>
      <c r="DP53" s="714"/>
      <c r="DQ53" s="712"/>
      <c r="DR53" s="713"/>
      <c r="DS53" s="713"/>
      <c r="DT53" s="713"/>
      <c r="DU53" s="714"/>
      <c r="DV53" s="836"/>
      <c r="DW53" s="837"/>
      <c r="DX53" s="837"/>
      <c r="DY53" s="837"/>
      <c r="DZ53" s="838"/>
      <c r="EA53" s="235"/>
    </row>
    <row r="54" spans="1:131" s="236" customFormat="1" ht="26.25" customHeight="1" x14ac:dyDescent="0.2">
      <c r="A54" s="250">
        <v>27</v>
      </c>
      <c r="B54" s="757"/>
      <c r="C54" s="758"/>
      <c r="D54" s="758"/>
      <c r="E54" s="758"/>
      <c r="F54" s="758"/>
      <c r="G54" s="758"/>
      <c r="H54" s="758"/>
      <c r="I54" s="758"/>
      <c r="J54" s="758"/>
      <c r="K54" s="758"/>
      <c r="L54" s="758"/>
      <c r="M54" s="758"/>
      <c r="N54" s="758"/>
      <c r="O54" s="758"/>
      <c r="P54" s="759"/>
      <c r="Q54" s="839"/>
      <c r="R54" s="840"/>
      <c r="S54" s="840"/>
      <c r="T54" s="840"/>
      <c r="U54" s="841"/>
      <c r="V54" s="842"/>
      <c r="W54" s="840"/>
      <c r="X54" s="840"/>
      <c r="Y54" s="840"/>
      <c r="Z54" s="841"/>
      <c r="AA54" s="842"/>
      <c r="AB54" s="840"/>
      <c r="AC54" s="840"/>
      <c r="AD54" s="840"/>
      <c r="AE54" s="843"/>
      <c r="AF54" s="765"/>
      <c r="AG54" s="761"/>
      <c r="AH54" s="761"/>
      <c r="AI54" s="761"/>
      <c r="AJ54" s="764"/>
      <c r="AK54" s="844"/>
      <c r="AL54" s="840"/>
      <c r="AM54" s="840"/>
      <c r="AN54" s="840"/>
      <c r="AO54" s="841"/>
      <c r="AP54" s="842"/>
      <c r="AQ54" s="840"/>
      <c r="AR54" s="840"/>
      <c r="AS54" s="840"/>
      <c r="AT54" s="841"/>
      <c r="AU54" s="842"/>
      <c r="AV54" s="840"/>
      <c r="AW54" s="840"/>
      <c r="AX54" s="840"/>
      <c r="AY54" s="841"/>
      <c r="AZ54" s="845"/>
      <c r="BA54" s="846"/>
      <c r="BB54" s="846"/>
      <c r="BC54" s="846"/>
      <c r="BD54" s="847"/>
      <c r="BE54" s="826"/>
      <c r="BF54" s="827"/>
      <c r="BG54" s="827"/>
      <c r="BH54" s="827"/>
      <c r="BI54" s="828"/>
      <c r="BJ54" s="241"/>
      <c r="BK54" s="241"/>
      <c r="BL54" s="241"/>
      <c r="BM54" s="241"/>
      <c r="BN54" s="241"/>
      <c r="BO54" s="254"/>
      <c r="BP54" s="254"/>
      <c r="BQ54" s="251">
        <v>48</v>
      </c>
      <c r="BR54" s="252"/>
      <c r="BS54" s="709"/>
      <c r="BT54" s="710"/>
      <c r="BU54" s="710"/>
      <c r="BV54" s="710"/>
      <c r="BW54" s="710"/>
      <c r="BX54" s="710"/>
      <c r="BY54" s="710"/>
      <c r="BZ54" s="710"/>
      <c r="CA54" s="710"/>
      <c r="CB54" s="710"/>
      <c r="CC54" s="710"/>
      <c r="CD54" s="710"/>
      <c r="CE54" s="710"/>
      <c r="CF54" s="710"/>
      <c r="CG54" s="711"/>
      <c r="CH54" s="712"/>
      <c r="CI54" s="713"/>
      <c r="CJ54" s="713"/>
      <c r="CK54" s="713"/>
      <c r="CL54" s="714"/>
      <c r="CM54" s="712"/>
      <c r="CN54" s="713"/>
      <c r="CO54" s="713"/>
      <c r="CP54" s="713"/>
      <c r="CQ54" s="714"/>
      <c r="CR54" s="712"/>
      <c r="CS54" s="713"/>
      <c r="CT54" s="713"/>
      <c r="CU54" s="713"/>
      <c r="CV54" s="714"/>
      <c r="CW54" s="712"/>
      <c r="CX54" s="713"/>
      <c r="CY54" s="713"/>
      <c r="CZ54" s="713"/>
      <c r="DA54" s="714"/>
      <c r="DB54" s="712"/>
      <c r="DC54" s="713"/>
      <c r="DD54" s="713"/>
      <c r="DE54" s="713"/>
      <c r="DF54" s="714"/>
      <c r="DG54" s="712"/>
      <c r="DH54" s="713"/>
      <c r="DI54" s="713"/>
      <c r="DJ54" s="713"/>
      <c r="DK54" s="714"/>
      <c r="DL54" s="712"/>
      <c r="DM54" s="713"/>
      <c r="DN54" s="713"/>
      <c r="DO54" s="713"/>
      <c r="DP54" s="714"/>
      <c r="DQ54" s="712"/>
      <c r="DR54" s="713"/>
      <c r="DS54" s="713"/>
      <c r="DT54" s="713"/>
      <c r="DU54" s="714"/>
      <c r="DV54" s="836"/>
      <c r="DW54" s="837"/>
      <c r="DX54" s="837"/>
      <c r="DY54" s="837"/>
      <c r="DZ54" s="838"/>
      <c r="EA54" s="235"/>
    </row>
    <row r="55" spans="1:131" s="236" customFormat="1" ht="26.25" customHeight="1" x14ac:dyDescent="0.2">
      <c r="A55" s="250">
        <v>28</v>
      </c>
      <c r="B55" s="757"/>
      <c r="C55" s="758"/>
      <c r="D55" s="758"/>
      <c r="E55" s="758"/>
      <c r="F55" s="758"/>
      <c r="G55" s="758"/>
      <c r="H55" s="758"/>
      <c r="I55" s="758"/>
      <c r="J55" s="758"/>
      <c r="K55" s="758"/>
      <c r="L55" s="758"/>
      <c r="M55" s="758"/>
      <c r="N55" s="758"/>
      <c r="O55" s="758"/>
      <c r="P55" s="759"/>
      <c r="Q55" s="839"/>
      <c r="R55" s="840"/>
      <c r="S55" s="840"/>
      <c r="T55" s="840"/>
      <c r="U55" s="841"/>
      <c r="V55" s="842"/>
      <c r="W55" s="840"/>
      <c r="X55" s="840"/>
      <c r="Y55" s="840"/>
      <c r="Z55" s="841"/>
      <c r="AA55" s="842"/>
      <c r="AB55" s="840"/>
      <c r="AC55" s="840"/>
      <c r="AD55" s="840"/>
      <c r="AE55" s="843"/>
      <c r="AF55" s="765"/>
      <c r="AG55" s="761"/>
      <c r="AH55" s="761"/>
      <c r="AI55" s="761"/>
      <c r="AJ55" s="764"/>
      <c r="AK55" s="844"/>
      <c r="AL55" s="840"/>
      <c r="AM55" s="840"/>
      <c r="AN55" s="840"/>
      <c r="AO55" s="841"/>
      <c r="AP55" s="842"/>
      <c r="AQ55" s="840"/>
      <c r="AR55" s="840"/>
      <c r="AS55" s="840"/>
      <c r="AT55" s="841"/>
      <c r="AU55" s="842"/>
      <c r="AV55" s="840"/>
      <c r="AW55" s="840"/>
      <c r="AX55" s="840"/>
      <c r="AY55" s="841"/>
      <c r="AZ55" s="845"/>
      <c r="BA55" s="846"/>
      <c r="BB55" s="846"/>
      <c r="BC55" s="846"/>
      <c r="BD55" s="847"/>
      <c r="BE55" s="826"/>
      <c r="BF55" s="827"/>
      <c r="BG55" s="827"/>
      <c r="BH55" s="827"/>
      <c r="BI55" s="828"/>
      <c r="BJ55" s="241"/>
      <c r="BK55" s="241"/>
      <c r="BL55" s="241"/>
      <c r="BM55" s="241"/>
      <c r="BN55" s="241"/>
      <c r="BO55" s="254"/>
      <c r="BP55" s="254"/>
      <c r="BQ55" s="251">
        <v>49</v>
      </c>
      <c r="BR55" s="252"/>
      <c r="BS55" s="709"/>
      <c r="BT55" s="710"/>
      <c r="BU55" s="710"/>
      <c r="BV55" s="710"/>
      <c r="BW55" s="710"/>
      <c r="BX55" s="710"/>
      <c r="BY55" s="710"/>
      <c r="BZ55" s="710"/>
      <c r="CA55" s="710"/>
      <c r="CB55" s="710"/>
      <c r="CC55" s="710"/>
      <c r="CD55" s="710"/>
      <c r="CE55" s="710"/>
      <c r="CF55" s="710"/>
      <c r="CG55" s="711"/>
      <c r="CH55" s="712"/>
      <c r="CI55" s="713"/>
      <c r="CJ55" s="713"/>
      <c r="CK55" s="713"/>
      <c r="CL55" s="714"/>
      <c r="CM55" s="712"/>
      <c r="CN55" s="713"/>
      <c r="CO55" s="713"/>
      <c r="CP55" s="713"/>
      <c r="CQ55" s="714"/>
      <c r="CR55" s="712"/>
      <c r="CS55" s="713"/>
      <c r="CT55" s="713"/>
      <c r="CU55" s="713"/>
      <c r="CV55" s="714"/>
      <c r="CW55" s="712"/>
      <c r="CX55" s="713"/>
      <c r="CY55" s="713"/>
      <c r="CZ55" s="713"/>
      <c r="DA55" s="714"/>
      <c r="DB55" s="712"/>
      <c r="DC55" s="713"/>
      <c r="DD55" s="713"/>
      <c r="DE55" s="713"/>
      <c r="DF55" s="714"/>
      <c r="DG55" s="712"/>
      <c r="DH55" s="713"/>
      <c r="DI55" s="713"/>
      <c r="DJ55" s="713"/>
      <c r="DK55" s="714"/>
      <c r="DL55" s="712"/>
      <c r="DM55" s="713"/>
      <c r="DN55" s="713"/>
      <c r="DO55" s="713"/>
      <c r="DP55" s="714"/>
      <c r="DQ55" s="712"/>
      <c r="DR55" s="713"/>
      <c r="DS55" s="713"/>
      <c r="DT55" s="713"/>
      <c r="DU55" s="714"/>
      <c r="DV55" s="836"/>
      <c r="DW55" s="837"/>
      <c r="DX55" s="837"/>
      <c r="DY55" s="837"/>
      <c r="DZ55" s="838"/>
      <c r="EA55" s="235"/>
    </row>
    <row r="56" spans="1:131" s="236" customFormat="1" ht="26.25" customHeight="1" x14ac:dyDescent="0.2">
      <c r="A56" s="250">
        <v>29</v>
      </c>
      <c r="B56" s="757"/>
      <c r="C56" s="758"/>
      <c r="D56" s="758"/>
      <c r="E56" s="758"/>
      <c r="F56" s="758"/>
      <c r="G56" s="758"/>
      <c r="H56" s="758"/>
      <c r="I56" s="758"/>
      <c r="J56" s="758"/>
      <c r="K56" s="758"/>
      <c r="L56" s="758"/>
      <c r="M56" s="758"/>
      <c r="N56" s="758"/>
      <c r="O56" s="758"/>
      <c r="P56" s="759"/>
      <c r="Q56" s="839"/>
      <c r="R56" s="840"/>
      <c r="S56" s="840"/>
      <c r="T56" s="840"/>
      <c r="U56" s="841"/>
      <c r="V56" s="842"/>
      <c r="W56" s="840"/>
      <c r="X56" s="840"/>
      <c r="Y56" s="840"/>
      <c r="Z56" s="841"/>
      <c r="AA56" s="842"/>
      <c r="AB56" s="840"/>
      <c r="AC56" s="840"/>
      <c r="AD56" s="840"/>
      <c r="AE56" s="843"/>
      <c r="AF56" s="765"/>
      <c r="AG56" s="761"/>
      <c r="AH56" s="761"/>
      <c r="AI56" s="761"/>
      <c r="AJ56" s="764"/>
      <c r="AK56" s="844"/>
      <c r="AL56" s="840"/>
      <c r="AM56" s="840"/>
      <c r="AN56" s="840"/>
      <c r="AO56" s="841"/>
      <c r="AP56" s="842"/>
      <c r="AQ56" s="840"/>
      <c r="AR56" s="840"/>
      <c r="AS56" s="840"/>
      <c r="AT56" s="841"/>
      <c r="AU56" s="842"/>
      <c r="AV56" s="840"/>
      <c r="AW56" s="840"/>
      <c r="AX56" s="840"/>
      <c r="AY56" s="841"/>
      <c r="AZ56" s="845"/>
      <c r="BA56" s="846"/>
      <c r="BB56" s="846"/>
      <c r="BC56" s="846"/>
      <c r="BD56" s="847"/>
      <c r="BE56" s="826"/>
      <c r="BF56" s="827"/>
      <c r="BG56" s="827"/>
      <c r="BH56" s="827"/>
      <c r="BI56" s="828"/>
      <c r="BJ56" s="241"/>
      <c r="BK56" s="241"/>
      <c r="BL56" s="241"/>
      <c r="BM56" s="241"/>
      <c r="BN56" s="241"/>
      <c r="BO56" s="254"/>
      <c r="BP56" s="254"/>
      <c r="BQ56" s="251">
        <v>50</v>
      </c>
      <c r="BR56" s="252"/>
      <c r="BS56" s="709"/>
      <c r="BT56" s="710"/>
      <c r="BU56" s="710"/>
      <c r="BV56" s="710"/>
      <c r="BW56" s="710"/>
      <c r="BX56" s="710"/>
      <c r="BY56" s="710"/>
      <c r="BZ56" s="710"/>
      <c r="CA56" s="710"/>
      <c r="CB56" s="710"/>
      <c r="CC56" s="710"/>
      <c r="CD56" s="710"/>
      <c r="CE56" s="710"/>
      <c r="CF56" s="710"/>
      <c r="CG56" s="711"/>
      <c r="CH56" s="712"/>
      <c r="CI56" s="713"/>
      <c r="CJ56" s="713"/>
      <c r="CK56" s="713"/>
      <c r="CL56" s="714"/>
      <c r="CM56" s="712"/>
      <c r="CN56" s="713"/>
      <c r="CO56" s="713"/>
      <c r="CP56" s="713"/>
      <c r="CQ56" s="714"/>
      <c r="CR56" s="712"/>
      <c r="CS56" s="713"/>
      <c r="CT56" s="713"/>
      <c r="CU56" s="713"/>
      <c r="CV56" s="714"/>
      <c r="CW56" s="712"/>
      <c r="CX56" s="713"/>
      <c r="CY56" s="713"/>
      <c r="CZ56" s="713"/>
      <c r="DA56" s="714"/>
      <c r="DB56" s="712"/>
      <c r="DC56" s="713"/>
      <c r="DD56" s="713"/>
      <c r="DE56" s="713"/>
      <c r="DF56" s="714"/>
      <c r="DG56" s="712"/>
      <c r="DH56" s="713"/>
      <c r="DI56" s="713"/>
      <c r="DJ56" s="713"/>
      <c r="DK56" s="714"/>
      <c r="DL56" s="712"/>
      <c r="DM56" s="713"/>
      <c r="DN56" s="713"/>
      <c r="DO56" s="713"/>
      <c r="DP56" s="714"/>
      <c r="DQ56" s="712"/>
      <c r="DR56" s="713"/>
      <c r="DS56" s="713"/>
      <c r="DT56" s="713"/>
      <c r="DU56" s="714"/>
      <c r="DV56" s="836"/>
      <c r="DW56" s="837"/>
      <c r="DX56" s="837"/>
      <c r="DY56" s="837"/>
      <c r="DZ56" s="838"/>
      <c r="EA56" s="235"/>
    </row>
    <row r="57" spans="1:131" s="236" customFormat="1" ht="26.25" customHeight="1" x14ac:dyDescent="0.2">
      <c r="A57" s="250">
        <v>30</v>
      </c>
      <c r="B57" s="757"/>
      <c r="C57" s="758"/>
      <c r="D57" s="758"/>
      <c r="E57" s="758"/>
      <c r="F57" s="758"/>
      <c r="G57" s="758"/>
      <c r="H57" s="758"/>
      <c r="I57" s="758"/>
      <c r="J57" s="758"/>
      <c r="K57" s="758"/>
      <c r="L57" s="758"/>
      <c r="M57" s="758"/>
      <c r="N57" s="758"/>
      <c r="O57" s="758"/>
      <c r="P57" s="759"/>
      <c r="Q57" s="839"/>
      <c r="R57" s="840"/>
      <c r="S57" s="840"/>
      <c r="T57" s="840"/>
      <c r="U57" s="841"/>
      <c r="V57" s="842"/>
      <c r="W57" s="840"/>
      <c r="X57" s="840"/>
      <c r="Y57" s="840"/>
      <c r="Z57" s="841"/>
      <c r="AA57" s="842"/>
      <c r="AB57" s="840"/>
      <c r="AC57" s="840"/>
      <c r="AD57" s="840"/>
      <c r="AE57" s="843"/>
      <c r="AF57" s="765"/>
      <c r="AG57" s="761"/>
      <c r="AH57" s="761"/>
      <c r="AI57" s="761"/>
      <c r="AJ57" s="764"/>
      <c r="AK57" s="844"/>
      <c r="AL57" s="840"/>
      <c r="AM57" s="840"/>
      <c r="AN57" s="840"/>
      <c r="AO57" s="841"/>
      <c r="AP57" s="842"/>
      <c r="AQ57" s="840"/>
      <c r="AR57" s="840"/>
      <c r="AS57" s="840"/>
      <c r="AT57" s="841"/>
      <c r="AU57" s="842"/>
      <c r="AV57" s="840"/>
      <c r="AW57" s="840"/>
      <c r="AX57" s="840"/>
      <c r="AY57" s="841"/>
      <c r="AZ57" s="845"/>
      <c r="BA57" s="846"/>
      <c r="BB57" s="846"/>
      <c r="BC57" s="846"/>
      <c r="BD57" s="847"/>
      <c r="BE57" s="826"/>
      <c r="BF57" s="827"/>
      <c r="BG57" s="827"/>
      <c r="BH57" s="827"/>
      <c r="BI57" s="828"/>
      <c r="BJ57" s="241"/>
      <c r="BK57" s="241"/>
      <c r="BL57" s="241"/>
      <c r="BM57" s="241"/>
      <c r="BN57" s="241"/>
      <c r="BO57" s="254"/>
      <c r="BP57" s="254"/>
      <c r="BQ57" s="251">
        <v>51</v>
      </c>
      <c r="BR57" s="252"/>
      <c r="BS57" s="709"/>
      <c r="BT57" s="710"/>
      <c r="BU57" s="710"/>
      <c r="BV57" s="710"/>
      <c r="BW57" s="710"/>
      <c r="BX57" s="710"/>
      <c r="BY57" s="710"/>
      <c r="BZ57" s="710"/>
      <c r="CA57" s="710"/>
      <c r="CB57" s="710"/>
      <c r="CC57" s="710"/>
      <c r="CD57" s="710"/>
      <c r="CE57" s="710"/>
      <c r="CF57" s="710"/>
      <c r="CG57" s="711"/>
      <c r="CH57" s="712"/>
      <c r="CI57" s="713"/>
      <c r="CJ57" s="713"/>
      <c r="CK57" s="713"/>
      <c r="CL57" s="714"/>
      <c r="CM57" s="712"/>
      <c r="CN57" s="713"/>
      <c r="CO57" s="713"/>
      <c r="CP57" s="713"/>
      <c r="CQ57" s="714"/>
      <c r="CR57" s="712"/>
      <c r="CS57" s="713"/>
      <c r="CT57" s="713"/>
      <c r="CU57" s="713"/>
      <c r="CV57" s="714"/>
      <c r="CW57" s="712"/>
      <c r="CX57" s="713"/>
      <c r="CY57" s="713"/>
      <c r="CZ57" s="713"/>
      <c r="DA57" s="714"/>
      <c r="DB57" s="712"/>
      <c r="DC57" s="713"/>
      <c r="DD57" s="713"/>
      <c r="DE57" s="713"/>
      <c r="DF57" s="714"/>
      <c r="DG57" s="712"/>
      <c r="DH57" s="713"/>
      <c r="DI57" s="713"/>
      <c r="DJ57" s="713"/>
      <c r="DK57" s="714"/>
      <c r="DL57" s="712"/>
      <c r="DM57" s="713"/>
      <c r="DN57" s="713"/>
      <c r="DO57" s="713"/>
      <c r="DP57" s="714"/>
      <c r="DQ57" s="712"/>
      <c r="DR57" s="713"/>
      <c r="DS57" s="713"/>
      <c r="DT57" s="713"/>
      <c r="DU57" s="714"/>
      <c r="DV57" s="836"/>
      <c r="DW57" s="837"/>
      <c r="DX57" s="837"/>
      <c r="DY57" s="837"/>
      <c r="DZ57" s="838"/>
      <c r="EA57" s="235"/>
    </row>
    <row r="58" spans="1:131" s="236" customFormat="1" ht="26.25" customHeight="1" x14ac:dyDescent="0.2">
      <c r="A58" s="250">
        <v>31</v>
      </c>
      <c r="B58" s="757"/>
      <c r="C58" s="758"/>
      <c r="D58" s="758"/>
      <c r="E58" s="758"/>
      <c r="F58" s="758"/>
      <c r="G58" s="758"/>
      <c r="H58" s="758"/>
      <c r="I58" s="758"/>
      <c r="J58" s="758"/>
      <c r="K58" s="758"/>
      <c r="L58" s="758"/>
      <c r="M58" s="758"/>
      <c r="N58" s="758"/>
      <c r="O58" s="758"/>
      <c r="P58" s="759"/>
      <c r="Q58" s="839"/>
      <c r="R58" s="840"/>
      <c r="S58" s="840"/>
      <c r="T58" s="840"/>
      <c r="U58" s="841"/>
      <c r="V58" s="842"/>
      <c r="W58" s="840"/>
      <c r="X58" s="840"/>
      <c r="Y58" s="840"/>
      <c r="Z58" s="841"/>
      <c r="AA58" s="842"/>
      <c r="AB58" s="840"/>
      <c r="AC58" s="840"/>
      <c r="AD58" s="840"/>
      <c r="AE58" s="843"/>
      <c r="AF58" s="765"/>
      <c r="AG58" s="761"/>
      <c r="AH58" s="761"/>
      <c r="AI58" s="761"/>
      <c r="AJ58" s="764"/>
      <c r="AK58" s="844"/>
      <c r="AL58" s="840"/>
      <c r="AM58" s="840"/>
      <c r="AN58" s="840"/>
      <c r="AO58" s="841"/>
      <c r="AP58" s="842"/>
      <c r="AQ58" s="840"/>
      <c r="AR58" s="840"/>
      <c r="AS58" s="840"/>
      <c r="AT58" s="841"/>
      <c r="AU58" s="842"/>
      <c r="AV58" s="840"/>
      <c r="AW58" s="840"/>
      <c r="AX58" s="840"/>
      <c r="AY58" s="841"/>
      <c r="AZ58" s="845"/>
      <c r="BA58" s="846"/>
      <c r="BB58" s="846"/>
      <c r="BC58" s="846"/>
      <c r="BD58" s="847"/>
      <c r="BE58" s="826"/>
      <c r="BF58" s="827"/>
      <c r="BG58" s="827"/>
      <c r="BH58" s="827"/>
      <c r="BI58" s="828"/>
      <c r="BJ58" s="241"/>
      <c r="BK58" s="241"/>
      <c r="BL58" s="241"/>
      <c r="BM58" s="241"/>
      <c r="BN58" s="241"/>
      <c r="BO58" s="254"/>
      <c r="BP58" s="254"/>
      <c r="BQ58" s="251">
        <v>52</v>
      </c>
      <c r="BR58" s="252"/>
      <c r="BS58" s="709"/>
      <c r="BT58" s="710"/>
      <c r="BU58" s="710"/>
      <c r="BV58" s="710"/>
      <c r="BW58" s="710"/>
      <c r="BX58" s="710"/>
      <c r="BY58" s="710"/>
      <c r="BZ58" s="710"/>
      <c r="CA58" s="710"/>
      <c r="CB58" s="710"/>
      <c r="CC58" s="710"/>
      <c r="CD58" s="710"/>
      <c r="CE58" s="710"/>
      <c r="CF58" s="710"/>
      <c r="CG58" s="711"/>
      <c r="CH58" s="712"/>
      <c r="CI58" s="713"/>
      <c r="CJ58" s="713"/>
      <c r="CK58" s="713"/>
      <c r="CL58" s="714"/>
      <c r="CM58" s="712"/>
      <c r="CN58" s="713"/>
      <c r="CO58" s="713"/>
      <c r="CP58" s="713"/>
      <c r="CQ58" s="714"/>
      <c r="CR58" s="712"/>
      <c r="CS58" s="713"/>
      <c r="CT58" s="713"/>
      <c r="CU58" s="713"/>
      <c r="CV58" s="714"/>
      <c r="CW58" s="712"/>
      <c r="CX58" s="713"/>
      <c r="CY58" s="713"/>
      <c r="CZ58" s="713"/>
      <c r="DA58" s="714"/>
      <c r="DB58" s="712"/>
      <c r="DC58" s="713"/>
      <c r="DD58" s="713"/>
      <c r="DE58" s="713"/>
      <c r="DF58" s="714"/>
      <c r="DG58" s="712"/>
      <c r="DH58" s="713"/>
      <c r="DI58" s="713"/>
      <c r="DJ58" s="713"/>
      <c r="DK58" s="714"/>
      <c r="DL58" s="712"/>
      <c r="DM58" s="713"/>
      <c r="DN58" s="713"/>
      <c r="DO58" s="713"/>
      <c r="DP58" s="714"/>
      <c r="DQ58" s="712"/>
      <c r="DR58" s="713"/>
      <c r="DS58" s="713"/>
      <c r="DT58" s="713"/>
      <c r="DU58" s="714"/>
      <c r="DV58" s="836"/>
      <c r="DW58" s="837"/>
      <c r="DX58" s="837"/>
      <c r="DY58" s="837"/>
      <c r="DZ58" s="838"/>
      <c r="EA58" s="235"/>
    </row>
    <row r="59" spans="1:131" s="236" customFormat="1" ht="26.25" customHeight="1" x14ac:dyDescent="0.2">
      <c r="A59" s="250">
        <v>32</v>
      </c>
      <c r="B59" s="757"/>
      <c r="C59" s="758"/>
      <c r="D59" s="758"/>
      <c r="E59" s="758"/>
      <c r="F59" s="758"/>
      <c r="G59" s="758"/>
      <c r="H59" s="758"/>
      <c r="I59" s="758"/>
      <c r="J59" s="758"/>
      <c r="K59" s="758"/>
      <c r="L59" s="758"/>
      <c r="M59" s="758"/>
      <c r="N59" s="758"/>
      <c r="O59" s="758"/>
      <c r="P59" s="759"/>
      <c r="Q59" s="839"/>
      <c r="R59" s="840"/>
      <c r="S59" s="840"/>
      <c r="T59" s="840"/>
      <c r="U59" s="841"/>
      <c r="V59" s="842"/>
      <c r="W59" s="840"/>
      <c r="X59" s="840"/>
      <c r="Y59" s="840"/>
      <c r="Z59" s="841"/>
      <c r="AA59" s="842"/>
      <c r="AB59" s="840"/>
      <c r="AC59" s="840"/>
      <c r="AD59" s="840"/>
      <c r="AE59" s="843"/>
      <c r="AF59" s="765"/>
      <c r="AG59" s="761"/>
      <c r="AH59" s="761"/>
      <c r="AI59" s="761"/>
      <c r="AJ59" s="764"/>
      <c r="AK59" s="844"/>
      <c r="AL59" s="840"/>
      <c r="AM59" s="840"/>
      <c r="AN59" s="840"/>
      <c r="AO59" s="841"/>
      <c r="AP59" s="842"/>
      <c r="AQ59" s="840"/>
      <c r="AR59" s="840"/>
      <c r="AS59" s="840"/>
      <c r="AT59" s="841"/>
      <c r="AU59" s="842"/>
      <c r="AV59" s="840"/>
      <c r="AW59" s="840"/>
      <c r="AX59" s="840"/>
      <c r="AY59" s="841"/>
      <c r="AZ59" s="845"/>
      <c r="BA59" s="846"/>
      <c r="BB59" s="846"/>
      <c r="BC59" s="846"/>
      <c r="BD59" s="847"/>
      <c r="BE59" s="826"/>
      <c r="BF59" s="827"/>
      <c r="BG59" s="827"/>
      <c r="BH59" s="827"/>
      <c r="BI59" s="828"/>
      <c r="BJ59" s="241"/>
      <c r="BK59" s="241"/>
      <c r="BL59" s="241"/>
      <c r="BM59" s="241"/>
      <c r="BN59" s="241"/>
      <c r="BO59" s="254"/>
      <c r="BP59" s="254"/>
      <c r="BQ59" s="251">
        <v>53</v>
      </c>
      <c r="BR59" s="252"/>
      <c r="BS59" s="709"/>
      <c r="BT59" s="710"/>
      <c r="BU59" s="710"/>
      <c r="BV59" s="710"/>
      <c r="BW59" s="710"/>
      <c r="BX59" s="710"/>
      <c r="BY59" s="710"/>
      <c r="BZ59" s="710"/>
      <c r="CA59" s="710"/>
      <c r="CB59" s="710"/>
      <c r="CC59" s="710"/>
      <c r="CD59" s="710"/>
      <c r="CE59" s="710"/>
      <c r="CF59" s="710"/>
      <c r="CG59" s="711"/>
      <c r="CH59" s="712"/>
      <c r="CI59" s="713"/>
      <c r="CJ59" s="713"/>
      <c r="CK59" s="713"/>
      <c r="CL59" s="714"/>
      <c r="CM59" s="712"/>
      <c r="CN59" s="713"/>
      <c r="CO59" s="713"/>
      <c r="CP59" s="713"/>
      <c r="CQ59" s="714"/>
      <c r="CR59" s="712"/>
      <c r="CS59" s="713"/>
      <c r="CT59" s="713"/>
      <c r="CU59" s="713"/>
      <c r="CV59" s="714"/>
      <c r="CW59" s="712"/>
      <c r="CX59" s="713"/>
      <c r="CY59" s="713"/>
      <c r="CZ59" s="713"/>
      <c r="DA59" s="714"/>
      <c r="DB59" s="712"/>
      <c r="DC59" s="713"/>
      <c r="DD59" s="713"/>
      <c r="DE59" s="713"/>
      <c r="DF59" s="714"/>
      <c r="DG59" s="712"/>
      <c r="DH59" s="713"/>
      <c r="DI59" s="713"/>
      <c r="DJ59" s="713"/>
      <c r="DK59" s="714"/>
      <c r="DL59" s="712"/>
      <c r="DM59" s="713"/>
      <c r="DN59" s="713"/>
      <c r="DO59" s="713"/>
      <c r="DP59" s="714"/>
      <c r="DQ59" s="712"/>
      <c r="DR59" s="713"/>
      <c r="DS59" s="713"/>
      <c r="DT59" s="713"/>
      <c r="DU59" s="714"/>
      <c r="DV59" s="836"/>
      <c r="DW59" s="837"/>
      <c r="DX59" s="837"/>
      <c r="DY59" s="837"/>
      <c r="DZ59" s="838"/>
      <c r="EA59" s="235"/>
    </row>
    <row r="60" spans="1:131" s="236" customFormat="1" ht="26.25" customHeight="1" x14ac:dyDescent="0.2">
      <c r="A60" s="250">
        <v>33</v>
      </c>
      <c r="B60" s="757"/>
      <c r="C60" s="758"/>
      <c r="D60" s="758"/>
      <c r="E60" s="758"/>
      <c r="F60" s="758"/>
      <c r="G60" s="758"/>
      <c r="H60" s="758"/>
      <c r="I60" s="758"/>
      <c r="J60" s="758"/>
      <c r="K60" s="758"/>
      <c r="L60" s="758"/>
      <c r="M60" s="758"/>
      <c r="N60" s="758"/>
      <c r="O60" s="758"/>
      <c r="P60" s="759"/>
      <c r="Q60" s="839"/>
      <c r="R60" s="840"/>
      <c r="S60" s="840"/>
      <c r="T60" s="840"/>
      <c r="U60" s="841"/>
      <c r="V60" s="842"/>
      <c r="W60" s="840"/>
      <c r="X60" s="840"/>
      <c r="Y60" s="840"/>
      <c r="Z60" s="841"/>
      <c r="AA60" s="842"/>
      <c r="AB60" s="840"/>
      <c r="AC60" s="840"/>
      <c r="AD60" s="840"/>
      <c r="AE60" s="843"/>
      <c r="AF60" s="765"/>
      <c r="AG60" s="761"/>
      <c r="AH60" s="761"/>
      <c r="AI60" s="761"/>
      <c r="AJ60" s="764"/>
      <c r="AK60" s="844"/>
      <c r="AL60" s="840"/>
      <c r="AM60" s="840"/>
      <c r="AN60" s="840"/>
      <c r="AO60" s="841"/>
      <c r="AP60" s="842"/>
      <c r="AQ60" s="840"/>
      <c r="AR60" s="840"/>
      <c r="AS60" s="840"/>
      <c r="AT60" s="841"/>
      <c r="AU60" s="842"/>
      <c r="AV60" s="840"/>
      <c r="AW60" s="840"/>
      <c r="AX60" s="840"/>
      <c r="AY60" s="841"/>
      <c r="AZ60" s="845"/>
      <c r="BA60" s="846"/>
      <c r="BB60" s="846"/>
      <c r="BC60" s="846"/>
      <c r="BD60" s="847"/>
      <c r="BE60" s="826"/>
      <c r="BF60" s="827"/>
      <c r="BG60" s="827"/>
      <c r="BH60" s="827"/>
      <c r="BI60" s="828"/>
      <c r="BJ60" s="241"/>
      <c r="BK60" s="241"/>
      <c r="BL60" s="241"/>
      <c r="BM60" s="241"/>
      <c r="BN60" s="241"/>
      <c r="BO60" s="254"/>
      <c r="BP60" s="254"/>
      <c r="BQ60" s="251">
        <v>54</v>
      </c>
      <c r="BR60" s="252"/>
      <c r="BS60" s="709"/>
      <c r="BT60" s="710"/>
      <c r="BU60" s="710"/>
      <c r="BV60" s="710"/>
      <c r="BW60" s="710"/>
      <c r="BX60" s="710"/>
      <c r="BY60" s="710"/>
      <c r="BZ60" s="710"/>
      <c r="CA60" s="710"/>
      <c r="CB60" s="710"/>
      <c r="CC60" s="710"/>
      <c r="CD60" s="710"/>
      <c r="CE60" s="710"/>
      <c r="CF60" s="710"/>
      <c r="CG60" s="711"/>
      <c r="CH60" s="712"/>
      <c r="CI60" s="713"/>
      <c r="CJ60" s="713"/>
      <c r="CK60" s="713"/>
      <c r="CL60" s="714"/>
      <c r="CM60" s="712"/>
      <c r="CN60" s="713"/>
      <c r="CO60" s="713"/>
      <c r="CP60" s="713"/>
      <c r="CQ60" s="714"/>
      <c r="CR60" s="712"/>
      <c r="CS60" s="713"/>
      <c r="CT60" s="713"/>
      <c r="CU60" s="713"/>
      <c r="CV60" s="714"/>
      <c r="CW60" s="712"/>
      <c r="CX60" s="713"/>
      <c r="CY60" s="713"/>
      <c r="CZ60" s="713"/>
      <c r="DA60" s="714"/>
      <c r="DB60" s="712"/>
      <c r="DC60" s="713"/>
      <c r="DD60" s="713"/>
      <c r="DE60" s="713"/>
      <c r="DF60" s="714"/>
      <c r="DG60" s="712"/>
      <c r="DH60" s="713"/>
      <c r="DI60" s="713"/>
      <c r="DJ60" s="713"/>
      <c r="DK60" s="714"/>
      <c r="DL60" s="712"/>
      <c r="DM60" s="713"/>
      <c r="DN60" s="713"/>
      <c r="DO60" s="713"/>
      <c r="DP60" s="714"/>
      <c r="DQ60" s="712"/>
      <c r="DR60" s="713"/>
      <c r="DS60" s="713"/>
      <c r="DT60" s="713"/>
      <c r="DU60" s="714"/>
      <c r="DV60" s="836"/>
      <c r="DW60" s="837"/>
      <c r="DX60" s="837"/>
      <c r="DY60" s="837"/>
      <c r="DZ60" s="838"/>
      <c r="EA60" s="235"/>
    </row>
    <row r="61" spans="1:131" s="236" customFormat="1" ht="26.25" customHeight="1" thickBot="1" x14ac:dyDescent="0.25">
      <c r="A61" s="250">
        <v>34</v>
      </c>
      <c r="B61" s="757"/>
      <c r="C61" s="758"/>
      <c r="D61" s="758"/>
      <c r="E61" s="758"/>
      <c r="F61" s="758"/>
      <c r="G61" s="758"/>
      <c r="H61" s="758"/>
      <c r="I61" s="758"/>
      <c r="J61" s="758"/>
      <c r="K61" s="758"/>
      <c r="L61" s="758"/>
      <c r="M61" s="758"/>
      <c r="N61" s="758"/>
      <c r="O61" s="758"/>
      <c r="P61" s="759"/>
      <c r="Q61" s="839"/>
      <c r="R61" s="840"/>
      <c r="S61" s="840"/>
      <c r="T61" s="840"/>
      <c r="U61" s="841"/>
      <c r="V61" s="842"/>
      <c r="W61" s="840"/>
      <c r="X61" s="840"/>
      <c r="Y61" s="840"/>
      <c r="Z61" s="841"/>
      <c r="AA61" s="842"/>
      <c r="AB61" s="840"/>
      <c r="AC61" s="840"/>
      <c r="AD61" s="840"/>
      <c r="AE61" s="843"/>
      <c r="AF61" s="765"/>
      <c r="AG61" s="761"/>
      <c r="AH61" s="761"/>
      <c r="AI61" s="761"/>
      <c r="AJ61" s="764"/>
      <c r="AK61" s="844"/>
      <c r="AL61" s="840"/>
      <c r="AM61" s="840"/>
      <c r="AN61" s="840"/>
      <c r="AO61" s="841"/>
      <c r="AP61" s="842"/>
      <c r="AQ61" s="840"/>
      <c r="AR61" s="840"/>
      <c r="AS61" s="840"/>
      <c r="AT61" s="841"/>
      <c r="AU61" s="842"/>
      <c r="AV61" s="840"/>
      <c r="AW61" s="840"/>
      <c r="AX61" s="840"/>
      <c r="AY61" s="841"/>
      <c r="AZ61" s="845"/>
      <c r="BA61" s="846"/>
      <c r="BB61" s="846"/>
      <c r="BC61" s="846"/>
      <c r="BD61" s="847"/>
      <c r="BE61" s="826"/>
      <c r="BF61" s="827"/>
      <c r="BG61" s="827"/>
      <c r="BH61" s="827"/>
      <c r="BI61" s="828"/>
      <c r="BJ61" s="241"/>
      <c r="BK61" s="241"/>
      <c r="BL61" s="241"/>
      <c r="BM61" s="241"/>
      <c r="BN61" s="241"/>
      <c r="BO61" s="254"/>
      <c r="BP61" s="254"/>
      <c r="BQ61" s="251">
        <v>55</v>
      </c>
      <c r="BR61" s="252"/>
      <c r="BS61" s="709"/>
      <c r="BT61" s="710"/>
      <c r="BU61" s="710"/>
      <c r="BV61" s="710"/>
      <c r="BW61" s="710"/>
      <c r="BX61" s="710"/>
      <c r="BY61" s="710"/>
      <c r="BZ61" s="710"/>
      <c r="CA61" s="710"/>
      <c r="CB61" s="710"/>
      <c r="CC61" s="710"/>
      <c r="CD61" s="710"/>
      <c r="CE61" s="710"/>
      <c r="CF61" s="710"/>
      <c r="CG61" s="711"/>
      <c r="CH61" s="712"/>
      <c r="CI61" s="713"/>
      <c r="CJ61" s="713"/>
      <c r="CK61" s="713"/>
      <c r="CL61" s="714"/>
      <c r="CM61" s="712"/>
      <c r="CN61" s="713"/>
      <c r="CO61" s="713"/>
      <c r="CP61" s="713"/>
      <c r="CQ61" s="714"/>
      <c r="CR61" s="712"/>
      <c r="CS61" s="713"/>
      <c r="CT61" s="713"/>
      <c r="CU61" s="713"/>
      <c r="CV61" s="714"/>
      <c r="CW61" s="712"/>
      <c r="CX61" s="713"/>
      <c r="CY61" s="713"/>
      <c r="CZ61" s="713"/>
      <c r="DA61" s="714"/>
      <c r="DB61" s="712"/>
      <c r="DC61" s="713"/>
      <c r="DD61" s="713"/>
      <c r="DE61" s="713"/>
      <c r="DF61" s="714"/>
      <c r="DG61" s="712"/>
      <c r="DH61" s="713"/>
      <c r="DI61" s="713"/>
      <c r="DJ61" s="713"/>
      <c r="DK61" s="714"/>
      <c r="DL61" s="712"/>
      <c r="DM61" s="713"/>
      <c r="DN61" s="713"/>
      <c r="DO61" s="713"/>
      <c r="DP61" s="714"/>
      <c r="DQ61" s="712"/>
      <c r="DR61" s="713"/>
      <c r="DS61" s="713"/>
      <c r="DT61" s="713"/>
      <c r="DU61" s="714"/>
      <c r="DV61" s="836"/>
      <c r="DW61" s="837"/>
      <c r="DX61" s="837"/>
      <c r="DY61" s="837"/>
      <c r="DZ61" s="838"/>
      <c r="EA61" s="235"/>
    </row>
    <row r="62" spans="1:131" s="236" customFormat="1" ht="26.25" customHeight="1" x14ac:dyDescent="0.2">
      <c r="A62" s="250">
        <v>35</v>
      </c>
      <c r="B62" s="861"/>
      <c r="C62" s="862"/>
      <c r="D62" s="862"/>
      <c r="E62" s="862"/>
      <c r="F62" s="862"/>
      <c r="G62" s="862"/>
      <c r="H62" s="862"/>
      <c r="I62" s="862"/>
      <c r="J62" s="862"/>
      <c r="K62" s="862"/>
      <c r="L62" s="862"/>
      <c r="M62" s="862"/>
      <c r="N62" s="862"/>
      <c r="O62" s="862"/>
      <c r="P62" s="863"/>
      <c r="Q62" s="864"/>
      <c r="R62" s="865"/>
      <c r="S62" s="865"/>
      <c r="T62" s="865"/>
      <c r="U62" s="866"/>
      <c r="V62" s="867"/>
      <c r="W62" s="865"/>
      <c r="X62" s="865"/>
      <c r="Y62" s="865"/>
      <c r="Z62" s="866"/>
      <c r="AA62" s="867"/>
      <c r="AB62" s="865"/>
      <c r="AC62" s="865"/>
      <c r="AD62" s="865"/>
      <c r="AE62" s="868"/>
      <c r="AF62" s="869"/>
      <c r="AG62" s="865"/>
      <c r="AH62" s="865"/>
      <c r="AI62" s="865"/>
      <c r="AJ62" s="868"/>
      <c r="AK62" s="869"/>
      <c r="AL62" s="865"/>
      <c r="AM62" s="865"/>
      <c r="AN62" s="865"/>
      <c r="AO62" s="866"/>
      <c r="AP62" s="867"/>
      <c r="AQ62" s="865"/>
      <c r="AR62" s="865"/>
      <c r="AS62" s="865"/>
      <c r="AT62" s="866"/>
      <c r="AU62" s="867"/>
      <c r="AV62" s="865"/>
      <c r="AW62" s="865"/>
      <c r="AX62" s="865"/>
      <c r="AY62" s="866"/>
      <c r="AZ62" s="870"/>
      <c r="BA62" s="871"/>
      <c r="BB62" s="871"/>
      <c r="BC62" s="871"/>
      <c r="BD62" s="872"/>
      <c r="BE62" s="857"/>
      <c r="BF62" s="858"/>
      <c r="BG62" s="858"/>
      <c r="BH62" s="858"/>
      <c r="BI62" s="859"/>
      <c r="BJ62" s="860" t="s">
        <v>388</v>
      </c>
      <c r="BK62" s="805"/>
      <c r="BL62" s="805"/>
      <c r="BM62" s="805"/>
      <c r="BN62" s="806"/>
      <c r="BO62" s="254"/>
      <c r="BP62" s="254"/>
      <c r="BQ62" s="251">
        <v>56</v>
      </c>
      <c r="BR62" s="252"/>
      <c r="BS62" s="709"/>
      <c r="BT62" s="710"/>
      <c r="BU62" s="710"/>
      <c r="BV62" s="710"/>
      <c r="BW62" s="710"/>
      <c r="BX62" s="710"/>
      <c r="BY62" s="710"/>
      <c r="BZ62" s="710"/>
      <c r="CA62" s="710"/>
      <c r="CB62" s="710"/>
      <c r="CC62" s="710"/>
      <c r="CD62" s="710"/>
      <c r="CE62" s="710"/>
      <c r="CF62" s="710"/>
      <c r="CG62" s="711"/>
      <c r="CH62" s="712"/>
      <c r="CI62" s="713"/>
      <c r="CJ62" s="713"/>
      <c r="CK62" s="713"/>
      <c r="CL62" s="714"/>
      <c r="CM62" s="712"/>
      <c r="CN62" s="713"/>
      <c r="CO62" s="713"/>
      <c r="CP62" s="713"/>
      <c r="CQ62" s="714"/>
      <c r="CR62" s="712"/>
      <c r="CS62" s="713"/>
      <c r="CT62" s="713"/>
      <c r="CU62" s="713"/>
      <c r="CV62" s="714"/>
      <c r="CW62" s="712"/>
      <c r="CX62" s="713"/>
      <c r="CY62" s="713"/>
      <c r="CZ62" s="713"/>
      <c r="DA62" s="714"/>
      <c r="DB62" s="712"/>
      <c r="DC62" s="713"/>
      <c r="DD62" s="713"/>
      <c r="DE62" s="713"/>
      <c r="DF62" s="714"/>
      <c r="DG62" s="712"/>
      <c r="DH62" s="713"/>
      <c r="DI62" s="713"/>
      <c r="DJ62" s="713"/>
      <c r="DK62" s="714"/>
      <c r="DL62" s="712"/>
      <c r="DM62" s="713"/>
      <c r="DN62" s="713"/>
      <c r="DO62" s="713"/>
      <c r="DP62" s="714"/>
      <c r="DQ62" s="712"/>
      <c r="DR62" s="713"/>
      <c r="DS62" s="713"/>
      <c r="DT62" s="713"/>
      <c r="DU62" s="714"/>
      <c r="DV62" s="836"/>
      <c r="DW62" s="837"/>
      <c r="DX62" s="837"/>
      <c r="DY62" s="837"/>
      <c r="DZ62" s="838"/>
      <c r="EA62" s="235"/>
    </row>
    <row r="63" spans="1:131" s="236" customFormat="1" ht="26.25" customHeight="1" thickBot="1" x14ac:dyDescent="0.25">
      <c r="A63" s="253" t="s">
        <v>370</v>
      </c>
      <c r="B63" s="789" t="s">
        <v>389</v>
      </c>
      <c r="C63" s="790"/>
      <c r="D63" s="790"/>
      <c r="E63" s="790"/>
      <c r="F63" s="790"/>
      <c r="G63" s="790"/>
      <c r="H63" s="790"/>
      <c r="I63" s="790"/>
      <c r="J63" s="790"/>
      <c r="K63" s="790"/>
      <c r="L63" s="790"/>
      <c r="M63" s="790"/>
      <c r="N63" s="790"/>
      <c r="O63" s="790"/>
      <c r="P63" s="791"/>
      <c r="Q63" s="848"/>
      <c r="R63" s="849"/>
      <c r="S63" s="849"/>
      <c r="T63" s="849"/>
      <c r="U63" s="850"/>
      <c r="V63" s="851"/>
      <c r="W63" s="849"/>
      <c r="X63" s="849"/>
      <c r="Y63" s="849"/>
      <c r="Z63" s="850"/>
      <c r="AA63" s="851"/>
      <c r="AB63" s="849"/>
      <c r="AC63" s="849"/>
      <c r="AD63" s="849"/>
      <c r="AE63" s="852"/>
      <c r="AF63" s="853">
        <v>39377</v>
      </c>
      <c r="AG63" s="854"/>
      <c r="AH63" s="854"/>
      <c r="AI63" s="854"/>
      <c r="AJ63" s="855"/>
      <c r="AK63" s="856"/>
      <c r="AL63" s="849"/>
      <c r="AM63" s="849"/>
      <c r="AN63" s="849"/>
      <c r="AO63" s="850"/>
      <c r="AP63" s="873">
        <v>55662</v>
      </c>
      <c r="AQ63" s="854"/>
      <c r="AR63" s="854"/>
      <c r="AS63" s="854"/>
      <c r="AT63" s="874"/>
      <c r="AU63" s="873">
        <v>26996</v>
      </c>
      <c r="AV63" s="854"/>
      <c r="AW63" s="854"/>
      <c r="AX63" s="854"/>
      <c r="AY63" s="874"/>
      <c r="AZ63" s="875"/>
      <c r="BA63" s="876"/>
      <c r="BB63" s="876"/>
      <c r="BC63" s="876"/>
      <c r="BD63" s="877"/>
      <c r="BE63" s="878"/>
      <c r="BF63" s="879"/>
      <c r="BG63" s="879"/>
      <c r="BH63" s="879"/>
      <c r="BI63" s="880"/>
      <c r="BJ63" s="853" t="s">
        <v>129</v>
      </c>
      <c r="BK63" s="854"/>
      <c r="BL63" s="854"/>
      <c r="BM63" s="854"/>
      <c r="BN63" s="855"/>
      <c r="BO63" s="254"/>
      <c r="BP63" s="254"/>
      <c r="BQ63" s="251">
        <v>57</v>
      </c>
      <c r="BR63" s="252"/>
      <c r="BS63" s="709"/>
      <c r="BT63" s="710"/>
      <c r="BU63" s="710"/>
      <c r="BV63" s="710"/>
      <c r="BW63" s="710"/>
      <c r="BX63" s="710"/>
      <c r="BY63" s="710"/>
      <c r="BZ63" s="710"/>
      <c r="CA63" s="710"/>
      <c r="CB63" s="710"/>
      <c r="CC63" s="710"/>
      <c r="CD63" s="710"/>
      <c r="CE63" s="710"/>
      <c r="CF63" s="710"/>
      <c r="CG63" s="711"/>
      <c r="CH63" s="712"/>
      <c r="CI63" s="713"/>
      <c r="CJ63" s="713"/>
      <c r="CK63" s="713"/>
      <c r="CL63" s="714"/>
      <c r="CM63" s="712"/>
      <c r="CN63" s="713"/>
      <c r="CO63" s="713"/>
      <c r="CP63" s="713"/>
      <c r="CQ63" s="714"/>
      <c r="CR63" s="712"/>
      <c r="CS63" s="713"/>
      <c r="CT63" s="713"/>
      <c r="CU63" s="713"/>
      <c r="CV63" s="714"/>
      <c r="CW63" s="712"/>
      <c r="CX63" s="713"/>
      <c r="CY63" s="713"/>
      <c r="CZ63" s="713"/>
      <c r="DA63" s="714"/>
      <c r="DB63" s="712"/>
      <c r="DC63" s="713"/>
      <c r="DD63" s="713"/>
      <c r="DE63" s="713"/>
      <c r="DF63" s="714"/>
      <c r="DG63" s="712"/>
      <c r="DH63" s="713"/>
      <c r="DI63" s="713"/>
      <c r="DJ63" s="713"/>
      <c r="DK63" s="714"/>
      <c r="DL63" s="712"/>
      <c r="DM63" s="713"/>
      <c r="DN63" s="713"/>
      <c r="DO63" s="713"/>
      <c r="DP63" s="714"/>
      <c r="DQ63" s="712"/>
      <c r="DR63" s="713"/>
      <c r="DS63" s="713"/>
      <c r="DT63" s="713"/>
      <c r="DU63" s="714"/>
      <c r="DV63" s="836"/>
      <c r="DW63" s="837"/>
      <c r="DX63" s="837"/>
      <c r="DY63" s="837"/>
      <c r="DZ63" s="838"/>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09"/>
      <c r="BT64" s="710"/>
      <c r="BU64" s="710"/>
      <c r="BV64" s="710"/>
      <c r="BW64" s="710"/>
      <c r="BX64" s="710"/>
      <c r="BY64" s="710"/>
      <c r="BZ64" s="710"/>
      <c r="CA64" s="710"/>
      <c r="CB64" s="710"/>
      <c r="CC64" s="710"/>
      <c r="CD64" s="710"/>
      <c r="CE64" s="710"/>
      <c r="CF64" s="710"/>
      <c r="CG64" s="711"/>
      <c r="CH64" s="712"/>
      <c r="CI64" s="713"/>
      <c r="CJ64" s="713"/>
      <c r="CK64" s="713"/>
      <c r="CL64" s="714"/>
      <c r="CM64" s="712"/>
      <c r="CN64" s="713"/>
      <c r="CO64" s="713"/>
      <c r="CP64" s="713"/>
      <c r="CQ64" s="714"/>
      <c r="CR64" s="712"/>
      <c r="CS64" s="713"/>
      <c r="CT64" s="713"/>
      <c r="CU64" s="713"/>
      <c r="CV64" s="714"/>
      <c r="CW64" s="712"/>
      <c r="CX64" s="713"/>
      <c r="CY64" s="713"/>
      <c r="CZ64" s="713"/>
      <c r="DA64" s="714"/>
      <c r="DB64" s="712"/>
      <c r="DC64" s="713"/>
      <c r="DD64" s="713"/>
      <c r="DE64" s="713"/>
      <c r="DF64" s="714"/>
      <c r="DG64" s="712"/>
      <c r="DH64" s="713"/>
      <c r="DI64" s="713"/>
      <c r="DJ64" s="713"/>
      <c r="DK64" s="714"/>
      <c r="DL64" s="712"/>
      <c r="DM64" s="713"/>
      <c r="DN64" s="713"/>
      <c r="DO64" s="713"/>
      <c r="DP64" s="714"/>
      <c r="DQ64" s="712"/>
      <c r="DR64" s="713"/>
      <c r="DS64" s="713"/>
      <c r="DT64" s="713"/>
      <c r="DU64" s="714"/>
      <c r="DV64" s="836"/>
      <c r="DW64" s="837"/>
      <c r="DX64" s="837"/>
      <c r="DY64" s="837"/>
      <c r="DZ64" s="838"/>
      <c r="EA64" s="235"/>
    </row>
    <row r="65" spans="1:131" s="236" customFormat="1" ht="26.25" customHeight="1" thickBot="1" x14ac:dyDescent="0.25">
      <c r="A65" s="241" t="s">
        <v>390</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09"/>
      <c r="BT65" s="710"/>
      <c r="BU65" s="710"/>
      <c r="BV65" s="710"/>
      <c r="BW65" s="710"/>
      <c r="BX65" s="710"/>
      <c r="BY65" s="710"/>
      <c r="BZ65" s="710"/>
      <c r="CA65" s="710"/>
      <c r="CB65" s="710"/>
      <c r="CC65" s="710"/>
      <c r="CD65" s="710"/>
      <c r="CE65" s="710"/>
      <c r="CF65" s="710"/>
      <c r="CG65" s="711"/>
      <c r="CH65" s="712"/>
      <c r="CI65" s="713"/>
      <c r="CJ65" s="713"/>
      <c r="CK65" s="713"/>
      <c r="CL65" s="714"/>
      <c r="CM65" s="712"/>
      <c r="CN65" s="713"/>
      <c r="CO65" s="713"/>
      <c r="CP65" s="713"/>
      <c r="CQ65" s="714"/>
      <c r="CR65" s="712"/>
      <c r="CS65" s="713"/>
      <c r="CT65" s="713"/>
      <c r="CU65" s="713"/>
      <c r="CV65" s="714"/>
      <c r="CW65" s="712"/>
      <c r="CX65" s="713"/>
      <c r="CY65" s="713"/>
      <c r="CZ65" s="713"/>
      <c r="DA65" s="714"/>
      <c r="DB65" s="712"/>
      <c r="DC65" s="713"/>
      <c r="DD65" s="713"/>
      <c r="DE65" s="713"/>
      <c r="DF65" s="714"/>
      <c r="DG65" s="712"/>
      <c r="DH65" s="713"/>
      <c r="DI65" s="713"/>
      <c r="DJ65" s="713"/>
      <c r="DK65" s="714"/>
      <c r="DL65" s="712"/>
      <c r="DM65" s="713"/>
      <c r="DN65" s="713"/>
      <c r="DO65" s="713"/>
      <c r="DP65" s="714"/>
      <c r="DQ65" s="712"/>
      <c r="DR65" s="713"/>
      <c r="DS65" s="713"/>
      <c r="DT65" s="713"/>
      <c r="DU65" s="714"/>
      <c r="DV65" s="836"/>
      <c r="DW65" s="837"/>
      <c r="DX65" s="837"/>
      <c r="DY65" s="837"/>
      <c r="DZ65" s="838"/>
      <c r="EA65" s="235"/>
    </row>
    <row r="66" spans="1:131" s="236" customFormat="1" ht="26.25" customHeight="1" x14ac:dyDescent="0.2">
      <c r="A66" s="741" t="s">
        <v>391</v>
      </c>
      <c r="B66" s="742"/>
      <c r="C66" s="742"/>
      <c r="D66" s="742"/>
      <c r="E66" s="742"/>
      <c r="F66" s="742"/>
      <c r="G66" s="742"/>
      <c r="H66" s="742"/>
      <c r="I66" s="742"/>
      <c r="J66" s="742"/>
      <c r="K66" s="742"/>
      <c r="L66" s="742"/>
      <c r="M66" s="742"/>
      <c r="N66" s="742"/>
      <c r="O66" s="742"/>
      <c r="P66" s="743"/>
      <c r="Q66" s="718" t="s">
        <v>392</v>
      </c>
      <c r="R66" s="719"/>
      <c r="S66" s="719"/>
      <c r="T66" s="719"/>
      <c r="U66" s="720"/>
      <c r="V66" s="718" t="s">
        <v>393</v>
      </c>
      <c r="W66" s="719"/>
      <c r="X66" s="719"/>
      <c r="Y66" s="719"/>
      <c r="Z66" s="720"/>
      <c r="AA66" s="718" t="s">
        <v>376</v>
      </c>
      <c r="AB66" s="719"/>
      <c r="AC66" s="719"/>
      <c r="AD66" s="719"/>
      <c r="AE66" s="720"/>
      <c r="AF66" s="881" t="s">
        <v>377</v>
      </c>
      <c r="AG66" s="815"/>
      <c r="AH66" s="815"/>
      <c r="AI66" s="815"/>
      <c r="AJ66" s="882"/>
      <c r="AK66" s="718" t="s">
        <v>394</v>
      </c>
      <c r="AL66" s="742"/>
      <c r="AM66" s="742"/>
      <c r="AN66" s="742"/>
      <c r="AO66" s="743"/>
      <c r="AP66" s="718" t="s">
        <v>379</v>
      </c>
      <c r="AQ66" s="719"/>
      <c r="AR66" s="719"/>
      <c r="AS66" s="719"/>
      <c r="AT66" s="720"/>
      <c r="AU66" s="718" t="s">
        <v>395</v>
      </c>
      <c r="AV66" s="719"/>
      <c r="AW66" s="719"/>
      <c r="AX66" s="719"/>
      <c r="AY66" s="720"/>
      <c r="AZ66" s="718" t="s">
        <v>358</v>
      </c>
      <c r="BA66" s="719"/>
      <c r="BB66" s="719"/>
      <c r="BC66" s="719"/>
      <c r="BD66" s="730"/>
      <c r="BE66" s="254"/>
      <c r="BF66" s="254"/>
      <c r="BG66" s="254"/>
      <c r="BH66" s="254"/>
      <c r="BI66" s="254"/>
      <c r="BJ66" s="254"/>
      <c r="BK66" s="254"/>
      <c r="BL66" s="254"/>
      <c r="BM66" s="254"/>
      <c r="BN66" s="254"/>
      <c r="BO66" s="254"/>
      <c r="BP66" s="254"/>
      <c r="BQ66" s="251">
        <v>60</v>
      </c>
      <c r="BR66" s="256"/>
      <c r="BS66" s="892"/>
      <c r="BT66" s="893"/>
      <c r="BU66" s="893"/>
      <c r="BV66" s="893"/>
      <c r="BW66" s="893"/>
      <c r="BX66" s="893"/>
      <c r="BY66" s="893"/>
      <c r="BZ66" s="893"/>
      <c r="CA66" s="893"/>
      <c r="CB66" s="893"/>
      <c r="CC66" s="893"/>
      <c r="CD66" s="893"/>
      <c r="CE66" s="893"/>
      <c r="CF66" s="893"/>
      <c r="CG66" s="894"/>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88"/>
      <c r="EA66" s="235"/>
    </row>
    <row r="67" spans="1:131" s="236" customFormat="1" ht="26.25" customHeight="1" thickBot="1" x14ac:dyDescent="0.25">
      <c r="A67" s="744"/>
      <c r="B67" s="745"/>
      <c r="C67" s="745"/>
      <c r="D67" s="745"/>
      <c r="E67" s="745"/>
      <c r="F67" s="745"/>
      <c r="G67" s="745"/>
      <c r="H67" s="745"/>
      <c r="I67" s="745"/>
      <c r="J67" s="745"/>
      <c r="K67" s="745"/>
      <c r="L67" s="745"/>
      <c r="M67" s="745"/>
      <c r="N67" s="745"/>
      <c r="O67" s="745"/>
      <c r="P67" s="746"/>
      <c r="Q67" s="721"/>
      <c r="R67" s="722"/>
      <c r="S67" s="722"/>
      <c r="T67" s="722"/>
      <c r="U67" s="723"/>
      <c r="V67" s="721"/>
      <c r="W67" s="722"/>
      <c r="X67" s="722"/>
      <c r="Y67" s="722"/>
      <c r="Z67" s="723"/>
      <c r="AA67" s="721"/>
      <c r="AB67" s="722"/>
      <c r="AC67" s="722"/>
      <c r="AD67" s="722"/>
      <c r="AE67" s="723"/>
      <c r="AF67" s="883"/>
      <c r="AG67" s="818"/>
      <c r="AH67" s="818"/>
      <c r="AI67" s="818"/>
      <c r="AJ67" s="884"/>
      <c r="AK67" s="885"/>
      <c r="AL67" s="745"/>
      <c r="AM67" s="745"/>
      <c r="AN67" s="745"/>
      <c r="AO67" s="746"/>
      <c r="AP67" s="721"/>
      <c r="AQ67" s="722"/>
      <c r="AR67" s="722"/>
      <c r="AS67" s="722"/>
      <c r="AT67" s="723"/>
      <c r="AU67" s="721"/>
      <c r="AV67" s="722"/>
      <c r="AW67" s="722"/>
      <c r="AX67" s="722"/>
      <c r="AY67" s="723"/>
      <c r="AZ67" s="721"/>
      <c r="BA67" s="722"/>
      <c r="BB67" s="722"/>
      <c r="BC67" s="722"/>
      <c r="BD67" s="731"/>
      <c r="BE67" s="254"/>
      <c r="BF67" s="254"/>
      <c r="BG67" s="254"/>
      <c r="BH67" s="254"/>
      <c r="BI67" s="254"/>
      <c r="BJ67" s="254"/>
      <c r="BK67" s="254"/>
      <c r="BL67" s="254"/>
      <c r="BM67" s="254"/>
      <c r="BN67" s="254"/>
      <c r="BO67" s="254"/>
      <c r="BP67" s="254"/>
      <c r="BQ67" s="251">
        <v>61</v>
      </c>
      <c r="BR67" s="256"/>
      <c r="BS67" s="892"/>
      <c r="BT67" s="893"/>
      <c r="BU67" s="893"/>
      <c r="BV67" s="893"/>
      <c r="BW67" s="893"/>
      <c r="BX67" s="893"/>
      <c r="BY67" s="893"/>
      <c r="BZ67" s="893"/>
      <c r="CA67" s="893"/>
      <c r="CB67" s="893"/>
      <c r="CC67" s="893"/>
      <c r="CD67" s="893"/>
      <c r="CE67" s="893"/>
      <c r="CF67" s="893"/>
      <c r="CG67" s="894"/>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88"/>
      <c r="EA67" s="235"/>
    </row>
    <row r="68" spans="1:131" s="236" customFormat="1" ht="26.25" customHeight="1" thickTop="1" x14ac:dyDescent="0.2">
      <c r="A68" s="247">
        <v>1</v>
      </c>
      <c r="B68" s="898" t="s">
        <v>565</v>
      </c>
      <c r="C68" s="899"/>
      <c r="D68" s="899"/>
      <c r="E68" s="899"/>
      <c r="F68" s="899"/>
      <c r="G68" s="899"/>
      <c r="H68" s="899"/>
      <c r="I68" s="899"/>
      <c r="J68" s="899"/>
      <c r="K68" s="899"/>
      <c r="L68" s="899"/>
      <c r="M68" s="899"/>
      <c r="N68" s="899"/>
      <c r="O68" s="899"/>
      <c r="P68" s="900"/>
      <c r="Q68" s="901">
        <v>16893</v>
      </c>
      <c r="R68" s="895"/>
      <c r="S68" s="895"/>
      <c r="T68" s="895"/>
      <c r="U68" s="895"/>
      <c r="V68" s="895">
        <v>16136</v>
      </c>
      <c r="W68" s="895"/>
      <c r="X68" s="895"/>
      <c r="Y68" s="895"/>
      <c r="Z68" s="895"/>
      <c r="AA68" s="895">
        <v>757</v>
      </c>
      <c r="AB68" s="895"/>
      <c r="AC68" s="895"/>
      <c r="AD68" s="895"/>
      <c r="AE68" s="895"/>
      <c r="AF68" s="895">
        <v>153</v>
      </c>
      <c r="AG68" s="895"/>
      <c r="AH68" s="895"/>
      <c r="AI68" s="895"/>
      <c r="AJ68" s="895"/>
      <c r="AK68" s="895" t="s">
        <v>566</v>
      </c>
      <c r="AL68" s="895"/>
      <c r="AM68" s="895"/>
      <c r="AN68" s="895"/>
      <c r="AO68" s="895"/>
      <c r="AP68" s="895">
        <v>15031</v>
      </c>
      <c r="AQ68" s="895"/>
      <c r="AR68" s="895"/>
      <c r="AS68" s="895"/>
      <c r="AT68" s="895"/>
      <c r="AU68" s="895">
        <v>6158</v>
      </c>
      <c r="AV68" s="895"/>
      <c r="AW68" s="895"/>
      <c r="AX68" s="895"/>
      <c r="AY68" s="895"/>
      <c r="AZ68" s="896"/>
      <c r="BA68" s="896"/>
      <c r="BB68" s="896"/>
      <c r="BC68" s="896"/>
      <c r="BD68" s="897"/>
      <c r="BE68" s="254"/>
      <c r="BF68" s="254"/>
      <c r="BG68" s="254"/>
      <c r="BH68" s="254"/>
      <c r="BI68" s="254"/>
      <c r="BJ68" s="254"/>
      <c r="BK68" s="254"/>
      <c r="BL68" s="254"/>
      <c r="BM68" s="254"/>
      <c r="BN68" s="254"/>
      <c r="BO68" s="254"/>
      <c r="BP68" s="254"/>
      <c r="BQ68" s="251">
        <v>62</v>
      </c>
      <c r="BR68" s="256"/>
      <c r="BS68" s="892"/>
      <c r="BT68" s="893"/>
      <c r="BU68" s="893"/>
      <c r="BV68" s="893"/>
      <c r="BW68" s="893"/>
      <c r="BX68" s="893"/>
      <c r="BY68" s="893"/>
      <c r="BZ68" s="893"/>
      <c r="CA68" s="893"/>
      <c r="CB68" s="893"/>
      <c r="CC68" s="893"/>
      <c r="CD68" s="893"/>
      <c r="CE68" s="893"/>
      <c r="CF68" s="893"/>
      <c r="CG68" s="894"/>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88"/>
      <c r="EA68" s="235"/>
    </row>
    <row r="69" spans="1:131" s="236" customFormat="1" ht="26.25" customHeight="1" x14ac:dyDescent="0.2">
      <c r="A69" s="250">
        <v>2</v>
      </c>
      <c r="B69" s="902"/>
      <c r="C69" s="827"/>
      <c r="D69" s="827"/>
      <c r="E69" s="827"/>
      <c r="F69" s="827"/>
      <c r="G69" s="827"/>
      <c r="H69" s="827"/>
      <c r="I69" s="827"/>
      <c r="J69" s="827"/>
      <c r="K69" s="827"/>
      <c r="L69" s="827"/>
      <c r="M69" s="827"/>
      <c r="N69" s="827"/>
      <c r="O69" s="827"/>
      <c r="P69" s="903"/>
      <c r="Q69" s="904"/>
      <c r="R69" s="831"/>
      <c r="S69" s="831"/>
      <c r="T69" s="831"/>
      <c r="U69" s="831"/>
      <c r="V69" s="831"/>
      <c r="W69" s="831"/>
      <c r="X69" s="831"/>
      <c r="Y69" s="831"/>
      <c r="Z69" s="831"/>
      <c r="AA69" s="831"/>
      <c r="AB69" s="831"/>
      <c r="AC69" s="831"/>
      <c r="AD69" s="831"/>
      <c r="AE69" s="831"/>
      <c r="AF69" s="831"/>
      <c r="AG69" s="831"/>
      <c r="AH69" s="831"/>
      <c r="AI69" s="831"/>
      <c r="AJ69" s="831"/>
      <c r="AK69" s="831"/>
      <c r="AL69" s="831"/>
      <c r="AM69" s="831"/>
      <c r="AN69" s="831"/>
      <c r="AO69" s="831"/>
      <c r="AP69" s="831"/>
      <c r="AQ69" s="831"/>
      <c r="AR69" s="831"/>
      <c r="AS69" s="831"/>
      <c r="AT69" s="831"/>
      <c r="AU69" s="831"/>
      <c r="AV69" s="831"/>
      <c r="AW69" s="831"/>
      <c r="AX69" s="831"/>
      <c r="AY69" s="831"/>
      <c r="AZ69" s="905"/>
      <c r="BA69" s="905"/>
      <c r="BB69" s="905"/>
      <c r="BC69" s="905"/>
      <c r="BD69" s="906"/>
      <c r="BE69" s="254"/>
      <c r="BF69" s="254"/>
      <c r="BG69" s="254"/>
      <c r="BH69" s="254"/>
      <c r="BI69" s="254"/>
      <c r="BJ69" s="254"/>
      <c r="BK69" s="254"/>
      <c r="BL69" s="254"/>
      <c r="BM69" s="254"/>
      <c r="BN69" s="254"/>
      <c r="BO69" s="254"/>
      <c r="BP69" s="254"/>
      <c r="BQ69" s="251">
        <v>63</v>
      </c>
      <c r="BR69" s="256"/>
      <c r="BS69" s="892"/>
      <c r="BT69" s="893"/>
      <c r="BU69" s="893"/>
      <c r="BV69" s="893"/>
      <c r="BW69" s="893"/>
      <c r="BX69" s="893"/>
      <c r="BY69" s="893"/>
      <c r="BZ69" s="893"/>
      <c r="CA69" s="893"/>
      <c r="CB69" s="893"/>
      <c r="CC69" s="893"/>
      <c r="CD69" s="893"/>
      <c r="CE69" s="893"/>
      <c r="CF69" s="893"/>
      <c r="CG69" s="894"/>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88"/>
      <c r="EA69" s="235"/>
    </row>
    <row r="70" spans="1:131" s="236" customFormat="1" ht="26.25" customHeight="1" x14ac:dyDescent="0.2">
      <c r="A70" s="250">
        <v>3</v>
      </c>
      <c r="B70" s="902"/>
      <c r="C70" s="827"/>
      <c r="D70" s="827"/>
      <c r="E70" s="827"/>
      <c r="F70" s="827"/>
      <c r="G70" s="827"/>
      <c r="H70" s="827"/>
      <c r="I70" s="827"/>
      <c r="J70" s="827"/>
      <c r="K70" s="827"/>
      <c r="L70" s="827"/>
      <c r="M70" s="827"/>
      <c r="N70" s="827"/>
      <c r="O70" s="827"/>
      <c r="P70" s="903"/>
      <c r="Q70" s="904"/>
      <c r="R70" s="831"/>
      <c r="S70" s="831"/>
      <c r="T70" s="831"/>
      <c r="U70" s="831"/>
      <c r="V70" s="831"/>
      <c r="W70" s="831"/>
      <c r="X70" s="831"/>
      <c r="Y70" s="831"/>
      <c r="Z70" s="831"/>
      <c r="AA70" s="831"/>
      <c r="AB70" s="831"/>
      <c r="AC70" s="831"/>
      <c r="AD70" s="831"/>
      <c r="AE70" s="831"/>
      <c r="AF70" s="831"/>
      <c r="AG70" s="831"/>
      <c r="AH70" s="831"/>
      <c r="AI70" s="831"/>
      <c r="AJ70" s="831"/>
      <c r="AK70" s="831"/>
      <c r="AL70" s="831"/>
      <c r="AM70" s="831"/>
      <c r="AN70" s="831"/>
      <c r="AO70" s="831"/>
      <c r="AP70" s="831"/>
      <c r="AQ70" s="831"/>
      <c r="AR70" s="831"/>
      <c r="AS70" s="831"/>
      <c r="AT70" s="831"/>
      <c r="AU70" s="831"/>
      <c r="AV70" s="831"/>
      <c r="AW70" s="831"/>
      <c r="AX70" s="831"/>
      <c r="AY70" s="831"/>
      <c r="AZ70" s="905"/>
      <c r="BA70" s="905"/>
      <c r="BB70" s="905"/>
      <c r="BC70" s="905"/>
      <c r="BD70" s="906"/>
      <c r="BE70" s="254"/>
      <c r="BF70" s="254"/>
      <c r="BG70" s="254"/>
      <c r="BH70" s="254"/>
      <c r="BI70" s="254"/>
      <c r="BJ70" s="254"/>
      <c r="BK70" s="254"/>
      <c r="BL70" s="254"/>
      <c r="BM70" s="254"/>
      <c r="BN70" s="254"/>
      <c r="BO70" s="254"/>
      <c r="BP70" s="254"/>
      <c r="BQ70" s="251">
        <v>64</v>
      </c>
      <c r="BR70" s="256"/>
      <c r="BS70" s="892"/>
      <c r="BT70" s="893"/>
      <c r="BU70" s="893"/>
      <c r="BV70" s="893"/>
      <c r="BW70" s="893"/>
      <c r="BX70" s="893"/>
      <c r="BY70" s="893"/>
      <c r="BZ70" s="893"/>
      <c r="CA70" s="893"/>
      <c r="CB70" s="893"/>
      <c r="CC70" s="893"/>
      <c r="CD70" s="893"/>
      <c r="CE70" s="893"/>
      <c r="CF70" s="893"/>
      <c r="CG70" s="894"/>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88"/>
      <c r="EA70" s="235"/>
    </row>
    <row r="71" spans="1:131" s="236" customFormat="1" ht="26.25" customHeight="1" x14ac:dyDescent="0.2">
      <c r="A71" s="250">
        <v>4</v>
      </c>
      <c r="B71" s="902"/>
      <c r="C71" s="827"/>
      <c r="D71" s="827"/>
      <c r="E71" s="827"/>
      <c r="F71" s="827"/>
      <c r="G71" s="827"/>
      <c r="H71" s="827"/>
      <c r="I71" s="827"/>
      <c r="J71" s="827"/>
      <c r="K71" s="827"/>
      <c r="L71" s="827"/>
      <c r="M71" s="827"/>
      <c r="N71" s="827"/>
      <c r="O71" s="827"/>
      <c r="P71" s="903"/>
      <c r="Q71" s="904"/>
      <c r="R71" s="831"/>
      <c r="S71" s="831"/>
      <c r="T71" s="831"/>
      <c r="U71" s="831"/>
      <c r="V71" s="831"/>
      <c r="W71" s="831"/>
      <c r="X71" s="831"/>
      <c r="Y71" s="831"/>
      <c r="Z71" s="831"/>
      <c r="AA71" s="831"/>
      <c r="AB71" s="831"/>
      <c r="AC71" s="831"/>
      <c r="AD71" s="831"/>
      <c r="AE71" s="831"/>
      <c r="AF71" s="831"/>
      <c r="AG71" s="831"/>
      <c r="AH71" s="831"/>
      <c r="AI71" s="831"/>
      <c r="AJ71" s="831"/>
      <c r="AK71" s="831"/>
      <c r="AL71" s="831"/>
      <c r="AM71" s="831"/>
      <c r="AN71" s="831"/>
      <c r="AO71" s="831"/>
      <c r="AP71" s="831"/>
      <c r="AQ71" s="831"/>
      <c r="AR71" s="831"/>
      <c r="AS71" s="831"/>
      <c r="AT71" s="831"/>
      <c r="AU71" s="831"/>
      <c r="AV71" s="831"/>
      <c r="AW71" s="831"/>
      <c r="AX71" s="831"/>
      <c r="AY71" s="831"/>
      <c r="AZ71" s="905"/>
      <c r="BA71" s="905"/>
      <c r="BB71" s="905"/>
      <c r="BC71" s="905"/>
      <c r="BD71" s="906"/>
      <c r="BE71" s="254"/>
      <c r="BF71" s="254"/>
      <c r="BG71" s="254"/>
      <c r="BH71" s="254"/>
      <c r="BI71" s="254"/>
      <c r="BJ71" s="254"/>
      <c r="BK71" s="254"/>
      <c r="BL71" s="254"/>
      <c r="BM71" s="254"/>
      <c r="BN71" s="254"/>
      <c r="BO71" s="254"/>
      <c r="BP71" s="254"/>
      <c r="BQ71" s="251">
        <v>65</v>
      </c>
      <c r="BR71" s="256"/>
      <c r="BS71" s="892"/>
      <c r="BT71" s="893"/>
      <c r="BU71" s="893"/>
      <c r="BV71" s="893"/>
      <c r="BW71" s="893"/>
      <c r="BX71" s="893"/>
      <c r="BY71" s="893"/>
      <c r="BZ71" s="893"/>
      <c r="CA71" s="893"/>
      <c r="CB71" s="893"/>
      <c r="CC71" s="893"/>
      <c r="CD71" s="893"/>
      <c r="CE71" s="893"/>
      <c r="CF71" s="893"/>
      <c r="CG71" s="894"/>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88"/>
      <c r="EA71" s="235"/>
    </row>
    <row r="72" spans="1:131" s="236" customFormat="1" ht="26.25" customHeight="1" x14ac:dyDescent="0.2">
      <c r="A72" s="250">
        <v>5</v>
      </c>
      <c r="B72" s="902"/>
      <c r="C72" s="827"/>
      <c r="D72" s="827"/>
      <c r="E72" s="827"/>
      <c r="F72" s="827"/>
      <c r="G72" s="827"/>
      <c r="H72" s="827"/>
      <c r="I72" s="827"/>
      <c r="J72" s="827"/>
      <c r="K72" s="827"/>
      <c r="L72" s="827"/>
      <c r="M72" s="827"/>
      <c r="N72" s="827"/>
      <c r="O72" s="827"/>
      <c r="P72" s="903"/>
      <c r="Q72" s="904"/>
      <c r="R72" s="831"/>
      <c r="S72" s="831"/>
      <c r="T72" s="831"/>
      <c r="U72" s="831"/>
      <c r="V72" s="831"/>
      <c r="W72" s="831"/>
      <c r="X72" s="831"/>
      <c r="Y72" s="831"/>
      <c r="Z72" s="831"/>
      <c r="AA72" s="831"/>
      <c r="AB72" s="831"/>
      <c r="AC72" s="831"/>
      <c r="AD72" s="831"/>
      <c r="AE72" s="831"/>
      <c r="AF72" s="831"/>
      <c r="AG72" s="831"/>
      <c r="AH72" s="831"/>
      <c r="AI72" s="831"/>
      <c r="AJ72" s="831"/>
      <c r="AK72" s="831"/>
      <c r="AL72" s="831"/>
      <c r="AM72" s="831"/>
      <c r="AN72" s="831"/>
      <c r="AO72" s="831"/>
      <c r="AP72" s="831"/>
      <c r="AQ72" s="831"/>
      <c r="AR72" s="831"/>
      <c r="AS72" s="831"/>
      <c r="AT72" s="831"/>
      <c r="AU72" s="831"/>
      <c r="AV72" s="831"/>
      <c r="AW72" s="831"/>
      <c r="AX72" s="831"/>
      <c r="AY72" s="831"/>
      <c r="AZ72" s="905"/>
      <c r="BA72" s="905"/>
      <c r="BB72" s="905"/>
      <c r="BC72" s="905"/>
      <c r="BD72" s="906"/>
      <c r="BE72" s="254"/>
      <c r="BF72" s="254"/>
      <c r="BG72" s="254"/>
      <c r="BH72" s="254"/>
      <c r="BI72" s="254"/>
      <c r="BJ72" s="254"/>
      <c r="BK72" s="254"/>
      <c r="BL72" s="254"/>
      <c r="BM72" s="254"/>
      <c r="BN72" s="254"/>
      <c r="BO72" s="254"/>
      <c r="BP72" s="254"/>
      <c r="BQ72" s="251">
        <v>66</v>
      </c>
      <c r="BR72" s="256"/>
      <c r="BS72" s="892"/>
      <c r="BT72" s="893"/>
      <c r="BU72" s="893"/>
      <c r="BV72" s="893"/>
      <c r="BW72" s="893"/>
      <c r="BX72" s="893"/>
      <c r="BY72" s="893"/>
      <c r="BZ72" s="893"/>
      <c r="CA72" s="893"/>
      <c r="CB72" s="893"/>
      <c r="CC72" s="893"/>
      <c r="CD72" s="893"/>
      <c r="CE72" s="893"/>
      <c r="CF72" s="893"/>
      <c r="CG72" s="894"/>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88"/>
      <c r="EA72" s="235"/>
    </row>
    <row r="73" spans="1:131" s="236" customFormat="1" ht="26.25" customHeight="1" x14ac:dyDescent="0.2">
      <c r="A73" s="250">
        <v>6</v>
      </c>
      <c r="B73" s="902"/>
      <c r="C73" s="827"/>
      <c r="D73" s="827"/>
      <c r="E73" s="827"/>
      <c r="F73" s="827"/>
      <c r="G73" s="827"/>
      <c r="H73" s="827"/>
      <c r="I73" s="827"/>
      <c r="J73" s="827"/>
      <c r="K73" s="827"/>
      <c r="L73" s="827"/>
      <c r="M73" s="827"/>
      <c r="N73" s="827"/>
      <c r="O73" s="827"/>
      <c r="P73" s="903"/>
      <c r="Q73" s="904"/>
      <c r="R73" s="831"/>
      <c r="S73" s="831"/>
      <c r="T73" s="831"/>
      <c r="U73" s="831"/>
      <c r="V73" s="831"/>
      <c r="W73" s="831"/>
      <c r="X73" s="831"/>
      <c r="Y73" s="831"/>
      <c r="Z73" s="831"/>
      <c r="AA73" s="831"/>
      <c r="AB73" s="831"/>
      <c r="AC73" s="831"/>
      <c r="AD73" s="831"/>
      <c r="AE73" s="831"/>
      <c r="AF73" s="831"/>
      <c r="AG73" s="831"/>
      <c r="AH73" s="831"/>
      <c r="AI73" s="831"/>
      <c r="AJ73" s="831"/>
      <c r="AK73" s="831"/>
      <c r="AL73" s="831"/>
      <c r="AM73" s="831"/>
      <c r="AN73" s="831"/>
      <c r="AO73" s="831"/>
      <c r="AP73" s="831"/>
      <c r="AQ73" s="831"/>
      <c r="AR73" s="831"/>
      <c r="AS73" s="831"/>
      <c r="AT73" s="831"/>
      <c r="AU73" s="831"/>
      <c r="AV73" s="831"/>
      <c r="AW73" s="831"/>
      <c r="AX73" s="831"/>
      <c r="AY73" s="831"/>
      <c r="AZ73" s="905"/>
      <c r="BA73" s="905"/>
      <c r="BB73" s="905"/>
      <c r="BC73" s="905"/>
      <c r="BD73" s="906"/>
      <c r="BE73" s="254"/>
      <c r="BF73" s="254"/>
      <c r="BG73" s="254"/>
      <c r="BH73" s="254"/>
      <c r="BI73" s="254"/>
      <c r="BJ73" s="254"/>
      <c r="BK73" s="254"/>
      <c r="BL73" s="254"/>
      <c r="BM73" s="254"/>
      <c r="BN73" s="254"/>
      <c r="BO73" s="254"/>
      <c r="BP73" s="254"/>
      <c r="BQ73" s="251">
        <v>67</v>
      </c>
      <c r="BR73" s="256"/>
      <c r="BS73" s="892"/>
      <c r="BT73" s="893"/>
      <c r="BU73" s="893"/>
      <c r="BV73" s="893"/>
      <c r="BW73" s="893"/>
      <c r="BX73" s="893"/>
      <c r="BY73" s="893"/>
      <c r="BZ73" s="893"/>
      <c r="CA73" s="893"/>
      <c r="CB73" s="893"/>
      <c r="CC73" s="893"/>
      <c r="CD73" s="893"/>
      <c r="CE73" s="893"/>
      <c r="CF73" s="893"/>
      <c r="CG73" s="894"/>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88"/>
      <c r="EA73" s="235"/>
    </row>
    <row r="74" spans="1:131" s="236" customFormat="1" ht="26.25" customHeight="1" x14ac:dyDescent="0.2">
      <c r="A74" s="250">
        <v>7</v>
      </c>
      <c r="B74" s="902"/>
      <c r="C74" s="827"/>
      <c r="D74" s="827"/>
      <c r="E74" s="827"/>
      <c r="F74" s="827"/>
      <c r="G74" s="827"/>
      <c r="H74" s="827"/>
      <c r="I74" s="827"/>
      <c r="J74" s="827"/>
      <c r="K74" s="827"/>
      <c r="L74" s="827"/>
      <c r="M74" s="827"/>
      <c r="N74" s="827"/>
      <c r="O74" s="827"/>
      <c r="P74" s="903"/>
      <c r="Q74" s="904"/>
      <c r="R74" s="831"/>
      <c r="S74" s="831"/>
      <c r="T74" s="831"/>
      <c r="U74" s="831"/>
      <c r="V74" s="831"/>
      <c r="W74" s="831"/>
      <c r="X74" s="831"/>
      <c r="Y74" s="831"/>
      <c r="Z74" s="831"/>
      <c r="AA74" s="831"/>
      <c r="AB74" s="831"/>
      <c r="AC74" s="831"/>
      <c r="AD74" s="831"/>
      <c r="AE74" s="831"/>
      <c r="AF74" s="831"/>
      <c r="AG74" s="831"/>
      <c r="AH74" s="831"/>
      <c r="AI74" s="831"/>
      <c r="AJ74" s="831"/>
      <c r="AK74" s="831"/>
      <c r="AL74" s="831"/>
      <c r="AM74" s="831"/>
      <c r="AN74" s="831"/>
      <c r="AO74" s="831"/>
      <c r="AP74" s="831"/>
      <c r="AQ74" s="831"/>
      <c r="AR74" s="831"/>
      <c r="AS74" s="831"/>
      <c r="AT74" s="831"/>
      <c r="AU74" s="831"/>
      <c r="AV74" s="831"/>
      <c r="AW74" s="831"/>
      <c r="AX74" s="831"/>
      <c r="AY74" s="831"/>
      <c r="AZ74" s="905"/>
      <c r="BA74" s="905"/>
      <c r="BB74" s="905"/>
      <c r="BC74" s="905"/>
      <c r="BD74" s="906"/>
      <c r="BE74" s="254"/>
      <c r="BF74" s="254"/>
      <c r="BG74" s="254"/>
      <c r="BH74" s="254"/>
      <c r="BI74" s="254"/>
      <c r="BJ74" s="254"/>
      <c r="BK74" s="254"/>
      <c r="BL74" s="254"/>
      <c r="BM74" s="254"/>
      <c r="BN74" s="254"/>
      <c r="BO74" s="254"/>
      <c r="BP74" s="254"/>
      <c r="BQ74" s="251">
        <v>68</v>
      </c>
      <c r="BR74" s="256"/>
      <c r="BS74" s="892"/>
      <c r="BT74" s="893"/>
      <c r="BU74" s="893"/>
      <c r="BV74" s="893"/>
      <c r="BW74" s="893"/>
      <c r="BX74" s="893"/>
      <c r="BY74" s="893"/>
      <c r="BZ74" s="893"/>
      <c r="CA74" s="893"/>
      <c r="CB74" s="893"/>
      <c r="CC74" s="893"/>
      <c r="CD74" s="893"/>
      <c r="CE74" s="893"/>
      <c r="CF74" s="893"/>
      <c r="CG74" s="894"/>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88"/>
      <c r="EA74" s="235"/>
    </row>
    <row r="75" spans="1:131" s="236" customFormat="1" ht="26.25" customHeight="1" x14ac:dyDescent="0.2">
      <c r="A75" s="250">
        <v>8</v>
      </c>
      <c r="B75" s="902"/>
      <c r="C75" s="827"/>
      <c r="D75" s="827"/>
      <c r="E75" s="827"/>
      <c r="F75" s="827"/>
      <c r="G75" s="827"/>
      <c r="H75" s="827"/>
      <c r="I75" s="827"/>
      <c r="J75" s="827"/>
      <c r="K75" s="827"/>
      <c r="L75" s="827"/>
      <c r="M75" s="827"/>
      <c r="N75" s="827"/>
      <c r="O75" s="827"/>
      <c r="P75" s="903"/>
      <c r="Q75" s="907"/>
      <c r="R75" s="821"/>
      <c r="S75" s="821"/>
      <c r="T75" s="821"/>
      <c r="U75" s="822"/>
      <c r="V75" s="820"/>
      <c r="W75" s="821"/>
      <c r="X75" s="821"/>
      <c r="Y75" s="821"/>
      <c r="Z75" s="822"/>
      <c r="AA75" s="820"/>
      <c r="AB75" s="821"/>
      <c r="AC75" s="821"/>
      <c r="AD75" s="821"/>
      <c r="AE75" s="822"/>
      <c r="AF75" s="820"/>
      <c r="AG75" s="821"/>
      <c r="AH75" s="821"/>
      <c r="AI75" s="821"/>
      <c r="AJ75" s="822"/>
      <c r="AK75" s="820"/>
      <c r="AL75" s="821"/>
      <c r="AM75" s="821"/>
      <c r="AN75" s="821"/>
      <c r="AO75" s="822"/>
      <c r="AP75" s="820"/>
      <c r="AQ75" s="821"/>
      <c r="AR75" s="821"/>
      <c r="AS75" s="821"/>
      <c r="AT75" s="822"/>
      <c r="AU75" s="820"/>
      <c r="AV75" s="821"/>
      <c r="AW75" s="821"/>
      <c r="AX75" s="821"/>
      <c r="AY75" s="822"/>
      <c r="AZ75" s="905"/>
      <c r="BA75" s="905"/>
      <c r="BB75" s="905"/>
      <c r="BC75" s="905"/>
      <c r="BD75" s="906"/>
      <c r="BE75" s="254"/>
      <c r="BF75" s="254"/>
      <c r="BG75" s="254"/>
      <c r="BH75" s="254"/>
      <c r="BI75" s="254"/>
      <c r="BJ75" s="254"/>
      <c r="BK75" s="254"/>
      <c r="BL75" s="254"/>
      <c r="BM75" s="254"/>
      <c r="BN75" s="254"/>
      <c r="BO75" s="254"/>
      <c r="BP75" s="254"/>
      <c r="BQ75" s="251">
        <v>69</v>
      </c>
      <c r="BR75" s="256"/>
      <c r="BS75" s="892"/>
      <c r="BT75" s="893"/>
      <c r="BU75" s="893"/>
      <c r="BV75" s="893"/>
      <c r="BW75" s="893"/>
      <c r="BX75" s="893"/>
      <c r="BY75" s="893"/>
      <c r="BZ75" s="893"/>
      <c r="CA75" s="893"/>
      <c r="CB75" s="893"/>
      <c r="CC75" s="893"/>
      <c r="CD75" s="893"/>
      <c r="CE75" s="893"/>
      <c r="CF75" s="893"/>
      <c r="CG75" s="894"/>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88"/>
      <c r="EA75" s="235"/>
    </row>
    <row r="76" spans="1:131" s="236" customFormat="1" ht="26.25" customHeight="1" x14ac:dyDescent="0.2">
      <c r="A76" s="250">
        <v>9</v>
      </c>
      <c r="B76" s="902"/>
      <c r="C76" s="827"/>
      <c r="D76" s="827"/>
      <c r="E76" s="827"/>
      <c r="F76" s="827"/>
      <c r="G76" s="827"/>
      <c r="H76" s="827"/>
      <c r="I76" s="827"/>
      <c r="J76" s="827"/>
      <c r="K76" s="827"/>
      <c r="L76" s="827"/>
      <c r="M76" s="827"/>
      <c r="N76" s="827"/>
      <c r="O76" s="827"/>
      <c r="P76" s="903"/>
      <c r="Q76" s="907"/>
      <c r="R76" s="821"/>
      <c r="S76" s="821"/>
      <c r="T76" s="821"/>
      <c r="U76" s="822"/>
      <c r="V76" s="820"/>
      <c r="W76" s="821"/>
      <c r="X76" s="821"/>
      <c r="Y76" s="821"/>
      <c r="Z76" s="822"/>
      <c r="AA76" s="820"/>
      <c r="AB76" s="821"/>
      <c r="AC76" s="821"/>
      <c r="AD76" s="821"/>
      <c r="AE76" s="822"/>
      <c r="AF76" s="820"/>
      <c r="AG76" s="821"/>
      <c r="AH76" s="821"/>
      <c r="AI76" s="821"/>
      <c r="AJ76" s="822"/>
      <c r="AK76" s="820"/>
      <c r="AL76" s="821"/>
      <c r="AM76" s="821"/>
      <c r="AN76" s="821"/>
      <c r="AO76" s="822"/>
      <c r="AP76" s="820"/>
      <c r="AQ76" s="821"/>
      <c r="AR76" s="821"/>
      <c r="AS76" s="821"/>
      <c r="AT76" s="822"/>
      <c r="AU76" s="820"/>
      <c r="AV76" s="821"/>
      <c r="AW76" s="821"/>
      <c r="AX76" s="821"/>
      <c r="AY76" s="822"/>
      <c r="AZ76" s="905"/>
      <c r="BA76" s="905"/>
      <c r="BB76" s="905"/>
      <c r="BC76" s="905"/>
      <c r="BD76" s="906"/>
      <c r="BE76" s="254"/>
      <c r="BF76" s="254"/>
      <c r="BG76" s="254"/>
      <c r="BH76" s="254"/>
      <c r="BI76" s="254"/>
      <c r="BJ76" s="254"/>
      <c r="BK76" s="254"/>
      <c r="BL76" s="254"/>
      <c r="BM76" s="254"/>
      <c r="BN76" s="254"/>
      <c r="BO76" s="254"/>
      <c r="BP76" s="254"/>
      <c r="BQ76" s="251">
        <v>70</v>
      </c>
      <c r="BR76" s="256"/>
      <c r="BS76" s="892"/>
      <c r="BT76" s="893"/>
      <c r="BU76" s="893"/>
      <c r="BV76" s="893"/>
      <c r="BW76" s="893"/>
      <c r="BX76" s="893"/>
      <c r="BY76" s="893"/>
      <c r="BZ76" s="893"/>
      <c r="CA76" s="893"/>
      <c r="CB76" s="893"/>
      <c r="CC76" s="893"/>
      <c r="CD76" s="893"/>
      <c r="CE76" s="893"/>
      <c r="CF76" s="893"/>
      <c r="CG76" s="894"/>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88"/>
      <c r="EA76" s="235"/>
    </row>
    <row r="77" spans="1:131" s="236" customFormat="1" ht="26.25" customHeight="1" x14ac:dyDescent="0.2">
      <c r="A77" s="250">
        <v>10</v>
      </c>
      <c r="B77" s="902"/>
      <c r="C77" s="827"/>
      <c r="D77" s="827"/>
      <c r="E77" s="827"/>
      <c r="F77" s="827"/>
      <c r="G77" s="827"/>
      <c r="H77" s="827"/>
      <c r="I77" s="827"/>
      <c r="J77" s="827"/>
      <c r="K77" s="827"/>
      <c r="L77" s="827"/>
      <c r="M77" s="827"/>
      <c r="N77" s="827"/>
      <c r="O77" s="827"/>
      <c r="P77" s="903"/>
      <c r="Q77" s="907"/>
      <c r="R77" s="821"/>
      <c r="S77" s="821"/>
      <c r="T77" s="821"/>
      <c r="U77" s="822"/>
      <c r="V77" s="820"/>
      <c r="W77" s="821"/>
      <c r="X77" s="821"/>
      <c r="Y77" s="821"/>
      <c r="Z77" s="822"/>
      <c r="AA77" s="820"/>
      <c r="AB77" s="821"/>
      <c r="AC77" s="821"/>
      <c r="AD77" s="821"/>
      <c r="AE77" s="822"/>
      <c r="AF77" s="820"/>
      <c r="AG77" s="821"/>
      <c r="AH77" s="821"/>
      <c r="AI77" s="821"/>
      <c r="AJ77" s="822"/>
      <c r="AK77" s="820"/>
      <c r="AL77" s="821"/>
      <c r="AM77" s="821"/>
      <c r="AN77" s="821"/>
      <c r="AO77" s="822"/>
      <c r="AP77" s="820"/>
      <c r="AQ77" s="821"/>
      <c r="AR77" s="821"/>
      <c r="AS77" s="821"/>
      <c r="AT77" s="822"/>
      <c r="AU77" s="820"/>
      <c r="AV77" s="821"/>
      <c r="AW77" s="821"/>
      <c r="AX77" s="821"/>
      <c r="AY77" s="822"/>
      <c r="AZ77" s="905"/>
      <c r="BA77" s="905"/>
      <c r="BB77" s="905"/>
      <c r="BC77" s="905"/>
      <c r="BD77" s="906"/>
      <c r="BE77" s="254"/>
      <c r="BF77" s="254"/>
      <c r="BG77" s="254"/>
      <c r="BH77" s="254"/>
      <c r="BI77" s="254"/>
      <c r="BJ77" s="254"/>
      <c r="BK77" s="254"/>
      <c r="BL77" s="254"/>
      <c r="BM77" s="254"/>
      <c r="BN77" s="254"/>
      <c r="BO77" s="254"/>
      <c r="BP77" s="254"/>
      <c r="BQ77" s="251">
        <v>71</v>
      </c>
      <c r="BR77" s="256"/>
      <c r="BS77" s="892"/>
      <c r="BT77" s="893"/>
      <c r="BU77" s="893"/>
      <c r="BV77" s="893"/>
      <c r="BW77" s="893"/>
      <c r="BX77" s="893"/>
      <c r="BY77" s="893"/>
      <c r="BZ77" s="893"/>
      <c r="CA77" s="893"/>
      <c r="CB77" s="893"/>
      <c r="CC77" s="893"/>
      <c r="CD77" s="893"/>
      <c r="CE77" s="893"/>
      <c r="CF77" s="893"/>
      <c r="CG77" s="894"/>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88"/>
      <c r="EA77" s="235"/>
    </row>
    <row r="78" spans="1:131" s="236" customFormat="1" ht="26.25" customHeight="1" x14ac:dyDescent="0.2">
      <c r="A78" s="250">
        <v>11</v>
      </c>
      <c r="B78" s="902"/>
      <c r="C78" s="827"/>
      <c r="D78" s="827"/>
      <c r="E78" s="827"/>
      <c r="F78" s="827"/>
      <c r="G78" s="827"/>
      <c r="H78" s="827"/>
      <c r="I78" s="827"/>
      <c r="J78" s="827"/>
      <c r="K78" s="827"/>
      <c r="L78" s="827"/>
      <c r="M78" s="827"/>
      <c r="N78" s="827"/>
      <c r="O78" s="827"/>
      <c r="P78" s="903"/>
      <c r="Q78" s="904"/>
      <c r="R78" s="831"/>
      <c r="S78" s="831"/>
      <c r="T78" s="831"/>
      <c r="U78" s="831"/>
      <c r="V78" s="831"/>
      <c r="W78" s="831"/>
      <c r="X78" s="831"/>
      <c r="Y78" s="831"/>
      <c r="Z78" s="831"/>
      <c r="AA78" s="831"/>
      <c r="AB78" s="831"/>
      <c r="AC78" s="831"/>
      <c r="AD78" s="831"/>
      <c r="AE78" s="831"/>
      <c r="AF78" s="831"/>
      <c r="AG78" s="831"/>
      <c r="AH78" s="831"/>
      <c r="AI78" s="831"/>
      <c r="AJ78" s="831"/>
      <c r="AK78" s="831"/>
      <c r="AL78" s="831"/>
      <c r="AM78" s="831"/>
      <c r="AN78" s="831"/>
      <c r="AO78" s="831"/>
      <c r="AP78" s="831"/>
      <c r="AQ78" s="831"/>
      <c r="AR78" s="831"/>
      <c r="AS78" s="831"/>
      <c r="AT78" s="831"/>
      <c r="AU78" s="831"/>
      <c r="AV78" s="831"/>
      <c r="AW78" s="831"/>
      <c r="AX78" s="831"/>
      <c r="AY78" s="831"/>
      <c r="AZ78" s="905"/>
      <c r="BA78" s="905"/>
      <c r="BB78" s="905"/>
      <c r="BC78" s="905"/>
      <c r="BD78" s="906"/>
      <c r="BE78" s="254"/>
      <c r="BF78" s="254"/>
      <c r="BG78" s="254"/>
      <c r="BH78" s="254"/>
      <c r="BI78" s="254"/>
      <c r="BJ78" s="257"/>
      <c r="BK78" s="257"/>
      <c r="BL78" s="257"/>
      <c r="BM78" s="257"/>
      <c r="BN78" s="257"/>
      <c r="BO78" s="254"/>
      <c r="BP78" s="254"/>
      <c r="BQ78" s="251">
        <v>72</v>
      </c>
      <c r="BR78" s="256"/>
      <c r="BS78" s="892"/>
      <c r="BT78" s="893"/>
      <c r="BU78" s="893"/>
      <c r="BV78" s="893"/>
      <c r="BW78" s="893"/>
      <c r="BX78" s="893"/>
      <c r="BY78" s="893"/>
      <c r="BZ78" s="893"/>
      <c r="CA78" s="893"/>
      <c r="CB78" s="893"/>
      <c r="CC78" s="893"/>
      <c r="CD78" s="893"/>
      <c r="CE78" s="893"/>
      <c r="CF78" s="893"/>
      <c r="CG78" s="894"/>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88"/>
      <c r="EA78" s="235"/>
    </row>
    <row r="79" spans="1:131" s="236" customFormat="1" ht="26.25" customHeight="1" x14ac:dyDescent="0.2">
      <c r="A79" s="250">
        <v>12</v>
      </c>
      <c r="B79" s="902"/>
      <c r="C79" s="827"/>
      <c r="D79" s="827"/>
      <c r="E79" s="827"/>
      <c r="F79" s="827"/>
      <c r="G79" s="827"/>
      <c r="H79" s="827"/>
      <c r="I79" s="827"/>
      <c r="J79" s="827"/>
      <c r="K79" s="827"/>
      <c r="L79" s="827"/>
      <c r="M79" s="827"/>
      <c r="N79" s="827"/>
      <c r="O79" s="827"/>
      <c r="P79" s="903"/>
      <c r="Q79" s="904"/>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831"/>
      <c r="AP79" s="831"/>
      <c r="AQ79" s="831"/>
      <c r="AR79" s="831"/>
      <c r="AS79" s="831"/>
      <c r="AT79" s="831"/>
      <c r="AU79" s="831"/>
      <c r="AV79" s="831"/>
      <c r="AW79" s="831"/>
      <c r="AX79" s="831"/>
      <c r="AY79" s="831"/>
      <c r="AZ79" s="905"/>
      <c r="BA79" s="905"/>
      <c r="BB79" s="905"/>
      <c r="BC79" s="905"/>
      <c r="BD79" s="906"/>
      <c r="BE79" s="254"/>
      <c r="BF79" s="254"/>
      <c r="BG79" s="254"/>
      <c r="BH79" s="254"/>
      <c r="BI79" s="254"/>
      <c r="BJ79" s="257"/>
      <c r="BK79" s="257"/>
      <c r="BL79" s="257"/>
      <c r="BM79" s="257"/>
      <c r="BN79" s="257"/>
      <c r="BO79" s="254"/>
      <c r="BP79" s="254"/>
      <c r="BQ79" s="251">
        <v>73</v>
      </c>
      <c r="BR79" s="256"/>
      <c r="BS79" s="892"/>
      <c r="BT79" s="893"/>
      <c r="BU79" s="893"/>
      <c r="BV79" s="893"/>
      <c r="BW79" s="893"/>
      <c r="BX79" s="893"/>
      <c r="BY79" s="893"/>
      <c r="BZ79" s="893"/>
      <c r="CA79" s="893"/>
      <c r="CB79" s="893"/>
      <c r="CC79" s="893"/>
      <c r="CD79" s="893"/>
      <c r="CE79" s="893"/>
      <c r="CF79" s="893"/>
      <c r="CG79" s="894"/>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88"/>
      <c r="EA79" s="235"/>
    </row>
    <row r="80" spans="1:131" s="236" customFormat="1" ht="26.25" customHeight="1" x14ac:dyDescent="0.2">
      <c r="A80" s="250">
        <v>13</v>
      </c>
      <c r="B80" s="902"/>
      <c r="C80" s="827"/>
      <c r="D80" s="827"/>
      <c r="E80" s="827"/>
      <c r="F80" s="827"/>
      <c r="G80" s="827"/>
      <c r="H80" s="827"/>
      <c r="I80" s="827"/>
      <c r="J80" s="827"/>
      <c r="K80" s="827"/>
      <c r="L80" s="827"/>
      <c r="M80" s="827"/>
      <c r="N80" s="827"/>
      <c r="O80" s="827"/>
      <c r="P80" s="903"/>
      <c r="Q80" s="904"/>
      <c r="R80" s="831"/>
      <c r="S80" s="831"/>
      <c r="T80" s="831"/>
      <c r="U80" s="831"/>
      <c r="V80" s="831"/>
      <c r="W80" s="831"/>
      <c r="X80" s="831"/>
      <c r="Y80" s="831"/>
      <c r="Z80" s="831"/>
      <c r="AA80" s="831"/>
      <c r="AB80" s="831"/>
      <c r="AC80" s="831"/>
      <c r="AD80" s="831"/>
      <c r="AE80" s="831"/>
      <c r="AF80" s="831"/>
      <c r="AG80" s="831"/>
      <c r="AH80" s="831"/>
      <c r="AI80" s="831"/>
      <c r="AJ80" s="831"/>
      <c r="AK80" s="831"/>
      <c r="AL80" s="831"/>
      <c r="AM80" s="831"/>
      <c r="AN80" s="831"/>
      <c r="AO80" s="831"/>
      <c r="AP80" s="831"/>
      <c r="AQ80" s="831"/>
      <c r="AR80" s="831"/>
      <c r="AS80" s="831"/>
      <c r="AT80" s="831"/>
      <c r="AU80" s="831"/>
      <c r="AV80" s="831"/>
      <c r="AW80" s="831"/>
      <c r="AX80" s="831"/>
      <c r="AY80" s="831"/>
      <c r="AZ80" s="905"/>
      <c r="BA80" s="905"/>
      <c r="BB80" s="905"/>
      <c r="BC80" s="905"/>
      <c r="BD80" s="906"/>
      <c r="BE80" s="254"/>
      <c r="BF80" s="254"/>
      <c r="BG80" s="254"/>
      <c r="BH80" s="254"/>
      <c r="BI80" s="254"/>
      <c r="BJ80" s="254"/>
      <c r="BK80" s="254"/>
      <c r="BL80" s="254"/>
      <c r="BM80" s="254"/>
      <c r="BN80" s="254"/>
      <c r="BO80" s="254"/>
      <c r="BP80" s="254"/>
      <c r="BQ80" s="251">
        <v>74</v>
      </c>
      <c r="BR80" s="256"/>
      <c r="BS80" s="892"/>
      <c r="BT80" s="893"/>
      <c r="BU80" s="893"/>
      <c r="BV80" s="893"/>
      <c r="BW80" s="893"/>
      <c r="BX80" s="893"/>
      <c r="BY80" s="893"/>
      <c r="BZ80" s="893"/>
      <c r="CA80" s="893"/>
      <c r="CB80" s="893"/>
      <c r="CC80" s="893"/>
      <c r="CD80" s="893"/>
      <c r="CE80" s="893"/>
      <c r="CF80" s="893"/>
      <c r="CG80" s="894"/>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88"/>
      <c r="EA80" s="235"/>
    </row>
    <row r="81" spans="1:131" s="236" customFormat="1" ht="26.25" customHeight="1" x14ac:dyDescent="0.2">
      <c r="A81" s="250">
        <v>14</v>
      </c>
      <c r="B81" s="902"/>
      <c r="C81" s="827"/>
      <c r="D81" s="827"/>
      <c r="E81" s="827"/>
      <c r="F81" s="827"/>
      <c r="G81" s="827"/>
      <c r="H81" s="827"/>
      <c r="I81" s="827"/>
      <c r="J81" s="827"/>
      <c r="K81" s="827"/>
      <c r="L81" s="827"/>
      <c r="M81" s="827"/>
      <c r="N81" s="827"/>
      <c r="O81" s="827"/>
      <c r="P81" s="903"/>
      <c r="Q81" s="904"/>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905"/>
      <c r="BA81" s="905"/>
      <c r="BB81" s="905"/>
      <c r="BC81" s="905"/>
      <c r="BD81" s="906"/>
      <c r="BE81" s="254"/>
      <c r="BF81" s="254"/>
      <c r="BG81" s="254"/>
      <c r="BH81" s="254"/>
      <c r="BI81" s="254"/>
      <c r="BJ81" s="254"/>
      <c r="BK81" s="254"/>
      <c r="BL81" s="254"/>
      <c r="BM81" s="254"/>
      <c r="BN81" s="254"/>
      <c r="BO81" s="254"/>
      <c r="BP81" s="254"/>
      <c r="BQ81" s="251">
        <v>75</v>
      </c>
      <c r="BR81" s="256"/>
      <c r="BS81" s="892"/>
      <c r="BT81" s="893"/>
      <c r="BU81" s="893"/>
      <c r="BV81" s="893"/>
      <c r="BW81" s="893"/>
      <c r="BX81" s="893"/>
      <c r="BY81" s="893"/>
      <c r="BZ81" s="893"/>
      <c r="CA81" s="893"/>
      <c r="CB81" s="893"/>
      <c r="CC81" s="893"/>
      <c r="CD81" s="893"/>
      <c r="CE81" s="893"/>
      <c r="CF81" s="893"/>
      <c r="CG81" s="894"/>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88"/>
      <c r="EA81" s="235"/>
    </row>
    <row r="82" spans="1:131" s="236" customFormat="1" ht="26.25" customHeight="1" x14ac:dyDescent="0.2">
      <c r="A82" s="250">
        <v>15</v>
      </c>
      <c r="B82" s="902"/>
      <c r="C82" s="827"/>
      <c r="D82" s="827"/>
      <c r="E82" s="827"/>
      <c r="F82" s="827"/>
      <c r="G82" s="827"/>
      <c r="H82" s="827"/>
      <c r="I82" s="827"/>
      <c r="J82" s="827"/>
      <c r="K82" s="827"/>
      <c r="L82" s="827"/>
      <c r="M82" s="827"/>
      <c r="N82" s="827"/>
      <c r="O82" s="827"/>
      <c r="P82" s="903"/>
      <c r="Q82" s="904"/>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905"/>
      <c r="BA82" s="905"/>
      <c r="BB82" s="905"/>
      <c r="BC82" s="905"/>
      <c r="BD82" s="906"/>
      <c r="BE82" s="254"/>
      <c r="BF82" s="254"/>
      <c r="BG82" s="254"/>
      <c r="BH82" s="254"/>
      <c r="BI82" s="254"/>
      <c r="BJ82" s="254"/>
      <c r="BK82" s="254"/>
      <c r="BL82" s="254"/>
      <c r="BM82" s="254"/>
      <c r="BN82" s="254"/>
      <c r="BO82" s="254"/>
      <c r="BP82" s="254"/>
      <c r="BQ82" s="251">
        <v>76</v>
      </c>
      <c r="BR82" s="256"/>
      <c r="BS82" s="892"/>
      <c r="BT82" s="893"/>
      <c r="BU82" s="893"/>
      <c r="BV82" s="893"/>
      <c r="BW82" s="893"/>
      <c r="BX82" s="893"/>
      <c r="BY82" s="893"/>
      <c r="BZ82" s="893"/>
      <c r="CA82" s="893"/>
      <c r="CB82" s="893"/>
      <c r="CC82" s="893"/>
      <c r="CD82" s="893"/>
      <c r="CE82" s="893"/>
      <c r="CF82" s="893"/>
      <c r="CG82" s="894"/>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88"/>
      <c r="EA82" s="235"/>
    </row>
    <row r="83" spans="1:131" s="236" customFormat="1" ht="26.25" customHeight="1" x14ac:dyDescent="0.2">
      <c r="A83" s="250">
        <v>16</v>
      </c>
      <c r="B83" s="902"/>
      <c r="C83" s="827"/>
      <c r="D83" s="827"/>
      <c r="E83" s="827"/>
      <c r="F83" s="827"/>
      <c r="G83" s="827"/>
      <c r="H83" s="827"/>
      <c r="I83" s="827"/>
      <c r="J83" s="827"/>
      <c r="K83" s="827"/>
      <c r="L83" s="827"/>
      <c r="M83" s="827"/>
      <c r="N83" s="827"/>
      <c r="O83" s="827"/>
      <c r="P83" s="903"/>
      <c r="Q83" s="904"/>
      <c r="R83" s="831"/>
      <c r="S83" s="831"/>
      <c r="T83" s="831"/>
      <c r="U83" s="831"/>
      <c r="V83" s="831"/>
      <c r="W83" s="831"/>
      <c r="X83" s="831"/>
      <c r="Y83" s="831"/>
      <c r="Z83" s="831"/>
      <c r="AA83" s="831"/>
      <c r="AB83" s="831"/>
      <c r="AC83" s="831"/>
      <c r="AD83" s="831"/>
      <c r="AE83" s="831"/>
      <c r="AF83" s="831"/>
      <c r="AG83" s="831"/>
      <c r="AH83" s="831"/>
      <c r="AI83" s="831"/>
      <c r="AJ83" s="831"/>
      <c r="AK83" s="831"/>
      <c r="AL83" s="831"/>
      <c r="AM83" s="831"/>
      <c r="AN83" s="831"/>
      <c r="AO83" s="831"/>
      <c r="AP83" s="831"/>
      <c r="AQ83" s="831"/>
      <c r="AR83" s="831"/>
      <c r="AS83" s="831"/>
      <c r="AT83" s="831"/>
      <c r="AU83" s="831"/>
      <c r="AV83" s="831"/>
      <c r="AW83" s="831"/>
      <c r="AX83" s="831"/>
      <c r="AY83" s="831"/>
      <c r="AZ83" s="905"/>
      <c r="BA83" s="905"/>
      <c r="BB83" s="905"/>
      <c r="BC83" s="905"/>
      <c r="BD83" s="906"/>
      <c r="BE83" s="254"/>
      <c r="BF83" s="254"/>
      <c r="BG83" s="254"/>
      <c r="BH83" s="254"/>
      <c r="BI83" s="254"/>
      <c r="BJ83" s="254"/>
      <c r="BK83" s="254"/>
      <c r="BL83" s="254"/>
      <c r="BM83" s="254"/>
      <c r="BN83" s="254"/>
      <c r="BO83" s="254"/>
      <c r="BP83" s="254"/>
      <c r="BQ83" s="251">
        <v>77</v>
      </c>
      <c r="BR83" s="256"/>
      <c r="BS83" s="892"/>
      <c r="BT83" s="893"/>
      <c r="BU83" s="893"/>
      <c r="BV83" s="893"/>
      <c r="BW83" s="893"/>
      <c r="BX83" s="893"/>
      <c r="BY83" s="893"/>
      <c r="BZ83" s="893"/>
      <c r="CA83" s="893"/>
      <c r="CB83" s="893"/>
      <c r="CC83" s="893"/>
      <c r="CD83" s="893"/>
      <c r="CE83" s="893"/>
      <c r="CF83" s="893"/>
      <c r="CG83" s="894"/>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88"/>
      <c r="EA83" s="235"/>
    </row>
    <row r="84" spans="1:131" s="236" customFormat="1" ht="26.25" customHeight="1" x14ac:dyDescent="0.2">
      <c r="A84" s="250">
        <v>17</v>
      </c>
      <c r="B84" s="902"/>
      <c r="C84" s="827"/>
      <c r="D84" s="827"/>
      <c r="E84" s="827"/>
      <c r="F84" s="827"/>
      <c r="G84" s="827"/>
      <c r="H84" s="827"/>
      <c r="I84" s="827"/>
      <c r="J84" s="827"/>
      <c r="K84" s="827"/>
      <c r="L84" s="827"/>
      <c r="M84" s="827"/>
      <c r="N84" s="827"/>
      <c r="O84" s="827"/>
      <c r="P84" s="903"/>
      <c r="Q84" s="904"/>
      <c r="R84" s="831"/>
      <c r="S84" s="831"/>
      <c r="T84" s="831"/>
      <c r="U84" s="831"/>
      <c r="V84" s="831"/>
      <c r="W84" s="831"/>
      <c r="X84" s="831"/>
      <c r="Y84" s="831"/>
      <c r="Z84" s="83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1"/>
      <c r="AZ84" s="905"/>
      <c r="BA84" s="905"/>
      <c r="BB84" s="905"/>
      <c r="BC84" s="905"/>
      <c r="BD84" s="906"/>
      <c r="BE84" s="254"/>
      <c r="BF84" s="254"/>
      <c r="BG84" s="254"/>
      <c r="BH84" s="254"/>
      <c r="BI84" s="254"/>
      <c r="BJ84" s="254"/>
      <c r="BK84" s="254"/>
      <c r="BL84" s="254"/>
      <c r="BM84" s="254"/>
      <c r="BN84" s="254"/>
      <c r="BO84" s="254"/>
      <c r="BP84" s="254"/>
      <c r="BQ84" s="251">
        <v>78</v>
      </c>
      <c r="BR84" s="256"/>
      <c r="BS84" s="892"/>
      <c r="BT84" s="893"/>
      <c r="BU84" s="893"/>
      <c r="BV84" s="893"/>
      <c r="BW84" s="893"/>
      <c r="BX84" s="893"/>
      <c r="BY84" s="893"/>
      <c r="BZ84" s="893"/>
      <c r="CA84" s="893"/>
      <c r="CB84" s="893"/>
      <c r="CC84" s="893"/>
      <c r="CD84" s="893"/>
      <c r="CE84" s="893"/>
      <c r="CF84" s="893"/>
      <c r="CG84" s="894"/>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88"/>
      <c r="EA84" s="235"/>
    </row>
    <row r="85" spans="1:131" s="236" customFormat="1" ht="26.25" customHeight="1" x14ac:dyDescent="0.2">
      <c r="A85" s="250">
        <v>18</v>
      </c>
      <c r="B85" s="902"/>
      <c r="C85" s="827"/>
      <c r="D85" s="827"/>
      <c r="E85" s="827"/>
      <c r="F85" s="827"/>
      <c r="G85" s="827"/>
      <c r="H85" s="827"/>
      <c r="I85" s="827"/>
      <c r="J85" s="827"/>
      <c r="K85" s="827"/>
      <c r="L85" s="827"/>
      <c r="M85" s="827"/>
      <c r="N85" s="827"/>
      <c r="O85" s="827"/>
      <c r="P85" s="903"/>
      <c r="Q85" s="904"/>
      <c r="R85" s="831"/>
      <c r="S85" s="831"/>
      <c r="T85" s="831"/>
      <c r="U85" s="831"/>
      <c r="V85" s="831"/>
      <c r="W85" s="831"/>
      <c r="X85" s="831"/>
      <c r="Y85" s="831"/>
      <c r="Z85" s="831"/>
      <c r="AA85" s="831"/>
      <c r="AB85" s="831"/>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1"/>
      <c r="AY85" s="831"/>
      <c r="AZ85" s="905"/>
      <c r="BA85" s="905"/>
      <c r="BB85" s="905"/>
      <c r="BC85" s="905"/>
      <c r="BD85" s="906"/>
      <c r="BE85" s="254"/>
      <c r="BF85" s="254"/>
      <c r="BG85" s="254"/>
      <c r="BH85" s="254"/>
      <c r="BI85" s="254"/>
      <c r="BJ85" s="254"/>
      <c r="BK85" s="254"/>
      <c r="BL85" s="254"/>
      <c r="BM85" s="254"/>
      <c r="BN85" s="254"/>
      <c r="BO85" s="254"/>
      <c r="BP85" s="254"/>
      <c r="BQ85" s="251">
        <v>79</v>
      </c>
      <c r="BR85" s="256"/>
      <c r="BS85" s="892"/>
      <c r="BT85" s="893"/>
      <c r="BU85" s="893"/>
      <c r="BV85" s="893"/>
      <c r="BW85" s="893"/>
      <c r="BX85" s="893"/>
      <c r="BY85" s="893"/>
      <c r="BZ85" s="893"/>
      <c r="CA85" s="893"/>
      <c r="CB85" s="893"/>
      <c r="CC85" s="893"/>
      <c r="CD85" s="893"/>
      <c r="CE85" s="893"/>
      <c r="CF85" s="893"/>
      <c r="CG85" s="894"/>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88"/>
      <c r="EA85" s="235"/>
    </row>
    <row r="86" spans="1:131" s="236" customFormat="1" ht="26.25" customHeight="1" x14ac:dyDescent="0.2">
      <c r="A86" s="250">
        <v>19</v>
      </c>
      <c r="B86" s="902"/>
      <c r="C86" s="827"/>
      <c r="D86" s="827"/>
      <c r="E86" s="827"/>
      <c r="F86" s="827"/>
      <c r="G86" s="827"/>
      <c r="H86" s="827"/>
      <c r="I86" s="827"/>
      <c r="J86" s="827"/>
      <c r="K86" s="827"/>
      <c r="L86" s="827"/>
      <c r="M86" s="827"/>
      <c r="N86" s="827"/>
      <c r="O86" s="827"/>
      <c r="P86" s="903"/>
      <c r="Q86" s="904"/>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905"/>
      <c r="BA86" s="905"/>
      <c r="BB86" s="905"/>
      <c r="BC86" s="905"/>
      <c r="BD86" s="906"/>
      <c r="BE86" s="254"/>
      <c r="BF86" s="254"/>
      <c r="BG86" s="254"/>
      <c r="BH86" s="254"/>
      <c r="BI86" s="254"/>
      <c r="BJ86" s="254"/>
      <c r="BK86" s="254"/>
      <c r="BL86" s="254"/>
      <c r="BM86" s="254"/>
      <c r="BN86" s="254"/>
      <c r="BO86" s="254"/>
      <c r="BP86" s="254"/>
      <c r="BQ86" s="251">
        <v>80</v>
      </c>
      <c r="BR86" s="256"/>
      <c r="BS86" s="892"/>
      <c r="BT86" s="893"/>
      <c r="BU86" s="893"/>
      <c r="BV86" s="893"/>
      <c r="BW86" s="893"/>
      <c r="BX86" s="893"/>
      <c r="BY86" s="893"/>
      <c r="BZ86" s="893"/>
      <c r="CA86" s="893"/>
      <c r="CB86" s="893"/>
      <c r="CC86" s="893"/>
      <c r="CD86" s="893"/>
      <c r="CE86" s="893"/>
      <c r="CF86" s="893"/>
      <c r="CG86" s="894"/>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88"/>
      <c r="EA86" s="235"/>
    </row>
    <row r="87" spans="1:131" s="236" customFormat="1" ht="26.25" customHeight="1" x14ac:dyDescent="0.2">
      <c r="A87" s="258">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54"/>
      <c r="BF87" s="254"/>
      <c r="BG87" s="254"/>
      <c r="BH87" s="254"/>
      <c r="BI87" s="254"/>
      <c r="BJ87" s="254"/>
      <c r="BK87" s="254"/>
      <c r="BL87" s="254"/>
      <c r="BM87" s="254"/>
      <c r="BN87" s="254"/>
      <c r="BO87" s="254"/>
      <c r="BP87" s="254"/>
      <c r="BQ87" s="251">
        <v>81</v>
      </c>
      <c r="BR87" s="256"/>
      <c r="BS87" s="892"/>
      <c r="BT87" s="893"/>
      <c r="BU87" s="893"/>
      <c r="BV87" s="893"/>
      <c r="BW87" s="893"/>
      <c r="BX87" s="893"/>
      <c r="BY87" s="893"/>
      <c r="BZ87" s="893"/>
      <c r="CA87" s="893"/>
      <c r="CB87" s="893"/>
      <c r="CC87" s="893"/>
      <c r="CD87" s="893"/>
      <c r="CE87" s="893"/>
      <c r="CF87" s="893"/>
      <c r="CG87" s="894"/>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88"/>
      <c r="EA87" s="235"/>
    </row>
    <row r="88" spans="1:131" s="236" customFormat="1" ht="26.25" customHeight="1" thickBot="1" x14ac:dyDescent="0.25">
      <c r="A88" s="253" t="s">
        <v>370</v>
      </c>
      <c r="B88" s="789" t="s">
        <v>396</v>
      </c>
      <c r="C88" s="790"/>
      <c r="D88" s="790"/>
      <c r="E88" s="790"/>
      <c r="F88" s="790"/>
      <c r="G88" s="790"/>
      <c r="H88" s="790"/>
      <c r="I88" s="790"/>
      <c r="J88" s="790"/>
      <c r="K88" s="790"/>
      <c r="L88" s="790"/>
      <c r="M88" s="790"/>
      <c r="N88" s="790"/>
      <c r="O88" s="790"/>
      <c r="P88" s="791"/>
      <c r="Q88" s="918"/>
      <c r="R88" s="919"/>
      <c r="S88" s="919"/>
      <c r="T88" s="919"/>
      <c r="U88" s="919"/>
      <c r="V88" s="919"/>
      <c r="W88" s="919"/>
      <c r="X88" s="919"/>
      <c r="Y88" s="919"/>
      <c r="Z88" s="919"/>
      <c r="AA88" s="919"/>
      <c r="AB88" s="919"/>
      <c r="AC88" s="919"/>
      <c r="AD88" s="919"/>
      <c r="AE88" s="919"/>
      <c r="AF88" s="915">
        <v>153</v>
      </c>
      <c r="AG88" s="915"/>
      <c r="AH88" s="915"/>
      <c r="AI88" s="915"/>
      <c r="AJ88" s="915"/>
      <c r="AK88" s="919"/>
      <c r="AL88" s="919"/>
      <c r="AM88" s="919"/>
      <c r="AN88" s="919"/>
      <c r="AO88" s="919"/>
      <c r="AP88" s="915">
        <v>15031</v>
      </c>
      <c r="AQ88" s="915"/>
      <c r="AR88" s="915"/>
      <c r="AS88" s="915"/>
      <c r="AT88" s="915"/>
      <c r="AU88" s="915">
        <v>6158</v>
      </c>
      <c r="AV88" s="915"/>
      <c r="AW88" s="915"/>
      <c r="AX88" s="915"/>
      <c r="AY88" s="915"/>
      <c r="AZ88" s="916"/>
      <c r="BA88" s="916"/>
      <c r="BB88" s="916"/>
      <c r="BC88" s="916"/>
      <c r="BD88" s="917"/>
      <c r="BE88" s="254"/>
      <c r="BF88" s="254"/>
      <c r="BG88" s="254"/>
      <c r="BH88" s="254"/>
      <c r="BI88" s="254"/>
      <c r="BJ88" s="254"/>
      <c r="BK88" s="254"/>
      <c r="BL88" s="254"/>
      <c r="BM88" s="254"/>
      <c r="BN88" s="254"/>
      <c r="BO88" s="254"/>
      <c r="BP88" s="254"/>
      <c r="BQ88" s="251">
        <v>82</v>
      </c>
      <c r="BR88" s="256"/>
      <c r="BS88" s="892"/>
      <c r="BT88" s="893"/>
      <c r="BU88" s="893"/>
      <c r="BV88" s="893"/>
      <c r="BW88" s="893"/>
      <c r="BX88" s="893"/>
      <c r="BY88" s="893"/>
      <c r="BZ88" s="893"/>
      <c r="CA88" s="893"/>
      <c r="CB88" s="893"/>
      <c r="CC88" s="893"/>
      <c r="CD88" s="893"/>
      <c r="CE88" s="893"/>
      <c r="CF88" s="893"/>
      <c r="CG88" s="894"/>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88"/>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92"/>
      <c r="BT89" s="893"/>
      <c r="BU89" s="893"/>
      <c r="BV89" s="893"/>
      <c r="BW89" s="893"/>
      <c r="BX89" s="893"/>
      <c r="BY89" s="893"/>
      <c r="BZ89" s="893"/>
      <c r="CA89" s="893"/>
      <c r="CB89" s="893"/>
      <c r="CC89" s="893"/>
      <c r="CD89" s="893"/>
      <c r="CE89" s="893"/>
      <c r="CF89" s="893"/>
      <c r="CG89" s="894"/>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88"/>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92"/>
      <c r="BT90" s="893"/>
      <c r="BU90" s="893"/>
      <c r="BV90" s="893"/>
      <c r="BW90" s="893"/>
      <c r="BX90" s="893"/>
      <c r="BY90" s="893"/>
      <c r="BZ90" s="893"/>
      <c r="CA90" s="893"/>
      <c r="CB90" s="893"/>
      <c r="CC90" s="893"/>
      <c r="CD90" s="893"/>
      <c r="CE90" s="893"/>
      <c r="CF90" s="893"/>
      <c r="CG90" s="894"/>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88"/>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92"/>
      <c r="BT91" s="893"/>
      <c r="BU91" s="893"/>
      <c r="BV91" s="893"/>
      <c r="BW91" s="893"/>
      <c r="BX91" s="893"/>
      <c r="BY91" s="893"/>
      <c r="BZ91" s="893"/>
      <c r="CA91" s="893"/>
      <c r="CB91" s="893"/>
      <c r="CC91" s="893"/>
      <c r="CD91" s="893"/>
      <c r="CE91" s="893"/>
      <c r="CF91" s="893"/>
      <c r="CG91" s="894"/>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88"/>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92"/>
      <c r="BT92" s="893"/>
      <c r="BU92" s="893"/>
      <c r="BV92" s="893"/>
      <c r="BW92" s="893"/>
      <c r="BX92" s="893"/>
      <c r="BY92" s="893"/>
      <c r="BZ92" s="893"/>
      <c r="CA92" s="893"/>
      <c r="CB92" s="893"/>
      <c r="CC92" s="893"/>
      <c r="CD92" s="893"/>
      <c r="CE92" s="893"/>
      <c r="CF92" s="893"/>
      <c r="CG92" s="894"/>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88"/>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92"/>
      <c r="BT93" s="893"/>
      <c r="BU93" s="893"/>
      <c r="BV93" s="893"/>
      <c r="BW93" s="893"/>
      <c r="BX93" s="893"/>
      <c r="BY93" s="893"/>
      <c r="BZ93" s="893"/>
      <c r="CA93" s="893"/>
      <c r="CB93" s="893"/>
      <c r="CC93" s="893"/>
      <c r="CD93" s="893"/>
      <c r="CE93" s="893"/>
      <c r="CF93" s="893"/>
      <c r="CG93" s="894"/>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88"/>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92"/>
      <c r="BT94" s="893"/>
      <c r="BU94" s="893"/>
      <c r="BV94" s="893"/>
      <c r="BW94" s="893"/>
      <c r="BX94" s="893"/>
      <c r="BY94" s="893"/>
      <c r="BZ94" s="893"/>
      <c r="CA94" s="893"/>
      <c r="CB94" s="893"/>
      <c r="CC94" s="893"/>
      <c r="CD94" s="893"/>
      <c r="CE94" s="893"/>
      <c r="CF94" s="893"/>
      <c r="CG94" s="894"/>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88"/>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92"/>
      <c r="BT95" s="893"/>
      <c r="BU95" s="893"/>
      <c r="BV95" s="893"/>
      <c r="BW95" s="893"/>
      <c r="BX95" s="893"/>
      <c r="BY95" s="893"/>
      <c r="BZ95" s="893"/>
      <c r="CA95" s="893"/>
      <c r="CB95" s="893"/>
      <c r="CC95" s="893"/>
      <c r="CD95" s="893"/>
      <c r="CE95" s="893"/>
      <c r="CF95" s="893"/>
      <c r="CG95" s="894"/>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88"/>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92"/>
      <c r="BT96" s="893"/>
      <c r="BU96" s="893"/>
      <c r="BV96" s="893"/>
      <c r="BW96" s="893"/>
      <c r="BX96" s="893"/>
      <c r="BY96" s="893"/>
      <c r="BZ96" s="893"/>
      <c r="CA96" s="893"/>
      <c r="CB96" s="893"/>
      <c r="CC96" s="893"/>
      <c r="CD96" s="893"/>
      <c r="CE96" s="893"/>
      <c r="CF96" s="893"/>
      <c r="CG96" s="894"/>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88"/>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92"/>
      <c r="BT97" s="893"/>
      <c r="BU97" s="893"/>
      <c r="BV97" s="893"/>
      <c r="BW97" s="893"/>
      <c r="BX97" s="893"/>
      <c r="BY97" s="893"/>
      <c r="BZ97" s="893"/>
      <c r="CA97" s="893"/>
      <c r="CB97" s="893"/>
      <c r="CC97" s="893"/>
      <c r="CD97" s="893"/>
      <c r="CE97" s="893"/>
      <c r="CF97" s="893"/>
      <c r="CG97" s="894"/>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88"/>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92"/>
      <c r="BT98" s="893"/>
      <c r="BU98" s="893"/>
      <c r="BV98" s="893"/>
      <c r="BW98" s="893"/>
      <c r="BX98" s="893"/>
      <c r="BY98" s="893"/>
      <c r="BZ98" s="893"/>
      <c r="CA98" s="893"/>
      <c r="CB98" s="893"/>
      <c r="CC98" s="893"/>
      <c r="CD98" s="893"/>
      <c r="CE98" s="893"/>
      <c r="CF98" s="893"/>
      <c r="CG98" s="894"/>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88"/>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92"/>
      <c r="BT99" s="893"/>
      <c r="BU99" s="893"/>
      <c r="BV99" s="893"/>
      <c r="BW99" s="893"/>
      <c r="BX99" s="893"/>
      <c r="BY99" s="893"/>
      <c r="BZ99" s="893"/>
      <c r="CA99" s="893"/>
      <c r="CB99" s="893"/>
      <c r="CC99" s="893"/>
      <c r="CD99" s="893"/>
      <c r="CE99" s="893"/>
      <c r="CF99" s="893"/>
      <c r="CG99" s="894"/>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88"/>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92"/>
      <c r="BT100" s="893"/>
      <c r="BU100" s="893"/>
      <c r="BV100" s="893"/>
      <c r="BW100" s="893"/>
      <c r="BX100" s="893"/>
      <c r="BY100" s="893"/>
      <c r="BZ100" s="893"/>
      <c r="CA100" s="893"/>
      <c r="CB100" s="893"/>
      <c r="CC100" s="893"/>
      <c r="CD100" s="893"/>
      <c r="CE100" s="893"/>
      <c r="CF100" s="893"/>
      <c r="CG100" s="894"/>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88"/>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92"/>
      <c r="BT101" s="893"/>
      <c r="BU101" s="893"/>
      <c r="BV101" s="893"/>
      <c r="BW101" s="893"/>
      <c r="BX101" s="893"/>
      <c r="BY101" s="893"/>
      <c r="BZ101" s="893"/>
      <c r="CA101" s="893"/>
      <c r="CB101" s="893"/>
      <c r="CC101" s="893"/>
      <c r="CD101" s="893"/>
      <c r="CE101" s="893"/>
      <c r="CF101" s="893"/>
      <c r="CG101" s="894"/>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88"/>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370</v>
      </c>
      <c r="BR102" s="789" t="s">
        <v>397</v>
      </c>
      <c r="BS102" s="790"/>
      <c r="BT102" s="790"/>
      <c r="BU102" s="790"/>
      <c r="BV102" s="790"/>
      <c r="BW102" s="790"/>
      <c r="BX102" s="790"/>
      <c r="BY102" s="790"/>
      <c r="BZ102" s="790"/>
      <c r="CA102" s="790"/>
      <c r="CB102" s="790"/>
      <c r="CC102" s="790"/>
      <c r="CD102" s="790"/>
      <c r="CE102" s="790"/>
      <c r="CF102" s="790"/>
      <c r="CG102" s="791"/>
      <c r="CH102" s="848"/>
      <c r="CI102" s="849"/>
      <c r="CJ102" s="849"/>
      <c r="CK102" s="849"/>
      <c r="CL102" s="920"/>
      <c r="CM102" s="848"/>
      <c r="CN102" s="849"/>
      <c r="CO102" s="849"/>
      <c r="CP102" s="849"/>
      <c r="CQ102" s="920"/>
      <c r="CR102" s="921">
        <f>SUM(CR7:CR101)</f>
        <v>26686.5</v>
      </c>
      <c r="CS102" s="854"/>
      <c r="CT102" s="854"/>
      <c r="CU102" s="854"/>
      <c r="CV102" s="922"/>
      <c r="CW102" s="921">
        <f>SUM(CW7:CW101)</f>
        <v>2935</v>
      </c>
      <c r="CX102" s="854"/>
      <c r="CY102" s="854"/>
      <c r="CZ102" s="854"/>
      <c r="DA102" s="922"/>
      <c r="DB102" s="921">
        <f>SUM(DB7:DB101)</f>
        <v>28916</v>
      </c>
      <c r="DC102" s="854"/>
      <c r="DD102" s="854"/>
      <c r="DE102" s="854"/>
      <c r="DF102" s="922"/>
      <c r="DG102" s="921" t="s">
        <v>613</v>
      </c>
      <c r="DH102" s="854"/>
      <c r="DI102" s="854"/>
      <c r="DJ102" s="854"/>
      <c r="DK102" s="922"/>
      <c r="DL102" s="921">
        <f>SUM(DL7:DL101)</f>
        <v>9548</v>
      </c>
      <c r="DM102" s="854"/>
      <c r="DN102" s="854"/>
      <c r="DO102" s="854"/>
      <c r="DP102" s="922"/>
      <c r="DQ102" s="921">
        <f>SUM(DQ7:DQ101)</f>
        <v>8179</v>
      </c>
      <c r="DR102" s="854"/>
      <c r="DS102" s="854"/>
      <c r="DT102" s="854"/>
      <c r="DU102" s="922"/>
      <c r="DV102" s="789"/>
      <c r="DW102" s="790"/>
      <c r="DX102" s="790"/>
      <c r="DY102" s="790"/>
      <c r="DZ102" s="945"/>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46" t="s">
        <v>398</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47" t="s">
        <v>399</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400</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401</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48" t="s">
        <v>402</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403</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35" customFormat="1" ht="26.25" customHeight="1" x14ac:dyDescent="0.2">
      <c r="A109" s="943" t="s">
        <v>404</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3" t="s">
        <v>405</v>
      </c>
      <c r="AB109" s="924"/>
      <c r="AC109" s="924"/>
      <c r="AD109" s="924"/>
      <c r="AE109" s="925"/>
      <c r="AF109" s="923" t="s">
        <v>314</v>
      </c>
      <c r="AG109" s="924"/>
      <c r="AH109" s="924"/>
      <c r="AI109" s="924"/>
      <c r="AJ109" s="925"/>
      <c r="AK109" s="923" t="s">
        <v>313</v>
      </c>
      <c r="AL109" s="924"/>
      <c r="AM109" s="924"/>
      <c r="AN109" s="924"/>
      <c r="AO109" s="925"/>
      <c r="AP109" s="923" t="s">
        <v>406</v>
      </c>
      <c r="AQ109" s="924"/>
      <c r="AR109" s="924"/>
      <c r="AS109" s="924"/>
      <c r="AT109" s="926"/>
      <c r="AU109" s="943" t="s">
        <v>404</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3" t="s">
        <v>405</v>
      </c>
      <c r="BR109" s="924"/>
      <c r="BS109" s="924"/>
      <c r="BT109" s="924"/>
      <c r="BU109" s="925"/>
      <c r="BV109" s="923" t="s">
        <v>314</v>
      </c>
      <c r="BW109" s="924"/>
      <c r="BX109" s="924"/>
      <c r="BY109" s="924"/>
      <c r="BZ109" s="925"/>
      <c r="CA109" s="923" t="s">
        <v>313</v>
      </c>
      <c r="CB109" s="924"/>
      <c r="CC109" s="924"/>
      <c r="CD109" s="924"/>
      <c r="CE109" s="925"/>
      <c r="CF109" s="944" t="s">
        <v>406</v>
      </c>
      <c r="CG109" s="944"/>
      <c r="CH109" s="944"/>
      <c r="CI109" s="944"/>
      <c r="CJ109" s="944"/>
      <c r="CK109" s="923" t="s">
        <v>407</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3" t="s">
        <v>405</v>
      </c>
      <c r="DH109" s="924"/>
      <c r="DI109" s="924"/>
      <c r="DJ109" s="924"/>
      <c r="DK109" s="925"/>
      <c r="DL109" s="923" t="s">
        <v>314</v>
      </c>
      <c r="DM109" s="924"/>
      <c r="DN109" s="924"/>
      <c r="DO109" s="924"/>
      <c r="DP109" s="925"/>
      <c r="DQ109" s="923" t="s">
        <v>313</v>
      </c>
      <c r="DR109" s="924"/>
      <c r="DS109" s="924"/>
      <c r="DT109" s="924"/>
      <c r="DU109" s="925"/>
      <c r="DV109" s="923" t="s">
        <v>406</v>
      </c>
      <c r="DW109" s="924"/>
      <c r="DX109" s="924"/>
      <c r="DY109" s="924"/>
      <c r="DZ109" s="926"/>
    </row>
    <row r="110" spans="1:131" s="235" customFormat="1" ht="26.25" customHeight="1" x14ac:dyDescent="0.2">
      <c r="A110" s="927" t="s">
        <v>408</v>
      </c>
      <c r="B110" s="928"/>
      <c r="C110" s="928"/>
      <c r="D110" s="928"/>
      <c r="E110" s="928"/>
      <c r="F110" s="928"/>
      <c r="G110" s="928"/>
      <c r="H110" s="928"/>
      <c r="I110" s="928"/>
      <c r="J110" s="928"/>
      <c r="K110" s="928"/>
      <c r="L110" s="928"/>
      <c r="M110" s="928"/>
      <c r="N110" s="928"/>
      <c r="O110" s="928"/>
      <c r="P110" s="928"/>
      <c r="Q110" s="928"/>
      <c r="R110" s="928"/>
      <c r="S110" s="928"/>
      <c r="T110" s="928"/>
      <c r="U110" s="928"/>
      <c r="V110" s="928"/>
      <c r="W110" s="928"/>
      <c r="X110" s="928"/>
      <c r="Y110" s="928"/>
      <c r="Z110" s="929"/>
      <c r="AA110" s="930">
        <v>96533717</v>
      </c>
      <c r="AB110" s="931"/>
      <c r="AC110" s="931"/>
      <c r="AD110" s="931"/>
      <c r="AE110" s="932"/>
      <c r="AF110" s="933">
        <v>90521275</v>
      </c>
      <c r="AG110" s="931"/>
      <c r="AH110" s="931"/>
      <c r="AI110" s="931"/>
      <c r="AJ110" s="932"/>
      <c r="AK110" s="933">
        <v>91143581</v>
      </c>
      <c r="AL110" s="931"/>
      <c r="AM110" s="931"/>
      <c r="AN110" s="931"/>
      <c r="AO110" s="932"/>
      <c r="AP110" s="934">
        <v>34.5</v>
      </c>
      <c r="AQ110" s="935"/>
      <c r="AR110" s="935"/>
      <c r="AS110" s="935"/>
      <c r="AT110" s="936"/>
      <c r="AU110" s="937" t="s">
        <v>71</v>
      </c>
      <c r="AV110" s="938"/>
      <c r="AW110" s="938"/>
      <c r="AX110" s="938"/>
      <c r="AY110" s="938"/>
      <c r="AZ110" s="977" t="s">
        <v>409</v>
      </c>
      <c r="BA110" s="928"/>
      <c r="BB110" s="928"/>
      <c r="BC110" s="928"/>
      <c r="BD110" s="928"/>
      <c r="BE110" s="928"/>
      <c r="BF110" s="928"/>
      <c r="BG110" s="928"/>
      <c r="BH110" s="928"/>
      <c r="BI110" s="928"/>
      <c r="BJ110" s="928"/>
      <c r="BK110" s="928"/>
      <c r="BL110" s="928"/>
      <c r="BM110" s="928"/>
      <c r="BN110" s="928"/>
      <c r="BO110" s="928"/>
      <c r="BP110" s="929"/>
      <c r="BQ110" s="963">
        <v>1168669319</v>
      </c>
      <c r="BR110" s="964"/>
      <c r="BS110" s="964"/>
      <c r="BT110" s="964"/>
      <c r="BU110" s="964"/>
      <c r="BV110" s="964">
        <v>1171296565</v>
      </c>
      <c r="BW110" s="964"/>
      <c r="BX110" s="964"/>
      <c r="BY110" s="964"/>
      <c r="BZ110" s="964"/>
      <c r="CA110" s="964">
        <v>1176310444</v>
      </c>
      <c r="CB110" s="964"/>
      <c r="CC110" s="964"/>
      <c r="CD110" s="964"/>
      <c r="CE110" s="964"/>
      <c r="CF110" s="978">
        <v>445.7</v>
      </c>
      <c r="CG110" s="979"/>
      <c r="CH110" s="979"/>
      <c r="CI110" s="979"/>
      <c r="CJ110" s="979"/>
      <c r="CK110" s="980" t="s">
        <v>410</v>
      </c>
      <c r="CL110" s="981"/>
      <c r="CM110" s="960" t="s">
        <v>411</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63">
        <v>641945</v>
      </c>
      <c r="DH110" s="964"/>
      <c r="DI110" s="964"/>
      <c r="DJ110" s="964"/>
      <c r="DK110" s="964"/>
      <c r="DL110" s="964">
        <v>585381</v>
      </c>
      <c r="DM110" s="964"/>
      <c r="DN110" s="964"/>
      <c r="DO110" s="964"/>
      <c r="DP110" s="964"/>
      <c r="DQ110" s="964">
        <v>523486</v>
      </c>
      <c r="DR110" s="964"/>
      <c r="DS110" s="964"/>
      <c r="DT110" s="964"/>
      <c r="DU110" s="964"/>
      <c r="DV110" s="965">
        <v>0.2</v>
      </c>
      <c r="DW110" s="965"/>
      <c r="DX110" s="965"/>
      <c r="DY110" s="965"/>
      <c r="DZ110" s="966"/>
    </row>
    <row r="111" spans="1:131" s="235" customFormat="1" ht="26.25" customHeight="1" x14ac:dyDescent="0.2">
      <c r="A111" s="967" t="s">
        <v>412</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129</v>
      </c>
      <c r="AB111" s="971"/>
      <c r="AC111" s="971"/>
      <c r="AD111" s="971"/>
      <c r="AE111" s="972"/>
      <c r="AF111" s="973" t="s">
        <v>129</v>
      </c>
      <c r="AG111" s="971"/>
      <c r="AH111" s="971"/>
      <c r="AI111" s="971"/>
      <c r="AJ111" s="972"/>
      <c r="AK111" s="973" t="s">
        <v>129</v>
      </c>
      <c r="AL111" s="971"/>
      <c r="AM111" s="971"/>
      <c r="AN111" s="971"/>
      <c r="AO111" s="972"/>
      <c r="AP111" s="974" t="s">
        <v>129</v>
      </c>
      <c r="AQ111" s="975"/>
      <c r="AR111" s="975"/>
      <c r="AS111" s="975"/>
      <c r="AT111" s="976"/>
      <c r="AU111" s="939"/>
      <c r="AV111" s="940"/>
      <c r="AW111" s="940"/>
      <c r="AX111" s="940"/>
      <c r="AY111" s="940"/>
      <c r="AZ111" s="986" t="s">
        <v>413</v>
      </c>
      <c r="BA111" s="987"/>
      <c r="BB111" s="987"/>
      <c r="BC111" s="987"/>
      <c r="BD111" s="987"/>
      <c r="BE111" s="987"/>
      <c r="BF111" s="987"/>
      <c r="BG111" s="987"/>
      <c r="BH111" s="987"/>
      <c r="BI111" s="987"/>
      <c r="BJ111" s="987"/>
      <c r="BK111" s="987"/>
      <c r="BL111" s="987"/>
      <c r="BM111" s="987"/>
      <c r="BN111" s="987"/>
      <c r="BO111" s="987"/>
      <c r="BP111" s="988"/>
      <c r="BQ111" s="956">
        <v>910494</v>
      </c>
      <c r="BR111" s="957"/>
      <c r="BS111" s="957"/>
      <c r="BT111" s="957"/>
      <c r="BU111" s="957"/>
      <c r="BV111" s="957">
        <v>923872</v>
      </c>
      <c r="BW111" s="957"/>
      <c r="BX111" s="957"/>
      <c r="BY111" s="957"/>
      <c r="BZ111" s="957"/>
      <c r="CA111" s="957">
        <v>900009</v>
      </c>
      <c r="CB111" s="957"/>
      <c r="CC111" s="957"/>
      <c r="CD111" s="957"/>
      <c r="CE111" s="957"/>
      <c r="CF111" s="951">
        <v>0.3</v>
      </c>
      <c r="CG111" s="952"/>
      <c r="CH111" s="952"/>
      <c r="CI111" s="952"/>
      <c r="CJ111" s="952"/>
      <c r="CK111" s="982"/>
      <c r="CL111" s="983"/>
      <c r="CM111" s="953" t="s">
        <v>414</v>
      </c>
      <c r="CN111" s="954"/>
      <c r="CO111" s="954"/>
      <c r="CP111" s="954"/>
      <c r="CQ111" s="954"/>
      <c r="CR111" s="954"/>
      <c r="CS111" s="954"/>
      <c r="CT111" s="954"/>
      <c r="CU111" s="954"/>
      <c r="CV111" s="954"/>
      <c r="CW111" s="954"/>
      <c r="CX111" s="954"/>
      <c r="CY111" s="954"/>
      <c r="CZ111" s="954"/>
      <c r="DA111" s="954"/>
      <c r="DB111" s="954"/>
      <c r="DC111" s="954"/>
      <c r="DD111" s="954"/>
      <c r="DE111" s="954"/>
      <c r="DF111" s="955"/>
      <c r="DG111" s="956" t="s">
        <v>129</v>
      </c>
      <c r="DH111" s="957"/>
      <c r="DI111" s="957"/>
      <c r="DJ111" s="957"/>
      <c r="DK111" s="957"/>
      <c r="DL111" s="957" t="s">
        <v>129</v>
      </c>
      <c r="DM111" s="957"/>
      <c r="DN111" s="957"/>
      <c r="DO111" s="957"/>
      <c r="DP111" s="957"/>
      <c r="DQ111" s="957" t="s">
        <v>129</v>
      </c>
      <c r="DR111" s="957"/>
      <c r="DS111" s="957"/>
      <c r="DT111" s="957"/>
      <c r="DU111" s="957"/>
      <c r="DV111" s="958" t="s">
        <v>129</v>
      </c>
      <c r="DW111" s="958"/>
      <c r="DX111" s="958"/>
      <c r="DY111" s="958"/>
      <c r="DZ111" s="959"/>
    </row>
    <row r="112" spans="1:131" s="235" customFormat="1" ht="26.25" customHeight="1" x14ac:dyDescent="0.2">
      <c r="A112" s="996" t="s">
        <v>415</v>
      </c>
      <c r="B112" s="997"/>
      <c r="C112" s="987" t="s">
        <v>416</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989">
        <v>1158667</v>
      </c>
      <c r="AB112" s="990"/>
      <c r="AC112" s="990"/>
      <c r="AD112" s="990"/>
      <c r="AE112" s="991"/>
      <c r="AF112" s="992">
        <v>158667</v>
      </c>
      <c r="AG112" s="990"/>
      <c r="AH112" s="990"/>
      <c r="AI112" s="990"/>
      <c r="AJ112" s="991"/>
      <c r="AK112" s="992" t="s">
        <v>129</v>
      </c>
      <c r="AL112" s="990"/>
      <c r="AM112" s="990"/>
      <c r="AN112" s="990"/>
      <c r="AO112" s="991"/>
      <c r="AP112" s="993" t="s">
        <v>129</v>
      </c>
      <c r="AQ112" s="994"/>
      <c r="AR112" s="994"/>
      <c r="AS112" s="994"/>
      <c r="AT112" s="995"/>
      <c r="AU112" s="939"/>
      <c r="AV112" s="940"/>
      <c r="AW112" s="940"/>
      <c r="AX112" s="940"/>
      <c r="AY112" s="940"/>
      <c r="AZ112" s="986" t="s">
        <v>417</v>
      </c>
      <c r="BA112" s="987"/>
      <c r="BB112" s="987"/>
      <c r="BC112" s="987"/>
      <c r="BD112" s="987"/>
      <c r="BE112" s="987"/>
      <c r="BF112" s="987"/>
      <c r="BG112" s="987"/>
      <c r="BH112" s="987"/>
      <c r="BI112" s="987"/>
      <c r="BJ112" s="987"/>
      <c r="BK112" s="987"/>
      <c r="BL112" s="987"/>
      <c r="BM112" s="987"/>
      <c r="BN112" s="987"/>
      <c r="BO112" s="987"/>
      <c r="BP112" s="988"/>
      <c r="BQ112" s="956">
        <v>27357054</v>
      </c>
      <c r="BR112" s="957"/>
      <c r="BS112" s="957"/>
      <c r="BT112" s="957"/>
      <c r="BU112" s="957"/>
      <c r="BV112" s="957">
        <v>27195787</v>
      </c>
      <c r="BW112" s="957"/>
      <c r="BX112" s="957"/>
      <c r="BY112" s="957"/>
      <c r="BZ112" s="957"/>
      <c r="CA112" s="957">
        <v>26996474</v>
      </c>
      <c r="CB112" s="957"/>
      <c r="CC112" s="957"/>
      <c r="CD112" s="957"/>
      <c r="CE112" s="957"/>
      <c r="CF112" s="951">
        <v>10.199999999999999</v>
      </c>
      <c r="CG112" s="952"/>
      <c r="CH112" s="952"/>
      <c r="CI112" s="952"/>
      <c r="CJ112" s="952"/>
      <c r="CK112" s="982"/>
      <c r="CL112" s="983"/>
      <c r="CM112" s="953" t="s">
        <v>418</v>
      </c>
      <c r="CN112" s="954"/>
      <c r="CO112" s="954"/>
      <c r="CP112" s="954"/>
      <c r="CQ112" s="954"/>
      <c r="CR112" s="954"/>
      <c r="CS112" s="954"/>
      <c r="CT112" s="954"/>
      <c r="CU112" s="954"/>
      <c r="CV112" s="954"/>
      <c r="CW112" s="954"/>
      <c r="CX112" s="954"/>
      <c r="CY112" s="954"/>
      <c r="CZ112" s="954"/>
      <c r="DA112" s="954"/>
      <c r="DB112" s="954"/>
      <c r="DC112" s="954"/>
      <c r="DD112" s="954"/>
      <c r="DE112" s="954"/>
      <c r="DF112" s="955"/>
      <c r="DG112" s="956">
        <v>44154</v>
      </c>
      <c r="DH112" s="957"/>
      <c r="DI112" s="957"/>
      <c r="DJ112" s="957"/>
      <c r="DK112" s="957"/>
      <c r="DL112" s="957">
        <v>14767</v>
      </c>
      <c r="DM112" s="957"/>
      <c r="DN112" s="957"/>
      <c r="DO112" s="957"/>
      <c r="DP112" s="957"/>
      <c r="DQ112" s="957">
        <v>9845</v>
      </c>
      <c r="DR112" s="957"/>
      <c r="DS112" s="957"/>
      <c r="DT112" s="957"/>
      <c r="DU112" s="957"/>
      <c r="DV112" s="958">
        <v>0</v>
      </c>
      <c r="DW112" s="958"/>
      <c r="DX112" s="958"/>
      <c r="DY112" s="958"/>
      <c r="DZ112" s="959"/>
    </row>
    <row r="113" spans="1:130" s="235" customFormat="1" ht="26.25" customHeight="1" x14ac:dyDescent="0.2">
      <c r="A113" s="998"/>
      <c r="B113" s="999"/>
      <c r="C113" s="987" t="s">
        <v>419</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989">
        <v>3050809</v>
      </c>
      <c r="AB113" s="990"/>
      <c r="AC113" s="990"/>
      <c r="AD113" s="990"/>
      <c r="AE113" s="991"/>
      <c r="AF113" s="992">
        <v>2544718</v>
      </c>
      <c r="AG113" s="990"/>
      <c r="AH113" s="990"/>
      <c r="AI113" s="990"/>
      <c r="AJ113" s="991"/>
      <c r="AK113" s="992">
        <v>2543900</v>
      </c>
      <c r="AL113" s="990"/>
      <c r="AM113" s="990"/>
      <c r="AN113" s="990"/>
      <c r="AO113" s="991"/>
      <c r="AP113" s="993">
        <v>1</v>
      </c>
      <c r="AQ113" s="994"/>
      <c r="AR113" s="994"/>
      <c r="AS113" s="994"/>
      <c r="AT113" s="995"/>
      <c r="AU113" s="939"/>
      <c r="AV113" s="940"/>
      <c r="AW113" s="940"/>
      <c r="AX113" s="940"/>
      <c r="AY113" s="940"/>
      <c r="AZ113" s="986" t="s">
        <v>420</v>
      </c>
      <c r="BA113" s="987"/>
      <c r="BB113" s="987"/>
      <c r="BC113" s="987"/>
      <c r="BD113" s="987"/>
      <c r="BE113" s="987"/>
      <c r="BF113" s="987"/>
      <c r="BG113" s="987"/>
      <c r="BH113" s="987"/>
      <c r="BI113" s="987"/>
      <c r="BJ113" s="987"/>
      <c r="BK113" s="987"/>
      <c r="BL113" s="987"/>
      <c r="BM113" s="987"/>
      <c r="BN113" s="987"/>
      <c r="BO113" s="987"/>
      <c r="BP113" s="988"/>
      <c r="BQ113" s="956">
        <v>7450621</v>
      </c>
      <c r="BR113" s="957"/>
      <c r="BS113" s="957"/>
      <c r="BT113" s="957"/>
      <c r="BU113" s="957"/>
      <c r="BV113" s="957">
        <v>6973678</v>
      </c>
      <c r="BW113" s="957"/>
      <c r="BX113" s="957"/>
      <c r="BY113" s="957"/>
      <c r="BZ113" s="957"/>
      <c r="CA113" s="957">
        <v>6157758</v>
      </c>
      <c r="CB113" s="957"/>
      <c r="CC113" s="957"/>
      <c r="CD113" s="957"/>
      <c r="CE113" s="957"/>
      <c r="CF113" s="951">
        <v>2.2999999999999998</v>
      </c>
      <c r="CG113" s="952"/>
      <c r="CH113" s="952"/>
      <c r="CI113" s="952"/>
      <c r="CJ113" s="952"/>
      <c r="CK113" s="982"/>
      <c r="CL113" s="983"/>
      <c r="CM113" s="953" t="s">
        <v>421</v>
      </c>
      <c r="CN113" s="954"/>
      <c r="CO113" s="954"/>
      <c r="CP113" s="954"/>
      <c r="CQ113" s="954"/>
      <c r="CR113" s="954"/>
      <c r="CS113" s="954"/>
      <c r="CT113" s="954"/>
      <c r="CU113" s="954"/>
      <c r="CV113" s="954"/>
      <c r="CW113" s="954"/>
      <c r="CX113" s="954"/>
      <c r="CY113" s="954"/>
      <c r="CZ113" s="954"/>
      <c r="DA113" s="954"/>
      <c r="DB113" s="954"/>
      <c r="DC113" s="954"/>
      <c r="DD113" s="954"/>
      <c r="DE113" s="954"/>
      <c r="DF113" s="955"/>
      <c r="DG113" s="956">
        <v>71628</v>
      </c>
      <c r="DH113" s="957"/>
      <c r="DI113" s="957"/>
      <c r="DJ113" s="957"/>
      <c r="DK113" s="957"/>
      <c r="DL113" s="957">
        <v>46016</v>
      </c>
      <c r="DM113" s="957"/>
      <c r="DN113" s="957"/>
      <c r="DO113" s="957"/>
      <c r="DP113" s="957"/>
      <c r="DQ113" s="957">
        <v>27825</v>
      </c>
      <c r="DR113" s="957"/>
      <c r="DS113" s="957"/>
      <c r="DT113" s="957"/>
      <c r="DU113" s="957"/>
      <c r="DV113" s="958">
        <v>0</v>
      </c>
      <c r="DW113" s="958"/>
      <c r="DX113" s="958"/>
      <c r="DY113" s="958"/>
      <c r="DZ113" s="959"/>
    </row>
    <row r="114" spans="1:130" s="235" customFormat="1" ht="26.25" customHeight="1" x14ac:dyDescent="0.2">
      <c r="A114" s="998"/>
      <c r="B114" s="999"/>
      <c r="C114" s="987" t="s">
        <v>422</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989">
        <v>979366</v>
      </c>
      <c r="AB114" s="990"/>
      <c r="AC114" s="990"/>
      <c r="AD114" s="990"/>
      <c r="AE114" s="991"/>
      <c r="AF114" s="992">
        <v>947674</v>
      </c>
      <c r="AG114" s="990"/>
      <c r="AH114" s="990"/>
      <c r="AI114" s="990"/>
      <c r="AJ114" s="991"/>
      <c r="AK114" s="992">
        <v>940496</v>
      </c>
      <c r="AL114" s="990"/>
      <c r="AM114" s="990"/>
      <c r="AN114" s="990"/>
      <c r="AO114" s="991"/>
      <c r="AP114" s="993">
        <v>0.4</v>
      </c>
      <c r="AQ114" s="994"/>
      <c r="AR114" s="994"/>
      <c r="AS114" s="994"/>
      <c r="AT114" s="995"/>
      <c r="AU114" s="939"/>
      <c r="AV114" s="940"/>
      <c r="AW114" s="940"/>
      <c r="AX114" s="940"/>
      <c r="AY114" s="940"/>
      <c r="AZ114" s="986" t="s">
        <v>423</v>
      </c>
      <c r="BA114" s="987"/>
      <c r="BB114" s="987"/>
      <c r="BC114" s="987"/>
      <c r="BD114" s="987"/>
      <c r="BE114" s="987"/>
      <c r="BF114" s="987"/>
      <c r="BG114" s="987"/>
      <c r="BH114" s="987"/>
      <c r="BI114" s="987"/>
      <c r="BJ114" s="987"/>
      <c r="BK114" s="987"/>
      <c r="BL114" s="987"/>
      <c r="BM114" s="987"/>
      <c r="BN114" s="987"/>
      <c r="BO114" s="987"/>
      <c r="BP114" s="988"/>
      <c r="BQ114" s="956">
        <v>142208915</v>
      </c>
      <c r="BR114" s="957"/>
      <c r="BS114" s="957"/>
      <c r="BT114" s="957"/>
      <c r="BU114" s="957"/>
      <c r="BV114" s="957">
        <v>132859301</v>
      </c>
      <c r="BW114" s="957"/>
      <c r="BX114" s="957"/>
      <c r="BY114" s="957"/>
      <c r="BZ114" s="957"/>
      <c r="CA114" s="957">
        <v>128380210</v>
      </c>
      <c r="CB114" s="957"/>
      <c r="CC114" s="957"/>
      <c r="CD114" s="957"/>
      <c r="CE114" s="957"/>
      <c r="CF114" s="951">
        <v>48.6</v>
      </c>
      <c r="CG114" s="952"/>
      <c r="CH114" s="952"/>
      <c r="CI114" s="952"/>
      <c r="CJ114" s="952"/>
      <c r="CK114" s="982"/>
      <c r="CL114" s="983"/>
      <c r="CM114" s="953" t="s">
        <v>424</v>
      </c>
      <c r="CN114" s="954"/>
      <c r="CO114" s="954"/>
      <c r="CP114" s="954"/>
      <c r="CQ114" s="954"/>
      <c r="CR114" s="954"/>
      <c r="CS114" s="954"/>
      <c r="CT114" s="954"/>
      <c r="CU114" s="954"/>
      <c r="CV114" s="954"/>
      <c r="CW114" s="954"/>
      <c r="CX114" s="954"/>
      <c r="CY114" s="954"/>
      <c r="CZ114" s="954"/>
      <c r="DA114" s="954"/>
      <c r="DB114" s="954"/>
      <c r="DC114" s="954"/>
      <c r="DD114" s="954"/>
      <c r="DE114" s="954"/>
      <c r="DF114" s="955"/>
      <c r="DG114" s="956">
        <v>152767</v>
      </c>
      <c r="DH114" s="957"/>
      <c r="DI114" s="957"/>
      <c r="DJ114" s="957"/>
      <c r="DK114" s="957"/>
      <c r="DL114" s="957">
        <v>277708</v>
      </c>
      <c r="DM114" s="957"/>
      <c r="DN114" s="957"/>
      <c r="DO114" s="957"/>
      <c r="DP114" s="957"/>
      <c r="DQ114" s="957">
        <v>338853</v>
      </c>
      <c r="DR114" s="957"/>
      <c r="DS114" s="957"/>
      <c r="DT114" s="957"/>
      <c r="DU114" s="957"/>
      <c r="DV114" s="958">
        <v>0.1</v>
      </c>
      <c r="DW114" s="958"/>
      <c r="DX114" s="958"/>
      <c r="DY114" s="958"/>
      <c r="DZ114" s="959"/>
    </row>
    <row r="115" spans="1:130" s="235" customFormat="1" ht="26.25" customHeight="1" x14ac:dyDescent="0.2">
      <c r="A115" s="998"/>
      <c r="B115" s="999"/>
      <c r="C115" s="987" t="s">
        <v>425</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989">
        <v>240562</v>
      </c>
      <c r="AB115" s="990"/>
      <c r="AC115" s="990"/>
      <c r="AD115" s="990"/>
      <c r="AE115" s="991"/>
      <c r="AF115" s="992">
        <v>169411</v>
      </c>
      <c r="AG115" s="990"/>
      <c r="AH115" s="990"/>
      <c r="AI115" s="990"/>
      <c r="AJ115" s="991"/>
      <c r="AK115" s="992">
        <v>159244</v>
      </c>
      <c r="AL115" s="990"/>
      <c r="AM115" s="990"/>
      <c r="AN115" s="990"/>
      <c r="AO115" s="991"/>
      <c r="AP115" s="993">
        <v>0.1</v>
      </c>
      <c r="AQ115" s="994"/>
      <c r="AR115" s="994"/>
      <c r="AS115" s="994"/>
      <c r="AT115" s="995"/>
      <c r="AU115" s="939"/>
      <c r="AV115" s="940"/>
      <c r="AW115" s="940"/>
      <c r="AX115" s="940"/>
      <c r="AY115" s="940"/>
      <c r="AZ115" s="986" t="s">
        <v>426</v>
      </c>
      <c r="BA115" s="987"/>
      <c r="BB115" s="987"/>
      <c r="BC115" s="987"/>
      <c r="BD115" s="987"/>
      <c r="BE115" s="987"/>
      <c r="BF115" s="987"/>
      <c r="BG115" s="987"/>
      <c r="BH115" s="987"/>
      <c r="BI115" s="987"/>
      <c r="BJ115" s="987"/>
      <c r="BK115" s="987"/>
      <c r="BL115" s="987"/>
      <c r="BM115" s="987"/>
      <c r="BN115" s="987"/>
      <c r="BO115" s="987"/>
      <c r="BP115" s="988"/>
      <c r="BQ115" s="956">
        <v>10441516</v>
      </c>
      <c r="BR115" s="957"/>
      <c r="BS115" s="957"/>
      <c r="BT115" s="957"/>
      <c r="BU115" s="957"/>
      <c r="BV115" s="957">
        <v>9157379</v>
      </c>
      <c r="BW115" s="957"/>
      <c r="BX115" s="957"/>
      <c r="BY115" s="957"/>
      <c r="BZ115" s="957"/>
      <c r="CA115" s="957">
        <v>8178912</v>
      </c>
      <c r="CB115" s="957"/>
      <c r="CC115" s="957"/>
      <c r="CD115" s="957"/>
      <c r="CE115" s="957"/>
      <c r="CF115" s="951">
        <v>3.1</v>
      </c>
      <c r="CG115" s="952"/>
      <c r="CH115" s="952"/>
      <c r="CI115" s="952"/>
      <c r="CJ115" s="952"/>
      <c r="CK115" s="982"/>
      <c r="CL115" s="983"/>
      <c r="CM115" s="986" t="s">
        <v>427</v>
      </c>
      <c r="CN115" s="1007"/>
      <c r="CO115" s="1007"/>
      <c r="CP115" s="1007"/>
      <c r="CQ115" s="1007"/>
      <c r="CR115" s="1007"/>
      <c r="CS115" s="1007"/>
      <c r="CT115" s="1007"/>
      <c r="CU115" s="1007"/>
      <c r="CV115" s="1007"/>
      <c r="CW115" s="1007"/>
      <c r="CX115" s="1007"/>
      <c r="CY115" s="1007"/>
      <c r="CZ115" s="1007"/>
      <c r="DA115" s="1007"/>
      <c r="DB115" s="1007"/>
      <c r="DC115" s="1007"/>
      <c r="DD115" s="1007"/>
      <c r="DE115" s="1007"/>
      <c r="DF115" s="988"/>
      <c r="DG115" s="956" t="s">
        <v>129</v>
      </c>
      <c r="DH115" s="957"/>
      <c r="DI115" s="957"/>
      <c r="DJ115" s="957"/>
      <c r="DK115" s="957"/>
      <c r="DL115" s="957" t="s">
        <v>129</v>
      </c>
      <c r="DM115" s="957"/>
      <c r="DN115" s="957"/>
      <c r="DO115" s="957"/>
      <c r="DP115" s="957"/>
      <c r="DQ115" s="957" t="s">
        <v>129</v>
      </c>
      <c r="DR115" s="957"/>
      <c r="DS115" s="957"/>
      <c r="DT115" s="957"/>
      <c r="DU115" s="957"/>
      <c r="DV115" s="958" t="s">
        <v>129</v>
      </c>
      <c r="DW115" s="958"/>
      <c r="DX115" s="958"/>
      <c r="DY115" s="958"/>
      <c r="DZ115" s="959"/>
    </row>
    <row r="116" spans="1:130" s="235" customFormat="1" ht="26.25" customHeight="1" x14ac:dyDescent="0.2">
      <c r="A116" s="1000"/>
      <c r="B116" s="1001"/>
      <c r="C116" s="1002" t="s">
        <v>428</v>
      </c>
      <c r="D116" s="1002"/>
      <c r="E116" s="1002"/>
      <c r="F116" s="1002"/>
      <c r="G116" s="1002"/>
      <c r="H116" s="1002"/>
      <c r="I116" s="1002"/>
      <c r="J116" s="1002"/>
      <c r="K116" s="1002"/>
      <c r="L116" s="1002"/>
      <c r="M116" s="1002"/>
      <c r="N116" s="1002"/>
      <c r="O116" s="1002"/>
      <c r="P116" s="1002"/>
      <c r="Q116" s="1002"/>
      <c r="R116" s="1002"/>
      <c r="S116" s="1002"/>
      <c r="T116" s="1002"/>
      <c r="U116" s="1002"/>
      <c r="V116" s="1002"/>
      <c r="W116" s="1002"/>
      <c r="X116" s="1002"/>
      <c r="Y116" s="1002"/>
      <c r="Z116" s="1003"/>
      <c r="AA116" s="989">
        <v>18500</v>
      </c>
      <c r="AB116" s="990"/>
      <c r="AC116" s="990"/>
      <c r="AD116" s="990"/>
      <c r="AE116" s="991"/>
      <c r="AF116" s="992">
        <v>12986</v>
      </c>
      <c r="AG116" s="990"/>
      <c r="AH116" s="990"/>
      <c r="AI116" s="990"/>
      <c r="AJ116" s="991"/>
      <c r="AK116" s="992">
        <v>10799</v>
      </c>
      <c r="AL116" s="990"/>
      <c r="AM116" s="990"/>
      <c r="AN116" s="990"/>
      <c r="AO116" s="991"/>
      <c r="AP116" s="993">
        <v>0</v>
      </c>
      <c r="AQ116" s="994"/>
      <c r="AR116" s="994"/>
      <c r="AS116" s="994"/>
      <c r="AT116" s="995"/>
      <c r="AU116" s="939"/>
      <c r="AV116" s="940"/>
      <c r="AW116" s="940"/>
      <c r="AX116" s="940"/>
      <c r="AY116" s="940"/>
      <c r="AZ116" s="1004" t="s">
        <v>429</v>
      </c>
      <c r="BA116" s="1005"/>
      <c r="BB116" s="1005"/>
      <c r="BC116" s="1005"/>
      <c r="BD116" s="1005"/>
      <c r="BE116" s="1005"/>
      <c r="BF116" s="1005"/>
      <c r="BG116" s="1005"/>
      <c r="BH116" s="1005"/>
      <c r="BI116" s="1005"/>
      <c r="BJ116" s="1005"/>
      <c r="BK116" s="1005"/>
      <c r="BL116" s="1005"/>
      <c r="BM116" s="1005"/>
      <c r="BN116" s="1005"/>
      <c r="BO116" s="1005"/>
      <c r="BP116" s="1006"/>
      <c r="BQ116" s="956" t="s">
        <v>129</v>
      </c>
      <c r="BR116" s="957"/>
      <c r="BS116" s="957"/>
      <c r="BT116" s="957"/>
      <c r="BU116" s="957"/>
      <c r="BV116" s="957" t="s">
        <v>129</v>
      </c>
      <c r="BW116" s="957"/>
      <c r="BX116" s="957"/>
      <c r="BY116" s="957"/>
      <c r="BZ116" s="957"/>
      <c r="CA116" s="957" t="s">
        <v>129</v>
      </c>
      <c r="CB116" s="957"/>
      <c r="CC116" s="957"/>
      <c r="CD116" s="957"/>
      <c r="CE116" s="957"/>
      <c r="CF116" s="951" t="s">
        <v>129</v>
      </c>
      <c r="CG116" s="952"/>
      <c r="CH116" s="952"/>
      <c r="CI116" s="952"/>
      <c r="CJ116" s="952"/>
      <c r="CK116" s="982"/>
      <c r="CL116" s="983"/>
      <c r="CM116" s="953" t="s">
        <v>430</v>
      </c>
      <c r="CN116" s="954"/>
      <c r="CO116" s="954"/>
      <c r="CP116" s="954"/>
      <c r="CQ116" s="954"/>
      <c r="CR116" s="954"/>
      <c r="CS116" s="954"/>
      <c r="CT116" s="954"/>
      <c r="CU116" s="954"/>
      <c r="CV116" s="954"/>
      <c r="CW116" s="954"/>
      <c r="CX116" s="954"/>
      <c r="CY116" s="954"/>
      <c r="CZ116" s="954"/>
      <c r="DA116" s="954"/>
      <c r="DB116" s="954"/>
      <c r="DC116" s="954"/>
      <c r="DD116" s="954"/>
      <c r="DE116" s="954"/>
      <c r="DF116" s="955"/>
      <c r="DG116" s="956" t="s">
        <v>129</v>
      </c>
      <c r="DH116" s="957"/>
      <c r="DI116" s="957"/>
      <c r="DJ116" s="957"/>
      <c r="DK116" s="957"/>
      <c r="DL116" s="957" t="s">
        <v>129</v>
      </c>
      <c r="DM116" s="957"/>
      <c r="DN116" s="957"/>
      <c r="DO116" s="957"/>
      <c r="DP116" s="957"/>
      <c r="DQ116" s="957" t="s">
        <v>129</v>
      </c>
      <c r="DR116" s="957"/>
      <c r="DS116" s="957"/>
      <c r="DT116" s="957"/>
      <c r="DU116" s="957"/>
      <c r="DV116" s="958" t="s">
        <v>129</v>
      </c>
      <c r="DW116" s="958"/>
      <c r="DX116" s="958"/>
      <c r="DY116" s="958"/>
      <c r="DZ116" s="959"/>
    </row>
    <row r="117" spans="1:130" s="235" customFormat="1" ht="26.25" customHeight="1" x14ac:dyDescent="0.2">
      <c r="A117" s="943" t="s">
        <v>159</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1012" t="s">
        <v>431</v>
      </c>
      <c r="Z117" s="925"/>
      <c r="AA117" s="1013">
        <v>101981621</v>
      </c>
      <c r="AB117" s="1014"/>
      <c r="AC117" s="1014"/>
      <c r="AD117" s="1014"/>
      <c r="AE117" s="1015"/>
      <c r="AF117" s="1016">
        <v>94354731</v>
      </c>
      <c r="AG117" s="1014"/>
      <c r="AH117" s="1014"/>
      <c r="AI117" s="1014"/>
      <c r="AJ117" s="1015"/>
      <c r="AK117" s="1016">
        <v>94798020</v>
      </c>
      <c r="AL117" s="1014"/>
      <c r="AM117" s="1014"/>
      <c r="AN117" s="1014"/>
      <c r="AO117" s="1015"/>
      <c r="AP117" s="1017"/>
      <c r="AQ117" s="1018"/>
      <c r="AR117" s="1018"/>
      <c r="AS117" s="1018"/>
      <c r="AT117" s="1019"/>
      <c r="AU117" s="939"/>
      <c r="AV117" s="940"/>
      <c r="AW117" s="940"/>
      <c r="AX117" s="940"/>
      <c r="AY117" s="940"/>
      <c r="AZ117" s="986" t="s">
        <v>432</v>
      </c>
      <c r="BA117" s="987"/>
      <c r="BB117" s="987"/>
      <c r="BC117" s="987"/>
      <c r="BD117" s="987"/>
      <c r="BE117" s="987"/>
      <c r="BF117" s="987"/>
      <c r="BG117" s="987"/>
      <c r="BH117" s="987"/>
      <c r="BI117" s="987"/>
      <c r="BJ117" s="987"/>
      <c r="BK117" s="987"/>
      <c r="BL117" s="987"/>
      <c r="BM117" s="987"/>
      <c r="BN117" s="987"/>
      <c r="BO117" s="987"/>
      <c r="BP117" s="988"/>
      <c r="BQ117" s="956" t="s">
        <v>129</v>
      </c>
      <c r="BR117" s="957"/>
      <c r="BS117" s="957"/>
      <c r="BT117" s="957"/>
      <c r="BU117" s="957"/>
      <c r="BV117" s="957" t="s">
        <v>129</v>
      </c>
      <c r="BW117" s="957"/>
      <c r="BX117" s="957"/>
      <c r="BY117" s="957"/>
      <c r="BZ117" s="957"/>
      <c r="CA117" s="957" t="s">
        <v>129</v>
      </c>
      <c r="CB117" s="957"/>
      <c r="CC117" s="957"/>
      <c r="CD117" s="957"/>
      <c r="CE117" s="957"/>
      <c r="CF117" s="951" t="s">
        <v>129</v>
      </c>
      <c r="CG117" s="952"/>
      <c r="CH117" s="952"/>
      <c r="CI117" s="952"/>
      <c r="CJ117" s="952"/>
      <c r="CK117" s="982"/>
      <c r="CL117" s="983"/>
      <c r="CM117" s="953" t="s">
        <v>433</v>
      </c>
      <c r="CN117" s="954"/>
      <c r="CO117" s="954"/>
      <c r="CP117" s="954"/>
      <c r="CQ117" s="954"/>
      <c r="CR117" s="954"/>
      <c r="CS117" s="954"/>
      <c r="CT117" s="954"/>
      <c r="CU117" s="954"/>
      <c r="CV117" s="954"/>
      <c r="CW117" s="954"/>
      <c r="CX117" s="954"/>
      <c r="CY117" s="954"/>
      <c r="CZ117" s="954"/>
      <c r="DA117" s="954"/>
      <c r="DB117" s="954"/>
      <c r="DC117" s="954"/>
      <c r="DD117" s="954"/>
      <c r="DE117" s="954"/>
      <c r="DF117" s="955"/>
      <c r="DG117" s="956" t="s">
        <v>129</v>
      </c>
      <c r="DH117" s="957"/>
      <c r="DI117" s="957"/>
      <c r="DJ117" s="957"/>
      <c r="DK117" s="957"/>
      <c r="DL117" s="957" t="s">
        <v>129</v>
      </c>
      <c r="DM117" s="957"/>
      <c r="DN117" s="957"/>
      <c r="DO117" s="957"/>
      <c r="DP117" s="957"/>
      <c r="DQ117" s="957" t="s">
        <v>129</v>
      </c>
      <c r="DR117" s="957"/>
      <c r="DS117" s="957"/>
      <c r="DT117" s="957"/>
      <c r="DU117" s="957"/>
      <c r="DV117" s="958" t="s">
        <v>129</v>
      </c>
      <c r="DW117" s="958"/>
      <c r="DX117" s="958"/>
      <c r="DY117" s="958"/>
      <c r="DZ117" s="959"/>
    </row>
    <row r="118" spans="1:130" s="235" customFormat="1" ht="26.25" customHeight="1" x14ac:dyDescent="0.2">
      <c r="A118" s="943" t="s">
        <v>407</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3" t="s">
        <v>405</v>
      </c>
      <c r="AB118" s="924"/>
      <c r="AC118" s="924"/>
      <c r="AD118" s="924"/>
      <c r="AE118" s="925"/>
      <c r="AF118" s="923" t="s">
        <v>314</v>
      </c>
      <c r="AG118" s="924"/>
      <c r="AH118" s="924"/>
      <c r="AI118" s="924"/>
      <c r="AJ118" s="925"/>
      <c r="AK118" s="923" t="s">
        <v>313</v>
      </c>
      <c r="AL118" s="924"/>
      <c r="AM118" s="924"/>
      <c r="AN118" s="924"/>
      <c r="AO118" s="925"/>
      <c r="AP118" s="1008" t="s">
        <v>406</v>
      </c>
      <c r="AQ118" s="1009"/>
      <c r="AR118" s="1009"/>
      <c r="AS118" s="1009"/>
      <c r="AT118" s="1010"/>
      <c r="AU118" s="939"/>
      <c r="AV118" s="940"/>
      <c r="AW118" s="940"/>
      <c r="AX118" s="940"/>
      <c r="AY118" s="940"/>
      <c r="AZ118" s="1011" t="s">
        <v>434</v>
      </c>
      <c r="BA118" s="1002"/>
      <c r="BB118" s="1002"/>
      <c r="BC118" s="1002"/>
      <c r="BD118" s="1002"/>
      <c r="BE118" s="1002"/>
      <c r="BF118" s="1002"/>
      <c r="BG118" s="1002"/>
      <c r="BH118" s="1002"/>
      <c r="BI118" s="1002"/>
      <c r="BJ118" s="1002"/>
      <c r="BK118" s="1002"/>
      <c r="BL118" s="1002"/>
      <c r="BM118" s="1002"/>
      <c r="BN118" s="1002"/>
      <c r="BO118" s="1002"/>
      <c r="BP118" s="1003"/>
      <c r="BQ118" s="1028" t="s">
        <v>129</v>
      </c>
      <c r="BR118" s="1029"/>
      <c r="BS118" s="1029"/>
      <c r="BT118" s="1029"/>
      <c r="BU118" s="1029"/>
      <c r="BV118" s="1029" t="s">
        <v>129</v>
      </c>
      <c r="BW118" s="1029"/>
      <c r="BX118" s="1029"/>
      <c r="BY118" s="1029"/>
      <c r="BZ118" s="1029"/>
      <c r="CA118" s="1029" t="s">
        <v>129</v>
      </c>
      <c r="CB118" s="1029"/>
      <c r="CC118" s="1029"/>
      <c r="CD118" s="1029"/>
      <c r="CE118" s="1029"/>
      <c r="CF118" s="951" t="s">
        <v>129</v>
      </c>
      <c r="CG118" s="952"/>
      <c r="CH118" s="952"/>
      <c r="CI118" s="952"/>
      <c r="CJ118" s="952"/>
      <c r="CK118" s="982"/>
      <c r="CL118" s="983"/>
      <c r="CM118" s="953" t="s">
        <v>435</v>
      </c>
      <c r="CN118" s="954"/>
      <c r="CO118" s="954"/>
      <c r="CP118" s="954"/>
      <c r="CQ118" s="954"/>
      <c r="CR118" s="954"/>
      <c r="CS118" s="954"/>
      <c r="CT118" s="954"/>
      <c r="CU118" s="954"/>
      <c r="CV118" s="954"/>
      <c r="CW118" s="954"/>
      <c r="CX118" s="954"/>
      <c r="CY118" s="954"/>
      <c r="CZ118" s="954"/>
      <c r="DA118" s="954"/>
      <c r="DB118" s="954"/>
      <c r="DC118" s="954"/>
      <c r="DD118" s="954"/>
      <c r="DE118" s="954"/>
      <c r="DF118" s="955"/>
      <c r="DG118" s="956" t="s">
        <v>129</v>
      </c>
      <c r="DH118" s="957"/>
      <c r="DI118" s="957"/>
      <c r="DJ118" s="957"/>
      <c r="DK118" s="957"/>
      <c r="DL118" s="957" t="s">
        <v>129</v>
      </c>
      <c r="DM118" s="957"/>
      <c r="DN118" s="957"/>
      <c r="DO118" s="957"/>
      <c r="DP118" s="957"/>
      <c r="DQ118" s="957" t="s">
        <v>129</v>
      </c>
      <c r="DR118" s="957"/>
      <c r="DS118" s="957"/>
      <c r="DT118" s="957"/>
      <c r="DU118" s="957"/>
      <c r="DV118" s="958" t="s">
        <v>129</v>
      </c>
      <c r="DW118" s="958"/>
      <c r="DX118" s="958"/>
      <c r="DY118" s="958"/>
      <c r="DZ118" s="959"/>
    </row>
    <row r="119" spans="1:130" s="235" customFormat="1" ht="26.25" customHeight="1" x14ac:dyDescent="0.2">
      <c r="A119" s="1093" t="s">
        <v>410</v>
      </c>
      <c r="B119" s="981"/>
      <c r="C119" s="960" t="s">
        <v>411</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30">
        <v>57874</v>
      </c>
      <c r="AB119" s="931"/>
      <c r="AC119" s="931"/>
      <c r="AD119" s="931"/>
      <c r="AE119" s="932"/>
      <c r="AF119" s="933">
        <v>65467</v>
      </c>
      <c r="AG119" s="931"/>
      <c r="AH119" s="931"/>
      <c r="AI119" s="931"/>
      <c r="AJ119" s="932"/>
      <c r="AK119" s="933">
        <v>65038</v>
      </c>
      <c r="AL119" s="931"/>
      <c r="AM119" s="931"/>
      <c r="AN119" s="931"/>
      <c r="AO119" s="932"/>
      <c r="AP119" s="934">
        <v>0</v>
      </c>
      <c r="AQ119" s="935"/>
      <c r="AR119" s="935"/>
      <c r="AS119" s="935"/>
      <c r="AT119" s="936"/>
      <c r="AU119" s="941"/>
      <c r="AV119" s="942"/>
      <c r="AW119" s="942"/>
      <c r="AX119" s="942"/>
      <c r="AY119" s="942"/>
      <c r="AZ119" s="266" t="s">
        <v>159</v>
      </c>
      <c r="BA119" s="266"/>
      <c r="BB119" s="266"/>
      <c r="BC119" s="266"/>
      <c r="BD119" s="266"/>
      <c r="BE119" s="266"/>
      <c r="BF119" s="266"/>
      <c r="BG119" s="266"/>
      <c r="BH119" s="266"/>
      <c r="BI119" s="266"/>
      <c r="BJ119" s="266"/>
      <c r="BK119" s="266"/>
      <c r="BL119" s="266"/>
      <c r="BM119" s="266"/>
      <c r="BN119" s="266"/>
      <c r="BO119" s="1012" t="s">
        <v>436</v>
      </c>
      <c r="BP119" s="1036"/>
      <c r="BQ119" s="1028">
        <v>1357037919</v>
      </c>
      <c r="BR119" s="1029"/>
      <c r="BS119" s="1029"/>
      <c r="BT119" s="1029"/>
      <c r="BU119" s="1029"/>
      <c r="BV119" s="1029">
        <v>1348406582</v>
      </c>
      <c r="BW119" s="1029"/>
      <c r="BX119" s="1029"/>
      <c r="BY119" s="1029"/>
      <c r="BZ119" s="1029"/>
      <c r="CA119" s="1029">
        <v>1346923807</v>
      </c>
      <c r="CB119" s="1029"/>
      <c r="CC119" s="1029"/>
      <c r="CD119" s="1029"/>
      <c r="CE119" s="1029"/>
      <c r="CF119" s="1030"/>
      <c r="CG119" s="1031"/>
      <c r="CH119" s="1031"/>
      <c r="CI119" s="1031"/>
      <c r="CJ119" s="1032"/>
      <c r="CK119" s="984"/>
      <c r="CL119" s="985"/>
      <c r="CM119" s="1033" t="s">
        <v>437</v>
      </c>
      <c r="CN119" s="1034"/>
      <c r="CO119" s="1034"/>
      <c r="CP119" s="1034"/>
      <c r="CQ119" s="1034"/>
      <c r="CR119" s="1034"/>
      <c r="CS119" s="1034"/>
      <c r="CT119" s="1034"/>
      <c r="CU119" s="1034"/>
      <c r="CV119" s="1034"/>
      <c r="CW119" s="1034"/>
      <c r="CX119" s="1034"/>
      <c r="CY119" s="1034"/>
      <c r="CZ119" s="1034"/>
      <c r="DA119" s="1034"/>
      <c r="DB119" s="1034"/>
      <c r="DC119" s="1034"/>
      <c r="DD119" s="1034"/>
      <c r="DE119" s="1034"/>
      <c r="DF119" s="1035"/>
      <c r="DG119" s="956" t="s">
        <v>129</v>
      </c>
      <c r="DH119" s="957"/>
      <c r="DI119" s="957"/>
      <c r="DJ119" s="957"/>
      <c r="DK119" s="957"/>
      <c r="DL119" s="957" t="s">
        <v>129</v>
      </c>
      <c r="DM119" s="957"/>
      <c r="DN119" s="957"/>
      <c r="DO119" s="957"/>
      <c r="DP119" s="957"/>
      <c r="DQ119" s="957" t="s">
        <v>129</v>
      </c>
      <c r="DR119" s="957"/>
      <c r="DS119" s="957"/>
      <c r="DT119" s="957"/>
      <c r="DU119" s="957"/>
      <c r="DV119" s="958" t="s">
        <v>129</v>
      </c>
      <c r="DW119" s="958"/>
      <c r="DX119" s="958"/>
      <c r="DY119" s="958"/>
      <c r="DZ119" s="959"/>
    </row>
    <row r="120" spans="1:130" s="235" customFormat="1" ht="26.25" customHeight="1" x14ac:dyDescent="0.2">
      <c r="A120" s="1094"/>
      <c r="B120" s="983"/>
      <c r="C120" s="953" t="s">
        <v>414</v>
      </c>
      <c r="D120" s="954"/>
      <c r="E120" s="954"/>
      <c r="F120" s="954"/>
      <c r="G120" s="954"/>
      <c r="H120" s="954"/>
      <c r="I120" s="954"/>
      <c r="J120" s="954"/>
      <c r="K120" s="954"/>
      <c r="L120" s="954"/>
      <c r="M120" s="954"/>
      <c r="N120" s="954"/>
      <c r="O120" s="954"/>
      <c r="P120" s="954"/>
      <c r="Q120" s="954"/>
      <c r="R120" s="954"/>
      <c r="S120" s="954"/>
      <c r="T120" s="954"/>
      <c r="U120" s="954"/>
      <c r="V120" s="954"/>
      <c r="W120" s="954"/>
      <c r="X120" s="954"/>
      <c r="Y120" s="954"/>
      <c r="Z120" s="955"/>
      <c r="AA120" s="989">
        <v>31703</v>
      </c>
      <c r="AB120" s="990"/>
      <c r="AC120" s="990"/>
      <c r="AD120" s="990"/>
      <c r="AE120" s="991"/>
      <c r="AF120" s="992">
        <v>5112</v>
      </c>
      <c r="AG120" s="990"/>
      <c r="AH120" s="990"/>
      <c r="AI120" s="990"/>
      <c r="AJ120" s="991"/>
      <c r="AK120" s="992">
        <v>5112</v>
      </c>
      <c r="AL120" s="990"/>
      <c r="AM120" s="990"/>
      <c r="AN120" s="990"/>
      <c r="AO120" s="991"/>
      <c r="AP120" s="993">
        <v>0</v>
      </c>
      <c r="AQ120" s="994"/>
      <c r="AR120" s="994"/>
      <c r="AS120" s="994"/>
      <c r="AT120" s="995"/>
      <c r="AU120" s="1020" t="s">
        <v>438</v>
      </c>
      <c r="AV120" s="1021"/>
      <c r="AW120" s="1021"/>
      <c r="AX120" s="1021"/>
      <c r="AY120" s="1022"/>
      <c r="AZ120" s="977" t="s">
        <v>439</v>
      </c>
      <c r="BA120" s="928"/>
      <c r="BB120" s="928"/>
      <c r="BC120" s="928"/>
      <c r="BD120" s="928"/>
      <c r="BE120" s="928"/>
      <c r="BF120" s="928"/>
      <c r="BG120" s="928"/>
      <c r="BH120" s="928"/>
      <c r="BI120" s="928"/>
      <c r="BJ120" s="928"/>
      <c r="BK120" s="928"/>
      <c r="BL120" s="928"/>
      <c r="BM120" s="928"/>
      <c r="BN120" s="928"/>
      <c r="BO120" s="928"/>
      <c r="BP120" s="929"/>
      <c r="BQ120" s="963">
        <v>36349312</v>
      </c>
      <c r="BR120" s="964"/>
      <c r="BS120" s="964"/>
      <c r="BT120" s="964"/>
      <c r="BU120" s="964"/>
      <c r="BV120" s="964">
        <v>37681199</v>
      </c>
      <c r="BW120" s="964"/>
      <c r="BX120" s="964"/>
      <c r="BY120" s="964"/>
      <c r="BZ120" s="964"/>
      <c r="CA120" s="964">
        <v>34353839</v>
      </c>
      <c r="CB120" s="964"/>
      <c r="CC120" s="964"/>
      <c r="CD120" s="964"/>
      <c r="CE120" s="964"/>
      <c r="CF120" s="978">
        <v>13</v>
      </c>
      <c r="CG120" s="979"/>
      <c r="CH120" s="979"/>
      <c r="CI120" s="979"/>
      <c r="CJ120" s="979"/>
      <c r="CK120" s="1037" t="s">
        <v>440</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63">
        <v>17960979</v>
      </c>
      <c r="DH120" s="964"/>
      <c r="DI120" s="964"/>
      <c r="DJ120" s="964"/>
      <c r="DK120" s="964"/>
      <c r="DL120" s="964">
        <v>18201452</v>
      </c>
      <c r="DM120" s="964"/>
      <c r="DN120" s="964"/>
      <c r="DO120" s="964"/>
      <c r="DP120" s="964"/>
      <c r="DQ120" s="964">
        <v>17300557</v>
      </c>
      <c r="DR120" s="964"/>
      <c r="DS120" s="964"/>
      <c r="DT120" s="964"/>
      <c r="DU120" s="964"/>
      <c r="DV120" s="965">
        <v>6.6</v>
      </c>
      <c r="DW120" s="965"/>
      <c r="DX120" s="965"/>
      <c r="DY120" s="965"/>
      <c r="DZ120" s="966"/>
    </row>
    <row r="121" spans="1:130" s="235" customFormat="1" ht="26.25" customHeight="1" x14ac:dyDescent="0.2">
      <c r="A121" s="1094"/>
      <c r="B121" s="983"/>
      <c r="C121" s="1004" t="s">
        <v>441</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89">
        <v>61314</v>
      </c>
      <c r="AB121" s="990"/>
      <c r="AC121" s="990"/>
      <c r="AD121" s="990"/>
      <c r="AE121" s="991"/>
      <c r="AF121" s="992">
        <v>35942</v>
      </c>
      <c r="AG121" s="990"/>
      <c r="AH121" s="990"/>
      <c r="AI121" s="990"/>
      <c r="AJ121" s="991"/>
      <c r="AK121" s="992">
        <v>18193</v>
      </c>
      <c r="AL121" s="990"/>
      <c r="AM121" s="990"/>
      <c r="AN121" s="990"/>
      <c r="AO121" s="991"/>
      <c r="AP121" s="993">
        <v>0</v>
      </c>
      <c r="AQ121" s="994"/>
      <c r="AR121" s="994"/>
      <c r="AS121" s="994"/>
      <c r="AT121" s="995"/>
      <c r="AU121" s="1023"/>
      <c r="AV121" s="1024"/>
      <c r="AW121" s="1024"/>
      <c r="AX121" s="1024"/>
      <c r="AY121" s="1025"/>
      <c r="AZ121" s="986" t="s">
        <v>442</v>
      </c>
      <c r="BA121" s="987"/>
      <c r="BB121" s="987"/>
      <c r="BC121" s="987"/>
      <c r="BD121" s="987"/>
      <c r="BE121" s="987"/>
      <c r="BF121" s="987"/>
      <c r="BG121" s="987"/>
      <c r="BH121" s="987"/>
      <c r="BI121" s="987"/>
      <c r="BJ121" s="987"/>
      <c r="BK121" s="987"/>
      <c r="BL121" s="987"/>
      <c r="BM121" s="987"/>
      <c r="BN121" s="987"/>
      <c r="BO121" s="987"/>
      <c r="BP121" s="988"/>
      <c r="BQ121" s="956">
        <v>14114520</v>
      </c>
      <c r="BR121" s="957"/>
      <c r="BS121" s="957"/>
      <c r="BT121" s="957"/>
      <c r="BU121" s="957"/>
      <c r="BV121" s="957">
        <v>17825300</v>
      </c>
      <c r="BW121" s="957"/>
      <c r="BX121" s="957"/>
      <c r="BY121" s="957"/>
      <c r="BZ121" s="957"/>
      <c r="CA121" s="957">
        <v>14680870</v>
      </c>
      <c r="CB121" s="957"/>
      <c r="CC121" s="957"/>
      <c r="CD121" s="957"/>
      <c r="CE121" s="957"/>
      <c r="CF121" s="951">
        <v>5.6</v>
      </c>
      <c r="CG121" s="952"/>
      <c r="CH121" s="952"/>
      <c r="CI121" s="952"/>
      <c r="CJ121" s="952"/>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56">
        <v>5546847</v>
      </c>
      <c r="DH121" s="957"/>
      <c r="DI121" s="957"/>
      <c r="DJ121" s="957"/>
      <c r="DK121" s="957"/>
      <c r="DL121" s="957">
        <v>5506638</v>
      </c>
      <c r="DM121" s="957"/>
      <c r="DN121" s="957"/>
      <c r="DO121" s="957"/>
      <c r="DP121" s="957"/>
      <c r="DQ121" s="957">
        <v>5336245</v>
      </c>
      <c r="DR121" s="957"/>
      <c r="DS121" s="957"/>
      <c r="DT121" s="957"/>
      <c r="DU121" s="957"/>
      <c r="DV121" s="958">
        <v>2</v>
      </c>
      <c r="DW121" s="958"/>
      <c r="DX121" s="958"/>
      <c r="DY121" s="958"/>
      <c r="DZ121" s="959"/>
    </row>
    <row r="122" spans="1:130" s="235" customFormat="1" ht="26.25" customHeight="1" x14ac:dyDescent="0.2">
      <c r="A122" s="1094"/>
      <c r="B122" s="983"/>
      <c r="C122" s="953" t="s">
        <v>424</v>
      </c>
      <c r="D122" s="954"/>
      <c r="E122" s="954"/>
      <c r="F122" s="954"/>
      <c r="G122" s="954"/>
      <c r="H122" s="954"/>
      <c r="I122" s="954"/>
      <c r="J122" s="954"/>
      <c r="K122" s="954"/>
      <c r="L122" s="954"/>
      <c r="M122" s="954"/>
      <c r="N122" s="954"/>
      <c r="O122" s="954"/>
      <c r="P122" s="954"/>
      <c r="Q122" s="954"/>
      <c r="R122" s="954"/>
      <c r="S122" s="954"/>
      <c r="T122" s="954"/>
      <c r="U122" s="954"/>
      <c r="V122" s="954"/>
      <c r="W122" s="954"/>
      <c r="X122" s="954"/>
      <c r="Y122" s="954"/>
      <c r="Z122" s="955"/>
      <c r="AA122" s="989">
        <v>8268</v>
      </c>
      <c r="AB122" s="990"/>
      <c r="AC122" s="990"/>
      <c r="AD122" s="990"/>
      <c r="AE122" s="991"/>
      <c r="AF122" s="992" t="s">
        <v>129</v>
      </c>
      <c r="AG122" s="990"/>
      <c r="AH122" s="990"/>
      <c r="AI122" s="990"/>
      <c r="AJ122" s="991"/>
      <c r="AK122" s="992" t="s">
        <v>129</v>
      </c>
      <c r="AL122" s="990"/>
      <c r="AM122" s="990"/>
      <c r="AN122" s="990"/>
      <c r="AO122" s="991"/>
      <c r="AP122" s="993" t="s">
        <v>129</v>
      </c>
      <c r="AQ122" s="994"/>
      <c r="AR122" s="994"/>
      <c r="AS122" s="994"/>
      <c r="AT122" s="995"/>
      <c r="AU122" s="1023"/>
      <c r="AV122" s="1024"/>
      <c r="AW122" s="1024"/>
      <c r="AX122" s="1024"/>
      <c r="AY122" s="1025"/>
      <c r="AZ122" s="1011" t="s">
        <v>443</v>
      </c>
      <c r="BA122" s="1002"/>
      <c r="BB122" s="1002"/>
      <c r="BC122" s="1002"/>
      <c r="BD122" s="1002"/>
      <c r="BE122" s="1002"/>
      <c r="BF122" s="1002"/>
      <c r="BG122" s="1002"/>
      <c r="BH122" s="1002"/>
      <c r="BI122" s="1002"/>
      <c r="BJ122" s="1002"/>
      <c r="BK122" s="1002"/>
      <c r="BL122" s="1002"/>
      <c r="BM122" s="1002"/>
      <c r="BN122" s="1002"/>
      <c r="BO122" s="1002"/>
      <c r="BP122" s="1003"/>
      <c r="BQ122" s="1028">
        <v>673671940</v>
      </c>
      <c r="BR122" s="1029"/>
      <c r="BS122" s="1029"/>
      <c r="BT122" s="1029"/>
      <c r="BU122" s="1029"/>
      <c r="BV122" s="1029">
        <v>660405585</v>
      </c>
      <c r="BW122" s="1029"/>
      <c r="BX122" s="1029"/>
      <c r="BY122" s="1029"/>
      <c r="BZ122" s="1029"/>
      <c r="CA122" s="1029">
        <v>648468023</v>
      </c>
      <c r="CB122" s="1029"/>
      <c r="CC122" s="1029"/>
      <c r="CD122" s="1029"/>
      <c r="CE122" s="1029"/>
      <c r="CF122" s="1048">
        <v>245.7</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56">
        <v>2941803</v>
      </c>
      <c r="DH122" s="957"/>
      <c r="DI122" s="957"/>
      <c r="DJ122" s="957"/>
      <c r="DK122" s="957"/>
      <c r="DL122" s="957">
        <v>2900129</v>
      </c>
      <c r="DM122" s="957"/>
      <c r="DN122" s="957"/>
      <c r="DO122" s="957"/>
      <c r="DP122" s="957"/>
      <c r="DQ122" s="957">
        <v>4019333</v>
      </c>
      <c r="DR122" s="957"/>
      <c r="DS122" s="957"/>
      <c r="DT122" s="957"/>
      <c r="DU122" s="957"/>
      <c r="DV122" s="958">
        <v>1.5</v>
      </c>
      <c r="DW122" s="958"/>
      <c r="DX122" s="958"/>
      <c r="DY122" s="958"/>
      <c r="DZ122" s="959"/>
    </row>
    <row r="123" spans="1:130" s="235" customFormat="1" ht="26.25" customHeight="1" x14ac:dyDescent="0.2">
      <c r="A123" s="1094"/>
      <c r="B123" s="983"/>
      <c r="C123" s="953" t="s">
        <v>430</v>
      </c>
      <c r="D123" s="954"/>
      <c r="E123" s="954"/>
      <c r="F123" s="954"/>
      <c r="G123" s="954"/>
      <c r="H123" s="954"/>
      <c r="I123" s="954"/>
      <c r="J123" s="954"/>
      <c r="K123" s="954"/>
      <c r="L123" s="954"/>
      <c r="M123" s="954"/>
      <c r="N123" s="954"/>
      <c r="O123" s="954"/>
      <c r="P123" s="954"/>
      <c r="Q123" s="954"/>
      <c r="R123" s="954"/>
      <c r="S123" s="954"/>
      <c r="T123" s="954"/>
      <c r="U123" s="954"/>
      <c r="V123" s="954"/>
      <c r="W123" s="954"/>
      <c r="X123" s="954"/>
      <c r="Y123" s="954"/>
      <c r="Z123" s="955"/>
      <c r="AA123" s="989">
        <v>24996</v>
      </c>
      <c r="AB123" s="990"/>
      <c r="AC123" s="990"/>
      <c r="AD123" s="990"/>
      <c r="AE123" s="991"/>
      <c r="AF123" s="992" t="s">
        <v>129</v>
      </c>
      <c r="AG123" s="990"/>
      <c r="AH123" s="990"/>
      <c r="AI123" s="990"/>
      <c r="AJ123" s="991"/>
      <c r="AK123" s="992" t="s">
        <v>129</v>
      </c>
      <c r="AL123" s="990"/>
      <c r="AM123" s="990"/>
      <c r="AN123" s="990"/>
      <c r="AO123" s="991"/>
      <c r="AP123" s="993" t="s">
        <v>129</v>
      </c>
      <c r="AQ123" s="994"/>
      <c r="AR123" s="994"/>
      <c r="AS123" s="994"/>
      <c r="AT123" s="995"/>
      <c r="AU123" s="1026"/>
      <c r="AV123" s="1027"/>
      <c r="AW123" s="1027"/>
      <c r="AX123" s="1027"/>
      <c r="AY123" s="1027"/>
      <c r="AZ123" s="266" t="s">
        <v>159</v>
      </c>
      <c r="BA123" s="266"/>
      <c r="BB123" s="266"/>
      <c r="BC123" s="266"/>
      <c r="BD123" s="266"/>
      <c r="BE123" s="266"/>
      <c r="BF123" s="266"/>
      <c r="BG123" s="266"/>
      <c r="BH123" s="266"/>
      <c r="BI123" s="266"/>
      <c r="BJ123" s="266"/>
      <c r="BK123" s="266"/>
      <c r="BL123" s="266"/>
      <c r="BM123" s="266"/>
      <c r="BN123" s="266"/>
      <c r="BO123" s="1012" t="s">
        <v>444</v>
      </c>
      <c r="BP123" s="1036"/>
      <c r="BQ123" s="1100">
        <v>724135772</v>
      </c>
      <c r="BR123" s="1101"/>
      <c r="BS123" s="1101"/>
      <c r="BT123" s="1101"/>
      <c r="BU123" s="1101"/>
      <c r="BV123" s="1101">
        <v>715912084</v>
      </c>
      <c r="BW123" s="1101"/>
      <c r="BX123" s="1101"/>
      <c r="BY123" s="1101"/>
      <c r="BZ123" s="1101"/>
      <c r="CA123" s="1101">
        <v>697502732</v>
      </c>
      <c r="CB123" s="1101"/>
      <c r="CC123" s="1101"/>
      <c r="CD123" s="1101"/>
      <c r="CE123" s="1101"/>
      <c r="CF123" s="1030"/>
      <c r="CG123" s="1031"/>
      <c r="CH123" s="1031"/>
      <c r="CI123" s="1031"/>
      <c r="CJ123" s="1032"/>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56">
        <v>907425</v>
      </c>
      <c r="DH123" s="957"/>
      <c r="DI123" s="957"/>
      <c r="DJ123" s="957"/>
      <c r="DK123" s="957"/>
      <c r="DL123" s="957">
        <v>587568</v>
      </c>
      <c r="DM123" s="957"/>
      <c r="DN123" s="957"/>
      <c r="DO123" s="957"/>
      <c r="DP123" s="957"/>
      <c r="DQ123" s="957">
        <v>340339</v>
      </c>
      <c r="DR123" s="957"/>
      <c r="DS123" s="957"/>
      <c r="DT123" s="957"/>
      <c r="DU123" s="957"/>
      <c r="DV123" s="958">
        <v>0.1</v>
      </c>
      <c r="DW123" s="958"/>
      <c r="DX123" s="958"/>
      <c r="DY123" s="958"/>
      <c r="DZ123" s="959"/>
    </row>
    <row r="124" spans="1:130" s="235" customFormat="1" ht="26.25" customHeight="1" thickBot="1" x14ac:dyDescent="0.25">
      <c r="A124" s="1094"/>
      <c r="B124" s="983"/>
      <c r="C124" s="953" t="s">
        <v>433</v>
      </c>
      <c r="D124" s="954"/>
      <c r="E124" s="954"/>
      <c r="F124" s="954"/>
      <c r="G124" s="954"/>
      <c r="H124" s="954"/>
      <c r="I124" s="954"/>
      <c r="J124" s="954"/>
      <c r="K124" s="954"/>
      <c r="L124" s="954"/>
      <c r="M124" s="954"/>
      <c r="N124" s="954"/>
      <c r="O124" s="954"/>
      <c r="P124" s="954"/>
      <c r="Q124" s="954"/>
      <c r="R124" s="954"/>
      <c r="S124" s="954"/>
      <c r="T124" s="954"/>
      <c r="U124" s="954"/>
      <c r="V124" s="954"/>
      <c r="W124" s="954"/>
      <c r="X124" s="954"/>
      <c r="Y124" s="954"/>
      <c r="Z124" s="955"/>
      <c r="AA124" s="989" t="s">
        <v>129</v>
      </c>
      <c r="AB124" s="990"/>
      <c r="AC124" s="990"/>
      <c r="AD124" s="990"/>
      <c r="AE124" s="991"/>
      <c r="AF124" s="992" t="s">
        <v>129</v>
      </c>
      <c r="AG124" s="990"/>
      <c r="AH124" s="990"/>
      <c r="AI124" s="990"/>
      <c r="AJ124" s="991"/>
      <c r="AK124" s="992" t="s">
        <v>129</v>
      </c>
      <c r="AL124" s="990"/>
      <c r="AM124" s="990"/>
      <c r="AN124" s="990"/>
      <c r="AO124" s="991"/>
      <c r="AP124" s="993" t="s">
        <v>129</v>
      </c>
      <c r="AQ124" s="994"/>
      <c r="AR124" s="994"/>
      <c r="AS124" s="994"/>
      <c r="AT124" s="995"/>
      <c r="AU124" s="1096" t="s">
        <v>445</v>
      </c>
      <c r="AV124" s="1097"/>
      <c r="AW124" s="1097"/>
      <c r="AX124" s="1097"/>
      <c r="AY124" s="1097"/>
      <c r="AZ124" s="1097"/>
      <c r="BA124" s="1097"/>
      <c r="BB124" s="1097"/>
      <c r="BC124" s="1097"/>
      <c r="BD124" s="1097"/>
      <c r="BE124" s="1097"/>
      <c r="BF124" s="1097"/>
      <c r="BG124" s="1097"/>
      <c r="BH124" s="1097"/>
      <c r="BI124" s="1097"/>
      <c r="BJ124" s="1097"/>
      <c r="BK124" s="1097"/>
      <c r="BL124" s="1097"/>
      <c r="BM124" s="1097"/>
      <c r="BN124" s="1097"/>
      <c r="BO124" s="1097"/>
      <c r="BP124" s="1098"/>
      <c r="BQ124" s="1099">
        <v>236.6</v>
      </c>
      <c r="BR124" s="1060"/>
      <c r="BS124" s="1060"/>
      <c r="BT124" s="1060"/>
      <c r="BU124" s="1060"/>
      <c r="BV124" s="1060">
        <v>236.8</v>
      </c>
      <c r="BW124" s="1060"/>
      <c r="BX124" s="1060"/>
      <c r="BY124" s="1060"/>
      <c r="BZ124" s="1060"/>
      <c r="CA124" s="1060">
        <v>246</v>
      </c>
      <c r="CB124" s="1060"/>
      <c r="CC124" s="1060"/>
      <c r="CD124" s="1060"/>
      <c r="CE124" s="1060"/>
      <c r="CF124" s="1061"/>
      <c r="CG124" s="1062"/>
      <c r="CH124" s="1062"/>
      <c r="CI124" s="1062"/>
      <c r="CJ124" s="1063"/>
      <c r="CK124" s="1043"/>
      <c r="CL124" s="1043"/>
      <c r="CM124" s="1043"/>
      <c r="CN124" s="1043"/>
      <c r="CO124" s="1044"/>
      <c r="CP124" s="1064" t="s">
        <v>446</v>
      </c>
      <c r="CQ124" s="1065"/>
      <c r="CR124" s="1065"/>
      <c r="CS124" s="1065"/>
      <c r="CT124" s="1065"/>
      <c r="CU124" s="1065"/>
      <c r="CV124" s="1065"/>
      <c r="CW124" s="1065"/>
      <c r="CX124" s="1065"/>
      <c r="CY124" s="1065"/>
      <c r="CZ124" s="1065"/>
      <c r="DA124" s="1065"/>
      <c r="DB124" s="1065"/>
      <c r="DC124" s="1065"/>
      <c r="DD124" s="1065"/>
      <c r="DE124" s="1065"/>
      <c r="DF124" s="1066"/>
      <c r="DG124" s="1028" t="s">
        <v>129</v>
      </c>
      <c r="DH124" s="1029"/>
      <c r="DI124" s="1029"/>
      <c r="DJ124" s="1029"/>
      <c r="DK124" s="1029"/>
      <c r="DL124" s="1029" t="s">
        <v>129</v>
      </c>
      <c r="DM124" s="1029"/>
      <c r="DN124" s="1029"/>
      <c r="DO124" s="1029"/>
      <c r="DP124" s="1029"/>
      <c r="DQ124" s="1029" t="s">
        <v>129</v>
      </c>
      <c r="DR124" s="1029"/>
      <c r="DS124" s="1029"/>
      <c r="DT124" s="1029"/>
      <c r="DU124" s="1029"/>
      <c r="DV124" s="1053" t="s">
        <v>129</v>
      </c>
      <c r="DW124" s="1053"/>
      <c r="DX124" s="1053"/>
      <c r="DY124" s="1053"/>
      <c r="DZ124" s="1054"/>
    </row>
    <row r="125" spans="1:130" s="235" customFormat="1" ht="26.25" customHeight="1" x14ac:dyDescent="0.2">
      <c r="A125" s="1094"/>
      <c r="B125" s="983"/>
      <c r="C125" s="953" t="s">
        <v>435</v>
      </c>
      <c r="D125" s="954"/>
      <c r="E125" s="954"/>
      <c r="F125" s="954"/>
      <c r="G125" s="954"/>
      <c r="H125" s="954"/>
      <c r="I125" s="954"/>
      <c r="J125" s="954"/>
      <c r="K125" s="954"/>
      <c r="L125" s="954"/>
      <c r="M125" s="954"/>
      <c r="N125" s="954"/>
      <c r="O125" s="954"/>
      <c r="P125" s="954"/>
      <c r="Q125" s="954"/>
      <c r="R125" s="954"/>
      <c r="S125" s="954"/>
      <c r="T125" s="954"/>
      <c r="U125" s="954"/>
      <c r="V125" s="954"/>
      <c r="W125" s="954"/>
      <c r="X125" s="954"/>
      <c r="Y125" s="954"/>
      <c r="Z125" s="955"/>
      <c r="AA125" s="989" t="s">
        <v>129</v>
      </c>
      <c r="AB125" s="990"/>
      <c r="AC125" s="990"/>
      <c r="AD125" s="990"/>
      <c r="AE125" s="991"/>
      <c r="AF125" s="992" t="s">
        <v>129</v>
      </c>
      <c r="AG125" s="990"/>
      <c r="AH125" s="990"/>
      <c r="AI125" s="990"/>
      <c r="AJ125" s="991"/>
      <c r="AK125" s="992" t="s">
        <v>129</v>
      </c>
      <c r="AL125" s="990"/>
      <c r="AM125" s="990"/>
      <c r="AN125" s="990"/>
      <c r="AO125" s="991"/>
      <c r="AP125" s="993" t="s">
        <v>129</v>
      </c>
      <c r="AQ125" s="994"/>
      <c r="AR125" s="994"/>
      <c r="AS125" s="994"/>
      <c r="AT125" s="995"/>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55" t="s">
        <v>447</v>
      </c>
      <c r="CL125" s="1038"/>
      <c r="CM125" s="1038"/>
      <c r="CN125" s="1038"/>
      <c r="CO125" s="1039"/>
      <c r="CP125" s="977" t="s">
        <v>448</v>
      </c>
      <c r="CQ125" s="928"/>
      <c r="CR125" s="928"/>
      <c r="CS125" s="928"/>
      <c r="CT125" s="928"/>
      <c r="CU125" s="928"/>
      <c r="CV125" s="928"/>
      <c r="CW125" s="928"/>
      <c r="CX125" s="928"/>
      <c r="CY125" s="928"/>
      <c r="CZ125" s="928"/>
      <c r="DA125" s="928"/>
      <c r="DB125" s="928"/>
      <c r="DC125" s="928"/>
      <c r="DD125" s="928"/>
      <c r="DE125" s="928"/>
      <c r="DF125" s="929"/>
      <c r="DG125" s="963" t="s">
        <v>129</v>
      </c>
      <c r="DH125" s="964"/>
      <c r="DI125" s="964"/>
      <c r="DJ125" s="964"/>
      <c r="DK125" s="964"/>
      <c r="DL125" s="964" t="s">
        <v>129</v>
      </c>
      <c r="DM125" s="964"/>
      <c r="DN125" s="964"/>
      <c r="DO125" s="964"/>
      <c r="DP125" s="964"/>
      <c r="DQ125" s="964" t="s">
        <v>129</v>
      </c>
      <c r="DR125" s="964"/>
      <c r="DS125" s="964"/>
      <c r="DT125" s="964"/>
      <c r="DU125" s="964"/>
      <c r="DV125" s="965" t="s">
        <v>129</v>
      </c>
      <c r="DW125" s="965"/>
      <c r="DX125" s="965"/>
      <c r="DY125" s="965"/>
      <c r="DZ125" s="966"/>
    </row>
    <row r="126" spans="1:130" s="235" customFormat="1" ht="26.25" customHeight="1" thickBot="1" x14ac:dyDescent="0.25">
      <c r="A126" s="1094"/>
      <c r="B126" s="983"/>
      <c r="C126" s="953" t="s">
        <v>437</v>
      </c>
      <c r="D126" s="954"/>
      <c r="E126" s="954"/>
      <c r="F126" s="954"/>
      <c r="G126" s="954"/>
      <c r="H126" s="954"/>
      <c r="I126" s="954"/>
      <c r="J126" s="954"/>
      <c r="K126" s="954"/>
      <c r="L126" s="954"/>
      <c r="M126" s="954"/>
      <c r="N126" s="954"/>
      <c r="O126" s="954"/>
      <c r="P126" s="954"/>
      <c r="Q126" s="954"/>
      <c r="R126" s="954"/>
      <c r="S126" s="954"/>
      <c r="T126" s="954"/>
      <c r="U126" s="954"/>
      <c r="V126" s="954"/>
      <c r="W126" s="954"/>
      <c r="X126" s="954"/>
      <c r="Y126" s="954"/>
      <c r="Z126" s="955"/>
      <c r="AA126" s="989" t="s">
        <v>129</v>
      </c>
      <c r="AB126" s="990"/>
      <c r="AC126" s="990"/>
      <c r="AD126" s="990"/>
      <c r="AE126" s="991"/>
      <c r="AF126" s="992" t="s">
        <v>129</v>
      </c>
      <c r="AG126" s="990"/>
      <c r="AH126" s="990"/>
      <c r="AI126" s="990"/>
      <c r="AJ126" s="991"/>
      <c r="AK126" s="992" t="s">
        <v>129</v>
      </c>
      <c r="AL126" s="990"/>
      <c r="AM126" s="990"/>
      <c r="AN126" s="990"/>
      <c r="AO126" s="991"/>
      <c r="AP126" s="993" t="s">
        <v>129</v>
      </c>
      <c r="AQ126" s="994"/>
      <c r="AR126" s="994"/>
      <c r="AS126" s="994"/>
      <c r="AT126" s="995"/>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56"/>
      <c r="CL126" s="1041"/>
      <c r="CM126" s="1041"/>
      <c r="CN126" s="1041"/>
      <c r="CO126" s="1042"/>
      <c r="CP126" s="986" t="s">
        <v>449</v>
      </c>
      <c r="CQ126" s="987"/>
      <c r="CR126" s="987"/>
      <c r="CS126" s="987"/>
      <c r="CT126" s="987"/>
      <c r="CU126" s="987"/>
      <c r="CV126" s="987"/>
      <c r="CW126" s="987"/>
      <c r="CX126" s="987"/>
      <c r="CY126" s="987"/>
      <c r="CZ126" s="987"/>
      <c r="DA126" s="987"/>
      <c r="DB126" s="987"/>
      <c r="DC126" s="987"/>
      <c r="DD126" s="987"/>
      <c r="DE126" s="987"/>
      <c r="DF126" s="988"/>
      <c r="DG126" s="956" t="s">
        <v>129</v>
      </c>
      <c r="DH126" s="957"/>
      <c r="DI126" s="957"/>
      <c r="DJ126" s="957"/>
      <c r="DK126" s="957"/>
      <c r="DL126" s="957" t="s">
        <v>129</v>
      </c>
      <c r="DM126" s="957"/>
      <c r="DN126" s="957"/>
      <c r="DO126" s="957"/>
      <c r="DP126" s="957"/>
      <c r="DQ126" s="957" t="s">
        <v>129</v>
      </c>
      <c r="DR126" s="957"/>
      <c r="DS126" s="957"/>
      <c r="DT126" s="957"/>
      <c r="DU126" s="957"/>
      <c r="DV126" s="958" t="s">
        <v>129</v>
      </c>
      <c r="DW126" s="958"/>
      <c r="DX126" s="958"/>
      <c r="DY126" s="958"/>
      <c r="DZ126" s="959"/>
    </row>
    <row r="127" spans="1:130" s="235" customFormat="1" ht="26.25" customHeight="1" x14ac:dyDescent="0.2">
      <c r="A127" s="1095"/>
      <c r="B127" s="985"/>
      <c r="C127" s="1033" t="s">
        <v>450</v>
      </c>
      <c r="D127" s="1034"/>
      <c r="E127" s="1034"/>
      <c r="F127" s="1034"/>
      <c r="G127" s="1034"/>
      <c r="H127" s="1034"/>
      <c r="I127" s="1034"/>
      <c r="J127" s="1034"/>
      <c r="K127" s="1034"/>
      <c r="L127" s="1034"/>
      <c r="M127" s="1034"/>
      <c r="N127" s="1034"/>
      <c r="O127" s="1034"/>
      <c r="P127" s="1034"/>
      <c r="Q127" s="1034"/>
      <c r="R127" s="1034"/>
      <c r="S127" s="1034"/>
      <c r="T127" s="1034"/>
      <c r="U127" s="1034"/>
      <c r="V127" s="1034"/>
      <c r="W127" s="1034"/>
      <c r="X127" s="1034"/>
      <c r="Y127" s="1034"/>
      <c r="Z127" s="1035"/>
      <c r="AA127" s="989">
        <v>56407</v>
      </c>
      <c r="AB127" s="990"/>
      <c r="AC127" s="990"/>
      <c r="AD127" s="990"/>
      <c r="AE127" s="991"/>
      <c r="AF127" s="992">
        <v>62890</v>
      </c>
      <c r="AG127" s="990"/>
      <c r="AH127" s="990"/>
      <c r="AI127" s="990"/>
      <c r="AJ127" s="991"/>
      <c r="AK127" s="992">
        <v>70901</v>
      </c>
      <c r="AL127" s="990"/>
      <c r="AM127" s="990"/>
      <c r="AN127" s="990"/>
      <c r="AO127" s="991"/>
      <c r="AP127" s="993">
        <v>0</v>
      </c>
      <c r="AQ127" s="994"/>
      <c r="AR127" s="994"/>
      <c r="AS127" s="994"/>
      <c r="AT127" s="995"/>
      <c r="AU127" s="271"/>
      <c r="AV127" s="271"/>
      <c r="AW127" s="271"/>
      <c r="AX127" s="1067" t="s">
        <v>451</v>
      </c>
      <c r="AY127" s="1068"/>
      <c r="AZ127" s="1068"/>
      <c r="BA127" s="1068"/>
      <c r="BB127" s="1068"/>
      <c r="BC127" s="1068"/>
      <c r="BD127" s="1068"/>
      <c r="BE127" s="1069"/>
      <c r="BF127" s="1070" t="s">
        <v>452</v>
      </c>
      <c r="BG127" s="1068"/>
      <c r="BH127" s="1068"/>
      <c r="BI127" s="1068"/>
      <c r="BJ127" s="1068"/>
      <c r="BK127" s="1068"/>
      <c r="BL127" s="1069"/>
      <c r="BM127" s="1070" t="s">
        <v>453</v>
      </c>
      <c r="BN127" s="1068"/>
      <c r="BO127" s="1068"/>
      <c r="BP127" s="1068"/>
      <c r="BQ127" s="1068"/>
      <c r="BR127" s="1068"/>
      <c r="BS127" s="1069"/>
      <c r="BT127" s="1070" t="s">
        <v>454</v>
      </c>
      <c r="BU127" s="1068"/>
      <c r="BV127" s="1068"/>
      <c r="BW127" s="1068"/>
      <c r="BX127" s="1068"/>
      <c r="BY127" s="1068"/>
      <c r="BZ127" s="1092"/>
      <c r="CA127" s="271"/>
      <c r="CB127" s="271"/>
      <c r="CC127" s="271"/>
      <c r="CD127" s="272"/>
      <c r="CE127" s="272"/>
      <c r="CF127" s="272"/>
      <c r="CG127" s="269"/>
      <c r="CH127" s="269"/>
      <c r="CI127" s="269"/>
      <c r="CJ127" s="270"/>
      <c r="CK127" s="1056"/>
      <c r="CL127" s="1041"/>
      <c r="CM127" s="1041"/>
      <c r="CN127" s="1041"/>
      <c r="CO127" s="1042"/>
      <c r="CP127" s="986" t="s">
        <v>455</v>
      </c>
      <c r="CQ127" s="987"/>
      <c r="CR127" s="987"/>
      <c r="CS127" s="987"/>
      <c r="CT127" s="987"/>
      <c r="CU127" s="987"/>
      <c r="CV127" s="987"/>
      <c r="CW127" s="987"/>
      <c r="CX127" s="987"/>
      <c r="CY127" s="987"/>
      <c r="CZ127" s="987"/>
      <c r="DA127" s="987"/>
      <c r="DB127" s="987"/>
      <c r="DC127" s="987"/>
      <c r="DD127" s="987"/>
      <c r="DE127" s="987"/>
      <c r="DF127" s="988"/>
      <c r="DG127" s="956" t="s">
        <v>129</v>
      </c>
      <c r="DH127" s="957"/>
      <c r="DI127" s="957"/>
      <c r="DJ127" s="957"/>
      <c r="DK127" s="957"/>
      <c r="DL127" s="957" t="s">
        <v>129</v>
      </c>
      <c r="DM127" s="957"/>
      <c r="DN127" s="957"/>
      <c r="DO127" s="957"/>
      <c r="DP127" s="957"/>
      <c r="DQ127" s="957" t="s">
        <v>129</v>
      </c>
      <c r="DR127" s="957"/>
      <c r="DS127" s="957"/>
      <c r="DT127" s="957"/>
      <c r="DU127" s="957"/>
      <c r="DV127" s="958" t="s">
        <v>129</v>
      </c>
      <c r="DW127" s="958"/>
      <c r="DX127" s="958"/>
      <c r="DY127" s="958"/>
      <c r="DZ127" s="959"/>
    </row>
    <row r="128" spans="1:130" s="235" customFormat="1" ht="26.25" customHeight="1" thickBot="1" x14ac:dyDescent="0.25">
      <c r="A128" s="1078" t="s">
        <v>456</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457</v>
      </c>
      <c r="X128" s="1080"/>
      <c r="Y128" s="1080"/>
      <c r="Z128" s="1081"/>
      <c r="AA128" s="1082">
        <v>8692115</v>
      </c>
      <c r="AB128" s="1083"/>
      <c r="AC128" s="1083"/>
      <c r="AD128" s="1083"/>
      <c r="AE128" s="1084"/>
      <c r="AF128" s="1085">
        <v>2938018</v>
      </c>
      <c r="AG128" s="1083"/>
      <c r="AH128" s="1083"/>
      <c r="AI128" s="1083"/>
      <c r="AJ128" s="1084"/>
      <c r="AK128" s="1085">
        <v>4611662</v>
      </c>
      <c r="AL128" s="1083"/>
      <c r="AM128" s="1083"/>
      <c r="AN128" s="1083"/>
      <c r="AO128" s="1084"/>
      <c r="AP128" s="1086"/>
      <c r="AQ128" s="1087"/>
      <c r="AR128" s="1087"/>
      <c r="AS128" s="1087"/>
      <c r="AT128" s="1088"/>
      <c r="AU128" s="271"/>
      <c r="AV128" s="271"/>
      <c r="AW128" s="271"/>
      <c r="AX128" s="927" t="s">
        <v>458</v>
      </c>
      <c r="AY128" s="928"/>
      <c r="AZ128" s="928"/>
      <c r="BA128" s="928"/>
      <c r="BB128" s="928"/>
      <c r="BC128" s="928"/>
      <c r="BD128" s="928"/>
      <c r="BE128" s="929"/>
      <c r="BF128" s="1089" t="s">
        <v>129</v>
      </c>
      <c r="BG128" s="1090"/>
      <c r="BH128" s="1090"/>
      <c r="BI128" s="1090"/>
      <c r="BJ128" s="1090"/>
      <c r="BK128" s="1090"/>
      <c r="BL128" s="1091"/>
      <c r="BM128" s="1089">
        <v>3.75</v>
      </c>
      <c r="BN128" s="1090"/>
      <c r="BO128" s="1090"/>
      <c r="BP128" s="1090"/>
      <c r="BQ128" s="1090"/>
      <c r="BR128" s="1090"/>
      <c r="BS128" s="1091"/>
      <c r="BT128" s="1089">
        <v>5</v>
      </c>
      <c r="BU128" s="1090"/>
      <c r="BV128" s="1090"/>
      <c r="BW128" s="1090"/>
      <c r="BX128" s="1090"/>
      <c r="BY128" s="1090"/>
      <c r="BZ128" s="1114"/>
      <c r="CA128" s="272"/>
      <c r="CB128" s="272"/>
      <c r="CC128" s="272"/>
      <c r="CD128" s="272"/>
      <c r="CE128" s="272"/>
      <c r="CF128" s="272"/>
      <c r="CG128" s="269"/>
      <c r="CH128" s="269"/>
      <c r="CI128" s="269"/>
      <c r="CJ128" s="270"/>
      <c r="CK128" s="1057"/>
      <c r="CL128" s="1058"/>
      <c r="CM128" s="1058"/>
      <c r="CN128" s="1058"/>
      <c r="CO128" s="1059"/>
      <c r="CP128" s="1071" t="s">
        <v>459</v>
      </c>
      <c r="CQ128" s="1072"/>
      <c r="CR128" s="1072"/>
      <c r="CS128" s="1072"/>
      <c r="CT128" s="1072"/>
      <c r="CU128" s="1072"/>
      <c r="CV128" s="1072"/>
      <c r="CW128" s="1072"/>
      <c r="CX128" s="1072"/>
      <c r="CY128" s="1072"/>
      <c r="CZ128" s="1072"/>
      <c r="DA128" s="1072"/>
      <c r="DB128" s="1072"/>
      <c r="DC128" s="1072"/>
      <c r="DD128" s="1072"/>
      <c r="DE128" s="1072"/>
      <c r="DF128" s="1073"/>
      <c r="DG128" s="1074">
        <v>10441516</v>
      </c>
      <c r="DH128" s="1075"/>
      <c r="DI128" s="1075"/>
      <c r="DJ128" s="1075"/>
      <c r="DK128" s="1075"/>
      <c r="DL128" s="1075">
        <v>9157379</v>
      </c>
      <c r="DM128" s="1075"/>
      <c r="DN128" s="1075"/>
      <c r="DO128" s="1075"/>
      <c r="DP128" s="1075"/>
      <c r="DQ128" s="1075">
        <v>8178912</v>
      </c>
      <c r="DR128" s="1075"/>
      <c r="DS128" s="1075"/>
      <c r="DT128" s="1075"/>
      <c r="DU128" s="1075"/>
      <c r="DV128" s="1076">
        <v>3.1</v>
      </c>
      <c r="DW128" s="1076"/>
      <c r="DX128" s="1076"/>
      <c r="DY128" s="1076"/>
      <c r="DZ128" s="1077"/>
    </row>
    <row r="129" spans="1:131" s="235" customFormat="1" ht="26.25" customHeight="1" x14ac:dyDescent="0.2">
      <c r="A129" s="967" t="s">
        <v>101</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08" t="s">
        <v>460</v>
      </c>
      <c r="X129" s="1109"/>
      <c r="Y129" s="1109"/>
      <c r="Z129" s="1110"/>
      <c r="AA129" s="989">
        <v>328186284</v>
      </c>
      <c r="AB129" s="990"/>
      <c r="AC129" s="990"/>
      <c r="AD129" s="990"/>
      <c r="AE129" s="991"/>
      <c r="AF129" s="992">
        <v>326771426</v>
      </c>
      <c r="AG129" s="990"/>
      <c r="AH129" s="990"/>
      <c r="AI129" s="990"/>
      <c r="AJ129" s="991"/>
      <c r="AK129" s="992">
        <v>322853731</v>
      </c>
      <c r="AL129" s="990"/>
      <c r="AM129" s="990"/>
      <c r="AN129" s="990"/>
      <c r="AO129" s="991"/>
      <c r="AP129" s="1111"/>
      <c r="AQ129" s="1112"/>
      <c r="AR129" s="1112"/>
      <c r="AS129" s="1112"/>
      <c r="AT129" s="1113"/>
      <c r="AU129" s="273"/>
      <c r="AV129" s="273"/>
      <c r="AW129" s="273"/>
      <c r="AX129" s="1102" t="s">
        <v>461</v>
      </c>
      <c r="AY129" s="987"/>
      <c r="AZ129" s="987"/>
      <c r="BA129" s="987"/>
      <c r="BB129" s="987"/>
      <c r="BC129" s="987"/>
      <c r="BD129" s="987"/>
      <c r="BE129" s="988"/>
      <c r="BF129" s="1103" t="s">
        <v>129</v>
      </c>
      <c r="BG129" s="1104"/>
      <c r="BH129" s="1104"/>
      <c r="BI129" s="1104"/>
      <c r="BJ129" s="1104"/>
      <c r="BK129" s="1104"/>
      <c r="BL129" s="1105"/>
      <c r="BM129" s="1103">
        <v>8.75</v>
      </c>
      <c r="BN129" s="1104"/>
      <c r="BO129" s="1104"/>
      <c r="BP129" s="1104"/>
      <c r="BQ129" s="1104"/>
      <c r="BR129" s="1104"/>
      <c r="BS129" s="1105"/>
      <c r="BT129" s="1103">
        <v>15</v>
      </c>
      <c r="BU129" s="1106"/>
      <c r="BV129" s="1106"/>
      <c r="BW129" s="1106"/>
      <c r="BX129" s="1106"/>
      <c r="BY129" s="1106"/>
      <c r="BZ129" s="1107"/>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967" t="s">
        <v>462</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08" t="s">
        <v>463</v>
      </c>
      <c r="X130" s="1109"/>
      <c r="Y130" s="1109"/>
      <c r="Z130" s="1110"/>
      <c r="AA130" s="989">
        <v>60737928</v>
      </c>
      <c r="AB130" s="990"/>
      <c r="AC130" s="990"/>
      <c r="AD130" s="990"/>
      <c r="AE130" s="991"/>
      <c r="AF130" s="992">
        <v>59702959</v>
      </c>
      <c r="AG130" s="990"/>
      <c r="AH130" s="990"/>
      <c r="AI130" s="990"/>
      <c r="AJ130" s="991"/>
      <c r="AK130" s="992">
        <v>58913513</v>
      </c>
      <c r="AL130" s="990"/>
      <c r="AM130" s="990"/>
      <c r="AN130" s="990"/>
      <c r="AO130" s="991"/>
      <c r="AP130" s="1111"/>
      <c r="AQ130" s="1112"/>
      <c r="AR130" s="1112"/>
      <c r="AS130" s="1112"/>
      <c r="AT130" s="1113"/>
      <c r="AU130" s="273"/>
      <c r="AV130" s="273"/>
      <c r="AW130" s="273"/>
      <c r="AX130" s="1102" t="s">
        <v>464</v>
      </c>
      <c r="AY130" s="987"/>
      <c r="AZ130" s="987"/>
      <c r="BA130" s="987"/>
      <c r="BB130" s="987"/>
      <c r="BC130" s="987"/>
      <c r="BD130" s="987"/>
      <c r="BE130" s="988"/>
      <c r="BF130" s="1139">
        <v>11.9</v>
      </c>
      <c r="BG130" s="1140"/>
      <c r="BH130" s="1140"/>
      <c r="BI130" s="1140"/>
      <c r="BJ130" s="1140"/>
      <c r="BK130" s="1140"/>
      <c r="BL130" s="1141"/>
      <c r="BM130" s="1139">
        <v>25</v>
      </c>
      <c r="BN130" s="1140"/>
      <c r="BO130" s="1140"/>
      <c r="BP130" s="1140"/>
      <c r="BQ130" s="1140"/>
      <c r="BR130" s="1140"/>
      <c r="BS130" s="1141"/>
      <c r="BT130" s="1139">
        <v>35</v>
      </c>
      <c r="BU130" s="1142"/>
      <c r="BV130" s="1142"/>
      <c r="BW130" s="1142"/>
      <c r="BX130" s="1142"/>
      <c r="BY130" s="1142"/>
      <c r="BZ130" s="1143"/>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1144"/>
      <c r="B131" s="1145"/>
      <c r="C131" s="1145"/>
      <c r="D131" s="1145"/>
      <c r="E131" s="1145"/>
      <c r="F131" s="1145"/>
      <c r="G131" s="1145"/>
      <c r="H131" s="1145"/>
      <c r="I131" s="1145"/>
      <c r="J131" s="1145"/>
      <c r="K131" s="1145"/>
      <c r="L131" s="1145"/>
      <c r="M131" s="1145"/>
      <c r="N131" s="1145"/>
      <c r="O131" s="1145"/>
      <c r="P131" s="1145"/>
      <c r="Q131" s="1145"/>
      <c r="R131" s="1145"/>
      <c r="S131" s="1145"/>
      <c r="T131" s="1145"/>
      <c r="U131" s="1145"/>
      <c r="V131" s="1145"/>
      <c r="W131" s="1146" t="s">
        <v>465</v>
      </c>
      <c r="X131" s="1147"/>
      <c r="Y131" s="1147"/>
      <c r="Z131" s="1148"/>
      <c r="AA131" s="1149">
        <v>267448356</v>
      </c>
      <c r="AB131" s="1150"/>
      <c r="AC131" s="1150"/>
      <c r="AD131" s="1150"/>
      <c r="AE131" s="1151"/>
      <c r="AF131" s="1152">
        <v>267068467</v>
      </c>
      <c r="AG131" s="1150"/>
      <c r="AH131" s="1150"/>
      <c r="AI131" s="1150"/>
      <c r="AJ131" s="1151"/>
      <c r="AK131" s="1152">
        <v>263940218</v>
      </c>
      <c r="AL131" s="1150"/>
      <c r="AM131" s="1150"/>
      <c r="AN131" s="1150"/>
      <c r="AO131" s="1151"/>
      <c r="AP131" s="1153"/>
      <c r="AQ131" s="1154"/>
      <c r="AR131" s="1154"/>
      <c r="AS131" s="1154"/>
      <c r="AT131" s="1155"/>
      <c r="AU131" s="273"/>
      <c r="AV131" s="273"/>
      <c r="AW131" s="273"/>
      <c r="AX131" s="1121" t="s">
        <v>466</v>
      </c>
      <c r="AY131" s="1072"/>
      <c r="AZ131" s="1072"/>
      <c r="BA131" s="1072"/>
      <c r="BB131" s="1072"/>
      <c r="BC131" s="1072"/>
      <c r="BD131" s="1072"/>
      <c r="BE131" s="1073"/>
      <c r="BF131" s="1122">
        <v>246</v>
      </c>
      <c r="BG131" s="1123"/>
      <c r="BH131" s="1123"/>
      <c r="BI131" s="1123"/>
      <c r="BJ131" s="1123"/>
      <c r="BK131" s="1123"/>
      <c r="BL131" s="1124"/>
      <c r="BM131" s="1122">
        <v>400</v>
      </c>
      <c r="BN131" s="1123"/>
      <c r="BO131" s="1123"/>
      <c r="BP131" s="1123"/>
      <c r="BQ131" s="1123"/>
      <c r="BR131" s="1123"/>
      <c r="BS131" s="1124"/>
      <c r="BT131" s="1125"/>
      <c r="BU131" s="1126"/>
      <c r="BV131" s="1126"/>
      <c r="BW131" s="1126"/>
      <c r="BX131" s="1126"/>
      <c r="BY131" s="1126"/>
      <c r="BZ131" s="1127"/>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1128" t="s">
        <v>467</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468</v>
      </c>
      <c r="W132" s="1132"/>
      <c r="X132" s="1132"/>
      <c r="Y132" s="1132"/>
      <c r="Z132" s="1133"/>
      <c r="AA132" s="1134">
        <v>12.17116399</v>
      </c>
      <c r="AB132" s="1135"/>
      <c r="AC132" s="1135"/>
      <c r="AD132" s="1135"/>
      <c r="AE132" s="1136"/>
      <c r="AF132" s="1137">
        <v>11.87476543</v>
      </c>
      <c r="AG132" s="1135"/>
      <c r="AH132" s="1135"/>
      <c r="AI132" s="1135"/>
      <c r="AJ132" s="1136"/>
      <c r="AK132" s="1137">
        <v>11.84845767</v>
      </c>
      <c r="AL132" s="1135"/>
      <c r="AM132" s="1135"/>
      <c r="AN132" s="1135"/>
      <c r="AO132" s="1136"/>
      <c r="AP132" s="1030"/>
      <c r="AQ132" s="1031"/>
      <c r="AR132" s="1031"/>
      <c r="AS132" s="1031"/>
      <c r="AT132" s="1138"/>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15" t="s">
        <v>469</v>
      </c>
      <c r="W133" s="1115"/>
      <c r="X133" s="1115"/>
      <c r="Y133" s="1115"/>
      <c r="Z133" s="1116"/>
      <c r="AA133" s="1117">
        <v>12.5</v>
      </c>
      <c r="AB133" s="1118"/>
      <c r="AC133" s="1118"/>
      <c r="AD133" s="1118"/>
      <c r="AE133" s="1119"/>
      <c r="AF133" s="1117">
        <v>12.1</v>
      </c>
      <c r="AG133" s="1118"/>
      <c r="AH133" s="1118"/>
      <c r="AI133" s="1118"/>
      <c r="AJ133" s="1119"/>
      <c r="AK133" s="1117">
        <v>11.9</v>
      </c>
      <c r="AL133" s="1118"/>
      <c r="AM133" s="1118"/>
      <c r="AN133" s="1118"/>
      <c r="AO133" s="1119"/>
      <c r="AP133" s="1061"/>
      <c r="AQ133" s="1062"/>
      <c r="AR133" s="1062"/>
      <c r="AS133" s="1062"/>
      <c r="AT133" s="1120"/>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HaPLEkyuYKeFdyOsY7O4NO42WCAHUIgqsFCWiqOT6CTaVSp7iwdqdX4q9ndAmVReidGfpQuz3OlK5L0iL7rG2w==" saltValue="0qNyX7VdTiL8IGyfNR10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B12:P12"/>
    <mergeCell ref="Q12:U12"/>
    <mergeCell ref="V12:Z12"/>
    <mergeCell ref="AA12:AE12"/>
    <mergeCell ref="AF12:AJ12"/>
    <mergeCell ref="AK12:AO12"/>
    <mergeCell ref="AP12:AT12"/>
    <mergeCell ref="DV13:DZ13"/>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B10:P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S11:CG11"/>
    <mergeCell ref="DL11:DP11"/>
    <mergeCell ref="DQ11:DU11"/>
    <mergeCell ref="DV11:DZ11"/>
    <mergeCell ref="CH11:CL11"/>
    <mergeCell ref="CM11:CQ11"/>
    <mergeCell ref="CR11:CV11"/>
    <mergeCell ref="CW11:DA11"/>
    <mergeCell ref="DB11:DF11"/>
    <mergeCell ref="DG11:DK11"/>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470</v>
      </c>
    </row>
  </sheetData>
  <sheetProtection algorithmName="SHA-512" hashValue="g6FK7DaMH0tuoNrFR0VRMKEgLn7NbHM7HVU3bqrs2NfW3K1yJlJhZE9JpVaPo8fY47ZEzfvvJHKiimECoUbCCA==" saltValue="83abjweRJBrY8iWV2ihI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471</v>
      </c>
    </row>
  </sheetData>
  <sheetProtection algorithmName="SHA-512" hashValue="KtE6lFkcViywWWKQvvGiZEgwIvC7zCczeLielEqg83jeDY5faI7M27O8JoaSHQYBUCoDTVH3LlqKa+mylZfSug==" saltValue="pdJ+TMTkB0QNWAQHiyS2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472</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473</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6" t="s">
        <v>474</v>
      </c>
      <c r="AP7" s="294"/>
      <c r="AQ7" s="295" t="s">
        <v>475</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7"/>
      <c r="AP8" s="300" t="s">
        <v>476</v>
      </c>
      <c r="AQ8" s="301" t="s">
        <v>477</v>
      </c>
      <c r="AR8" s="302" t="s">
        <v>478</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58" t="s">
        <v>479</v>
      </c>
      <c r="AL9" s="1159"/>
      <c r="AM9" s="1159"/>
      <c r="AN9" s="1160"/>
      <c r="AO9" s="303">
        <v>151376162</v>
      </c>
      <c r="AP9" s="303">
        <v>139866</v>
      </c>
      <c r="AQ9" s="304">
        <v>137642</v>
      </c>
      <c r="AR9" s="305">
        <v>1.6</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58" t="s">
        <v>480</v>
      </c>
      <c r="AL10" s="1159"/>
      <c r="AM10" s="1159"/>
      <c r="AN10" s="1160"/>
      <c r="AO10" s="303">
        <v>500077</v>
      </c>
      <c r="AP10" s="303">
        <v>462</v>
      </c>
      <c r="AQ10" s="304">
        <v>356</v>
      </c>
      <c r="AR10" s="305">
        <v>29.8</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58" t="s">
        <v>481</v>
      </c>
      <c r="AL11" s="1159"/>
      <c r="AM11" s="1159"/>
      <c r="AN11" s="1160"/>
      <c r="AO11" s="303">
        <v>935946</v>
      </c>
      <c r="AP11" s="303">
        <v>865</v>
      </c>
      <c r="AQ11" s="304">
        <v>821</v>
      </c>
      <c r="AR11" s="305">
        <v>5.4</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58" t="s">
        <v>482</v>
      </c>
      <c r="AL12" s="1159"/>
      <c r="AM12" s="1159"/>
      <c r="AN12" s="1160"/>
      <c r="AO12" s="303" t="s">
        <v>483</v>
      </c>
      <c r="AP12" s="303" t="s">
        <v>483</v>
      </c>
      <c r="AQ12" s="304" t="s">
        <v>483</v>
      </c>
      <c r="AR12" s="305" t="s">
        <v>483</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58" t="s">
        <v>484</v>
      </c>
      <c r="AL13" s="1159"/>
      <c r="AM13" s="1159"/>
      <c r="AN13" s="1160"/>
      <c r="AO13" s="303" t="s">
        <v>483</v>
      </c>
      <c r="AP13" s="303" t="s">
        <v>483</v>
      </c>
      <c r="AQ13" s="304">
        <v>4</v>
      </c>
      <c r="AR13" s="305" t="s">
        <v>483</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58" t="s">
        <v>485</v>
      </c>
      <c r="AL14" s="1159"/>
      <c r="AM14" s="1159"/>
      <c r="AN14" s="1160"/>
      <c r="AO14" s="303">
        <v>2888810</v>
      </c>
      <c r="AP14" s="303">
        <v>2669</v>
      </c>
      <c r="AQ14" s="304">
        <v>2718</v>
      </c>
      <c r="AR14" s="305">
        <v>-1.8</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58" t="s">
        <v>486</v>
      </c>
      <c r="AL15" s="1159"/>
      <c r="AM15" s="1159"/>
      <c r="AN15" s="1160"/>
      <c r="AO15" s="303">
        <v>-14902439</v>
      </c>
      <c r="AP15" s="303">
        <v>-13769</v>
      </c>
      <c r="AQ15" s="304">
        <v>-12046</v>
      </c>
      <c r="AR15" s="305">
        <v>14.3</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64" t="s">
        <v>159</v>
      </c>
      <c r="AL16" s="1165"/>
      <c r="AM16" s="1165"/>
      <c r="AN16" s="1166"/>
      <c r="AO16" s="303">
        <v>140798556</v>
      </c>
      <c r="AP16" s="303">
        <v>130092</v>
      </c>
      <c r="AQ16" s="304">
        <v>129495</v>
      </c>
      <c r="AR16" s="305">
        <v>0.5</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487</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488</v>
      </c>
      <c r="AP20" s="314" t="s">
        <v>489</v>
      </c>
      <c r="AQ20" s="315" t="s">
        <v>490</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67" t="s">
        <v>491</v>
      </c>
      <c r="AL21" s="1168"/>
      <c r="AM21" s="1168"/>
      <c r="AN21" s="1169"/>
      <c r="AO21" s="318">
        <v>1450.8</v>
      </c>
      <c r="AP21" s="319">
        <v>1466.01</v>
      </c>
      <c r="AQ21" s="320">
        <v>-15.21</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67" t="s">
        <v>492</v>
      </c>
      <c r="AL22" s="1168"/>
      <c r="AM22" s="1168"/>
      <c r="AN22" s="1169"/>
      <c r="AO22" s="323">
        <v>100.1</v>
      </c>
      <c r="AP22" s="324">
        <v>98.8</v>
      </c>
      <c r="AQ22" s="325">
        <v>1.3</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493</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494</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495</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6" t="s">
        <v>474</v>
      </c>
      <c r="AP30" s="294"/>
      <c r="AQ30" s="295" t="s">
        <v>475</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7"/>
      <c r="AP31" s="300" t="s">
        <v>476</v>
      </c>
      <c r="AQ31" s="301" t="s">
        <v>477</v>
      </c>
      <c r="AR31" s="302" t="s">
        <v>478</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61" t="s">
        <v>496</v>
      </c>
      <c r="AL32" s="1162"/>
      <c r="AM32" s="1162"/>
      <c r="AN32" s="1163"/>
      <c r="AO32" s="303">
        <v>91143581</v>
      </c>
      <c r="AP32" s="303">
        <v>84213</v>
      </c>
      <c r="AQ32" s="304">
        <v>72769</v>
      </c>
      <c r="AR32" s="305">
        <v>15.7</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61" t="s">
        <v>497</v>
      </c>
      <c r="AL33" s="1162"/>
      <c r="AM33" s="1162"/>
      <c r="AN33" s="1163"/>
      <c r="AO33" s="303" t="s">
        <v>483</v>
      </c>
      <c r="AP33" s="303" t="s">
        <v>483</v>
      </c>
      <c r="AQ33" s="304" t="s">
        <v>483</v>
      </c>
      <c r="AR33" s="305" t="s">
        <v>483</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61" t="s">
        <v>498</v>
      </c>
      <c r="AL34" s="1162"/>
      <c r="AM34" s="1162"/>
      <c r="AN34" s="1163"/>
      <c r="AO34" s="303" t="s">
        <v>483</v>
      </c>
      <c r="AP34" s="303" t="s">
        <v>483</v>
      </c>
      <c r="AQ34" s="304">
        <v>4467</v>
      </c>
      <c r="AR34" s="305" t="s">
        <v>483</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61" t="s">
        <v>499</v>
      </c>
      <c r="AL35" s="1162"/>
      <c r="AM35" s="1162"/>
      <c r="AN35" s="1163"/>
      <c r="AO35" s="303">
        <v>2543900</v>
      </c>
      <c r="AP35" s="303">
        <v>2350</v>
      </c>
      <c r="AQ35" s="304">
        <v>1780</v>
      </c>
      <c r="AR35" s="305">
        <v>32</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61" t="s">
        <v>500</v>
      </c>
      <c r="AL36" s="1162"/>
      <c r="AM36" s="1162"/>
      <c r="AN36" s="1163"/>
      <c r="AO36" s="303">
        <v>940496</v>
      </c>
      <c r="AP36" s="303">
        <v>869</v>
      </c>
      <c r="AQ36" s="304">
        <v>164</v>
      </c>
      <c r="AR36" s="305">
        <v>429.9</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61" t="s">
        <v>501</v>
      </c>
      <c r="AL37" s="1162"/>
      <c r="AM37" s="1162"/>
      <c r="AN37" s="1163"/>
      <c r="AO37" s="303">
        <v>159244</v>
      </c>
      <c r="AP37" s="303">
        <v>147</v>
      </c>
      <c r="AQ37" s="304">
        <v>647</v>
      </c>
      <c r="AR37" s="305">
        <v>-77.3</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70" t="s">
        <v>502</v>
      </c>
      <c r="AL38" s="1171"/>
      <c r="AM38" s="1171"/>
      <c r="AN38" s="1172"/>
      <c r="AO38" s="333">
        <v>10799</v>
      </c>
      <c r="AP38" s="333">
        <v>10</v>
      </c>
      <c r="AQ38" s="334">
        <v>2</v>
      </c>
      <c r="AR38" s="325">
        <v>400</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70" t="s">
        <v>503</v>
      </c>
      <c r="AL39" s="1171"/>
      <c r="AM39" s="1171"/>
      <c r="AN39" s="1172"/>
      <c r="AO39" s="303">
        <v>-4611662</v>
      </c>
      <c r="AP39" s="303">
        <v>-4261</v>
      </c>
      <c r="AQ39" s="304">
        <v>-2529</v>
      </c>
      <c r="AR39" s="305">
        <v>68.5</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61" t="s">
        <v>504</v>
      </c>
      <c r="AL40" s="1162"/>
      <c r="AM40" s="1162"/>
      <c r="AN40" s="1163"/>
      <c r="AO40" s="303">
        <v>-58913513</v>
      </c>
      <c r="AP40" s="303">
        <v>-54434</v>
      </c>
      <c r="AQ40" s="304">
        <v>-51424</v>
      </c>
      <c r="AR40" s="305">
        <v>5.9</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64" t="s">
        <v>505</v>
      </c>
      <c r="AL41" s="1165"/>
      <c r="AM41" s="1165"/>
      <c r="AN41" s="1166"/>
      <c r="AO41" s="303">
        <v>31272845</v>
      </c>
      <c r="AP41" s="303">
        <v>28895</v>
      </c>
      <c r="AQ41" s="304">
        <v>25875</v>
      </c>
      <c r="AR41" s="305">
        <v>11.7</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506</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507</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73" t="s">
        <v>474</v>
      </c>
      <c r="AN49" s="1175" t="s">
        <v>508</v>
      </c>
      <c r="AO49" s="1176"/>
      <c r="AP49" s="1176"/>
      <c r="AQ49" s="1176"/>
      <c r="AR49" s="1177"/>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74"/>
      <c r="AN50" s="345" t="s">
        <v>509</v>
      </c>
      <c r="AO50" s="346" t="s">
        <v>510</v>
      </c>
      <c r="AP50" s="347" t="s">
        <v>511</v>
      </c>
      <c r="AQ50" s="348" t="s">
        <v>512</v>
      </c>
      <c r="AR50" s="349" t="s">
        <v>513</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514</v>
      </c>
      <c r="AL51" s="342"/>
      <c r="AM51" s="350">
        <v>84678340</v>
      </c>
      <c r="AN51" s="351">
        <v>74966</v>
      </c>
      <c r="AO51" s="352">
        <v>-6</v>
      </c>
      <c r="AP51" s="353">
        <v>97161</v>
      </c>
      <c r="AQ51" s="354">
        <v>2.6</v>
      </c>
      <c r="AR51" s="355">
        <v>-8.6</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515</v>
      </c>
      <c r="AM52" s="358">
        <v>34109083</v>
      </c>
      <c r="AN52" s="359">
        <v>30197</v>
      </c>
      <c r="AO52" s="360">
        <v>4.0999999999999996</v>
      </c>
      <c r="AP52" s="361">
        <v>26543</v>
      </c>
      <c r="AQ52" s="362">
        <v>6.6</v>
      </c>
      <c r="AR52" s="363">
        <v>-2.5</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516</v>
      </c>
      <c r="AL53" s="342"/>
      <c r="AM53" s="350">
        <v>96671685</v>
      </c>
      <c r="AN53" s="351">
        <v>86432</v>
      </c>
      <c r="AO53" s="352">
        <v>15.3</v>
      </c>
      <c r="AP53" s="353">
        <v>101731</v>
      </c>
      <c r="AQ53" s="354">
        <v>4.7</v>
      </c>
      <c r="AR53" s="355">
        <v>10.6</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515</v>
      </c>
      <c r="AM54" s="358">
        <v>36578220</v>
      </c>
      <c r="AN54" s="359">
        <v>32704</v>
      </c>
      <c r="AO54" s="360">
        <v>8.3000000000000007</v>
      </c>
      <c r="AP54" s="361">
        <v>26906</v>
      </c>
      <c r="AQ54" s="362">
        <v>1.4</v>
      </c>
      <c r="AR54" s="363">
        <v>6.9</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517</v>
      </c>
      <c r="AL55" s="342"/>
      <c r="AM55" s="350">
        <v>90566059</v>
      </c>
      <c r="AN55" s="351">
        <v>81813</v>
      </c>
      <c r="AO55" s="352">
        <v>-5.3</v>
      </c>
      <c r="AP55" s="353">
        <v>108224</v>
      </c>
      <c r="AQ55" s="354">
        <v>6.4</v>
      </c>
      <c r="AR55" s="355">
        <v>-11.7</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515</v>
      </c>
      <c r="AM56" s="358">
        <v>27069010</v>
      </c>
      <c r="AN56" s="359">
        <v>24453</v>
      </c>
      <c r="AO56" s="360">
        <v>-25.2</v>
      </c>
      <c r="AP56" s="361">
        <v>27358</v>
      </c>
      <c r="AQ56" s="362">
        <v>1.7</v>
      </c>
      <c r="AR56" s="363">
        <v>-26.9</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518</v>
      </c>
      <c r="AL57" s="342"/>
      <c r="AM57" s="350">
        <v>91929664</v>
      </c>
      <c r="AN57" s="351">
        <v>83925</v>
      </c>
      <c r="AO57" s="352">
        <v>2.6</v>
      </c>
      <c r="AP57" s="353">
        <v>105585</v>
      </c>
      <c r="AQ57" s="354">
        <v>-2.4</v>
      </c>
      <c r="AR57" s="355">
        <v>5</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515</v>
      </c>
      <c r="AM58" s="358">
        <v>29532636</v>
      </c>
      <c r="AN58" s="359">
        <v>26961</v>
      </c>
      <c r="AO58" s="360">
        <v>10.3</v>
      </c>
      <c r="AP58" s="361">
        <v>26225</v>
      </c>
      <c r="AQ58" s="362">
        <v>-4.0999999999999996</v>
      </c>
      <c r="AR58" s="363">
        <v>14.4</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519</v>
      </c>
      <c r="AL59" s="342"/>
      <c r="AM59" s="350">
        <v>109294869</v>
      </c>
      <c r="AN59" s="351">
        <v>100984</v>
      </c>
      <c r="AO59" s="352">
        <v>20.3</v>
      </c>
      <c r="AP59" s="353">
        <v>111577</v>
      </c>
      <c r="AQ59" s="354">
        <v>5.7</v>
      </c>
      <c r="AR59" s="355">
        <v>14.6</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515</v>
      </c>
      <c r="AM60" s="358">
        <v>34176903</v>
      </c>
      <c r="AN60" s="359">
        <v>31578</v>
      </c>
      <c r="AO60" s="360">
        <v>17.100000000000001</v>
      </c>
      <c r="AP60" s="361">
        <v>26257</v>
      </c>
      <c r="AQ60" s="362">
        <v>0.1</v>
      </c>
      <c r="AR60" s="363">
        <v>17</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520</v>
      </c>
      <c r="AL61" s="364"/>
      <c r="AM61" s="365">
        <v>94628123</v>
      </c>
      <c r="AN61" s="366">
        <v>85624</v>
      </c>
      <c r="AO61" s="367">
        <v>5.4</v>
      </c>
      <c r="AP61" s="368">
        <v>104856</v>
      </c>
      <c r="AQ61" s="369">
        <v>3.4</v>
      </c>
      <c r="AR61" s="355">
        <v>2</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515</v>
      </c>
      <c r="AM62" s="358">
        <v>32293170</v>
      </c>
      <c r="AN62" s="359">
        <v>29179</v>
      </c>
      <c r="AO62" s="360">
        <v>2.9</v>
      </c>
      <c r="AP62" s="361">
        <v>26658</v>
      </c>
      <c r="AQ62" s="362">
        <v>1.1000000000000001</v>
      </c>
      <c r="AR62" s="363">
        <v>1.8</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9pDJLYm75NSncUwylSV5ghXcfwdOgzT4LdtXE4XuSpOoQSi7maY8J9XWZYGpLZZ6BNyIBiGVjALG9TYJ4d65Ng==" saltValue="3DUSNlFTdtynyAQ2UGHZf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521</v>
      </c>
    </row>
    <row r="121" spans="125:125" ht="13.5" hidden="1" customHeight="1" x14ac:dyDescent="0.2">
      <c r="DU121" s="279"/>
    </row>
  </sheetData>
  <sheetProtection algorithmName="SHA-512" hashValue="j9NV7G5ZssiZJRWxV3f22FYuysycgbSqYPyxz3Svt5AJld2s8gQw/oDBvR2HclL9ga4iDXJd6pA8QDkEHErKHw==" saltValue="Rm0qRaq6/0l30/mRTYHP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522</v>
      </c>
    </row>
  </sheetData>
  <sheetProtection algorithmName="SHA-512" hashValue="/WOsngCM+UJgzwT7IgB0cRSi8MiTb302q1MbTepBL6NyRIS0cBNhfhHAy10iSVj92Lz8g/1zaaLk96cA5RLWsw==" saltValue="1arUGwPDLE5JDMnAhdph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523</v>
      </c>
      <c r="G46" s="373" t="s">
        <v>524</v>
      </c>
      <c r="H46" s="373" t="s">
        <v>525</v>
      </c>
      <c r="I46" s="373" t="s">
        <v>526</v>
      </c>
      <c r="J46" s="374" t="s">
        <v>527</v>
      </c>
    </row>
    <row r="47" spans="2:10" ht="57.75" customHeight="1" x14ac:dyDescent="0.2">
      <c r="B47" s="7"/>
      <c r="C47" s="1178" t="s">
        <v>3</v>
      </c>
      <c r="D47" s="1178"/>
      <c r="E47" s="1179"/>
      <c r="F47" s="375">
        <v>3.43</v>
      </c>
      <c r="G47" s="376">
        <v>2.0499999999999998</v>
      </c>
      <c r="H47" s="376">
        <v>2.02</v>
      </c>
      <c r="I47" s="376">
        <v>2.64</v>
      </c>
      <c r="J47" s="377">
        <v>3.04</v>
      </c>
    </row>
    <row r="48" spans="2:10" ht="57.75" customHeight="1" x14ac:dyDescent="0.2">
      <c r="B48" s="8"/>
      <c r="C48" s="1180" t="s">
        <v>4</v>
      </c>
      <c r="D48" s="1180"/>
      <c r="E48" s="1181"/>
      <c r="F48" s="378">
        <v>1.42</v>
      </c>
      <c r="G48" s="379">
        <v>1.1399999999999999</v>
      </c>
      <c r="H48" s="379">
        <v>1.36</v>
      </c>
      <c r="I48" s="379">
        <v>1.4</v>
      </c>
      <c r="J48" s="380">
        <v>1.54</v>
      </c>
    </row>
    <row r="49" spans="2:10" ht="57.75" customHeight="1" thickBot="1" x14ac:dyDescent="0.25">
      <c r="B49" s="9"/>
      <c r="C49" s="1182" t="s">
        <v>5</v>
      </c>
      <c r="D49" s="1182"/>
      <c r="E49" s="1183"/>
      <c r="F49" s="381">
        <v>0.32</v>
      </c>
      <c r="G49" s="382" t="s">
        <v>528</v>
      </c>
      <c r="H49" s="382">
        <v>0.17</v>
      </c>
      <c r="I49" s="382">
        <v>0.64</v>
      </c>
      <c r="J49" s="383">
        <v>0.5</v>
      </c>
    </row>
    <row r="50" spans="2:10" ht="13.5" customHeight="1" x14ac:dyDescent="0.2"/>
  </sheetData>
  <sheetProtection algorithmName="SHA-512" hashValue="tpDaNR2vVU/713qDHd1osPzZ5vNQZWmOuVxRnEixclbRRBwBbfCk9paFtHYMnJNOwCYOfs/vMPPS8WS7ICjDWg==" saltValue="RdMkBTnhgv/uSmXpKPdP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2021-03-17T00:21:32Z</cp:lastPrinted>
  <dcterms:created xsi:type="dcterms:W3CDTF">2021-02-02T04:14:58Z</dcterms:created>
  <dcterms:modified xsi:type="dcterms:W3CDTF">2021-10-28T07:30:00Z</dcterms:modified>
  <cp:category/>
</cp:coreProperties>
</file>