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05B3B56C-A259-43D3-B977-8F9757E16E7A}"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G102" i="12"/>
  <c r="DB102" i="12"/>
  <c r="CW102" i="12"/>
  <c r="CR102" i="12"/>
  <c r="BG32" i="10" l="1"/>
  <c r="BG31" i="10"/>
  <c r="AO36" i="10"/>
  <c r="AO35" i="10"/>
  <c r="AO34" i="10"/>
  <c r="AO33" i="10"/>
  <c r="AO32" i="10"/>
  <c r="AO31" i="10"/>
  <c r="W33"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BW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s="1"/>
  <c r="U33" i="10" s="1"/>
  <c r="AM31" i="10" l="1"/>
  <c r="AM32" i="10" s="1"/>
  <c r="AM33" i="10" s="1"/>
  <c r="AM34" i="10" s="1"/>
  <c r="AM35" i="10" s="1"/>
  <c r="AM36" i="10" s="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<sst xmlns="http://schemas.openxmlformats.org/spreadsheetml/2006/main" count="1134" uniqueCount="628">
  <si>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</si>
  <si>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</si>
  <si>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</si>
  <si>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</si>
  <si>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</si>
  <si>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</si>
  <si>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</si>
  <si>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</si>
  <si>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</si>
  <si>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</si>
  <si>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</si>
  <si>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</si>
  <si>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</si>
  <si>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</si>
  <si>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</si>
  <si>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</si>
  <si>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</si>
  <si>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</si>
  <si>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</si>
  <si>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</si>
  <si>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</si>
  <si>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</si>
  <si>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</si>
  <si>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</si>
  <si>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</si>
  <si>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</si>
  <si>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</si>
  <si>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</si>
  <si>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</si>
  <si>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</si>
  <si>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</si>
  <si>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</si>
  <si>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</si>
  <si>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</si>
  <si>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</si>
  <si>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</si>
  <si>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</si>
  <si>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</si>
  <si>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</si>
  <si>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</si>
  <si>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</si>
  <si>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</si>
  <si>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</si>
  <si>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</si>
  <si>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</si>
  <si>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</si>
  <si>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</si>
  <si>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</si>
  <si>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</si>
  <si>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</si>
  <si>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</si>
  <si>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</si>
  <si>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</si>
  <si>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</si>
  <si>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</si>
  <si>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</si>
  <si>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</si>
  <si>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</si>
  <si>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</si>
  <si>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</si>
  <si>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</si>
  <si>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</si>
  <si>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</si>
  <si>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</si>
  <si>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</si>
  <si>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</si>
  <si>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</si>
  <si>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</si>
  <si>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</si>
  <si>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</si>
  <si>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</si>
  <si>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</si>
  <si>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</si>
  <si>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</si>
  <si>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</si>
  <si>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</si>
  <si>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</si>
  <si>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</si>
  <si>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</si>
  <si>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</si>
  <si>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茨城県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</si>
  <si>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</si>
  <si>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</si>
  <si>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</si>
  <si>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</si>
  <si>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</si>
  <si>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</si>
  <si>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</si>
  <si>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</si>
  <si>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</si>
  <si>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</si>
  <si>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</si>
  <si>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</si>
  <si>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</si>
  <si>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</si>
  <si>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</si>
  <si>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</si>
  <si>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</si>
  <si>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</si>
  <si>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</si>
  <si>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</si>
  <si>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</si>
  <si>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</si>
  <si>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</si>
  <si>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</si>
  <si>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</si>
  <si>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</si>
  <si>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</si>
  <si>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</si>
  <si>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</si>
  <si>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</si>
  <si>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</si>
  <si>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</si>
  <si>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</si>
  <si>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</si>
  <si>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</si>
  <si>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</si>
  <si>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</si>
  <si>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</si>
  <si>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</si>
  <si>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</si>
  <si>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</si>
  <si>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</si>
  <si>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</si>
  <si>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</si>
  <si>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</si>
  <si>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</si>
  <si>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</si>
  <si>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</si>
  <si>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</si>
  <si>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</si>
  <si>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</si>
  <si>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</si>
  <si>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</si>
  <si>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</si>
  <si>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</si>
  <si>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</si>
  <si>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</si>
  <si>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</si>
  <si>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</si>
  <si>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</si>
  <si>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</si>
  <si>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</si>
  <si>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</si>
  <si>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</si>
  <si>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</si>
  <si>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</si>
  <si>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</si>
  <si>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</si>
  <si>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</si>
  <si>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</si>
  <si>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</si>
  <si>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</si>
  <si>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</si>
  <si>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</si>
  <si>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</si>
  <si>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</si>
  <si>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</si>
  <si>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</si>
  <si>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</si>
  <si>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</si>
  <si>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</si>
  <si>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</si>
  <si>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</si>
  <si>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</si>
  <si>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</si>
  <si>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</si>
  <si>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</si>
  <si>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</si>
  <si>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</si>
  <si>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</si>
  <si>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</si>
  <si>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</si>
  <si>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</si>
  <si>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</si>
  <si>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</si>
  <si>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</si>
  <si>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</si>
  <si>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</si>
  <si>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</si>
  <si>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</si>
  <si>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</si>
  <si>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</si>
  <si>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</si>
  <si>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茨城県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</si>
  <si>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</si>
  <si>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</si>
  <si>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</si>
  <si>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</si>
  <si>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</si>
  <si>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</si>
  <si>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</si>
  <si>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</si>
  <si>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</si>
  <si>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</si>
  <si>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</si>
  <si>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</si>
  <si>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</si>
  <si>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</si>
  <si>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</si>
  <si>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</si>
  <si>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</si>
  <si>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</si>
  <si>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</si>
  <si>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</si>
  <si>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</si>
  <si>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</si>
  <si>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</si>
  <si>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</si>
  <si>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</si>
  <si>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</si>
  <si>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</si>
  <si>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</si>
  <si>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</si>
  <si>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</si>
  <si>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</si>
  <si>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</si>
  <si>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</si>
  <si>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</si>
  <si>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</si>
  <si>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</si>
  <si>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</si>
  <si>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</si>
  <si>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</si>
  <si>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</si>
  <si>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</si>
  <si>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</si>
  <si>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</si>
  <si>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</si>
  <si>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</si>
  <si>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</si>
  <si>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</si>
  <si>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</si>
  <si>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</si>
  <si>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</si>
  <si>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</si>
  <si>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</si>
  <si>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</si>
  <si>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</si>
  <si>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</si>
  <si>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</si>
  <si>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</si>
  <si>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</si>
  <si>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</si>
  <si>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</si>
  <si>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</si>
  <si>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</si>
  <si>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</si>
  <si>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</si>
  <si>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</si>
  <si>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</si>
  <si>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</si>
  <si>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</si>
  <si>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</si>
  <si>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</si>
  <si>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</si>
  <si>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</si>
  <si>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</si>
  <si>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</si>
  <si>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</si>
  <si>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</si>
  <si>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</si>
  <si>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</si>
  <si>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</si>
  <si>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</si>
  <si>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</si>
  <si>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</si>
  <si>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</si>
  <si>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</si>
  <si>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</si>
  <si>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</si>
  <si>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</si>
  <si>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</si>
  <si>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</si>
  <si>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</si>
  <si>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</si>
  <si>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</si>
  <si>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</si>
  <si>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</si>
  <si>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</si>
  <si>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</si>
  <si>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</si>
  <si>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</si>
  <si>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</si>
  <si>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</si>
  <si>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</si>
  <si>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</si>
  <si>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</si>
  <si>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</si>
  <si>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</si>
  <si>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</si>
  <si>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</si>
  <si>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</si>
  <si>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</si>
  <si>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</si>
  <si>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</si>
  <si>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</si>
  <si>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</si>
  <si>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</si>
  <si>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</si>
  <si>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</si>
  <si>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</si>
  <si>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</si>
  <si>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</si>
  <si>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</si>
  <si>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</si>
  <si>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</si>
  <si>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</si>
  <si>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</si>
  <si>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</si>
  <si>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</si>
  <si>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</si>
  <si>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</si>
  <si>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</si>
  <si>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</si>
  <si>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</si>
  <si>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</si>
  <si>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</si>
  <si>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</si>
  <si>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</si>
  <si>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</si>
  <si>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</si>
  <si>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</si>
  <si>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</si>
  <si>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</si>
  <si>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</si>
  <si>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</si>
  <si>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</si>
  <si>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</si>
  <si>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</si>
  <si>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</si>
  <si>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</si>
  <si>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</si>
  <si>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</si>
  <si>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</si>
  <si>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</si>
  <si>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</si>
  <si>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</si>
  <si>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</si>
  <si>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</si>
  <si>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茨城県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</si>
  <si>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</si>
  <si>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</si>
  <si>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</si>
  <si>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</si>
  <si>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</si>
  <si>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</si>
  <si>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</si>
  <si>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</si>
  <si>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</si>
  <si>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</si>
  <si>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</si>
  <si>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</si>
  <si>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</si>
  <si>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</si>
  <si>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</si>
  <si>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</si>
  <si>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</si>
  <si>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</si>
  <si>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</si>
  <si>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</si>
  <si>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</si>
  <si>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</si>
  <si>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市町村振興資金特別会計</t>
    <phoneticPr fontId="5"/>
  </si>
  <si>
    <t>鹿島臨海工業地帯造成事業特別会計</t>
    <phoneticPr fontId="5"/>
  </si>
  <si>
    <t>母子・父子・寡婦福祉資金特別会計</t>
    <phoneticPr fontId="5"/>
  </si>
  <si>
    <t>中小企業事業資金特別会計</t>
    <phoneticPr fontId="5"/>
  </si>
  <si>
    <t>農業改良資金特別会計</t>
    <phoneticPr fontId="5"/>
  </si>
  <si>
    <t>公共用地先行取得事業特別会計</t>
    <phoneticPr fontId="5"/>
  </si>
  <si>
    <t>林業・木材産業改善資金特別会計</t>
    <phoneticPr fontId="5"/>
  </si>
  <si>
    <t>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</si>
  <si>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</si>
  <si>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</si>
  <si>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</si>
  <si>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</si>
  <si>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</si>
  <si>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</si>
  <si>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</si>
  <si>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</si>
  <si>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</si>
  <si>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</si>
  <si>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</si>
  <si>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</si>
  <si>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</si>
  <si>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</si>
  <si>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県立医療大学付属病院特別会計</t>
    <phoneticPr fontId="5"/>
  </si>
  <si>
    <t>国民健康保険特別会計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</si>
  <si>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</si>
  <si>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</si>
  <si>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</si>
  <si>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</si>
  <si>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</si>
  <si>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流域下水道事業会計</t>
    <phoneticPr fontId="5"/>
  </si>
  <si>
    <t>鹿島臨海都市計画下水道事業会計</t>
    <phoneticPr fontId="5"/>
  </si>
  <si>
    <t>法適用企業</t>
    <phoneticPr fontId="5"/>
  </si>
  <si>
    <t>地域振興事業会計</t>
    <phoneticPr fontId="5"/>
  </si>
  <si>
    <t>法適用企業</t>
    <phoneticPr fontId="5"/>
  </si>
  <si>
    <t>港湾事業特別会計</t>
    <phoneticPr fontId="5"/>
  </si>
  <si>
    <t>-</t>
    <phoneticPr fontId="5"/>
  </si>
  <si>
    <t>法非適用企業</t>
    <phoneticPr fontId="5"/>
  </si>
  <si>
    <t>都市計画事業土地区画整理事業特別会計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</si>
  <si>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</si>
  <si>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</si>
  <si>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</si>
  <si>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</si>
  <si>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</si>
  <si>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</si>
  <si>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</si>
  <si>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</si>
  <si>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</si>
  <si>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</si>
  <si>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</si>
  <si>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</si>
  <si>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</si>
  <si>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</si>
  <si>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</si>
  <si>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</si>
  <si>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</si>
  <si>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</si>
  <si>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</si>
  <si>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</si>
  <si>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</si>
  <si>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</si>
  <si>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</si>
  <si>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</si>
  <si>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</si>
  <si>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</si>
  <si>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</si>
  <si>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</si>
  <si>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</si>
  <si>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</si>
  <si>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</si>
  <si>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</si>
  <si>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</si>
  <si>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</si>
  <si>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</si>
  <si>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</si>
  <si>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</si>
  <si>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</si>
  <si>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</si>
  <si>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</si>
  <si>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</si>
  <si>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</si>
  <si>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</si>
  <si>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</si>
  <si>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</si>
  <si>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</si>
  <si>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</si>
  <si>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</si>
  <si>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</si>
  <si>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</si>
  <si>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</si>
  <si>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</si>
  <si>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</si>
  <si>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</si>
  <si>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</si>
  <si>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</si>
  <si>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</si>
  <si>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</si>
  <si>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</si>
  <si>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</si>
  <si>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</si>
  <si>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</si>
  <si>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都市計画事業土地区画整理事業特別会計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</si>
  <si>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</si>
  <si>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</si>
  <si>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</si>
  <si>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</si>
  <si>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流域下水道事業会計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</si>
  <si>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</si>
  <si>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</si>
  <si>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</si>
  <si>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</si>
  <si>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</si>
  <si>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</si>
  <si>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</si>
  <si>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</si>
  <si>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</si>
  <si>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</si>
  <si>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</si>
  <si>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5"/>
  </si>
  <si>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</si>
  <si>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</si>
  <si>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</si>
  <si>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</si>
  <si>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</si>
  <si>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</si>
  <si>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</si>
  <si>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</si>
  <si>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</si>
  <si>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</si>
  <si>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</si>
  <si>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</si>
  <si>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</si>
  <si>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</si>
  <si>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</si>
  <si>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</si>
  <si>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</si>
  <si>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</si>
  <si>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</si>
  <si>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</si>
  <si>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</si>
  <si>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</si>
  <si>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</si>
  <si>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</si>
  <si>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</si>
  <si>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</si>
  <si>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</si>
  <si>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</si>
  <si>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</si>
  <si>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</si>
  <si>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</si>
  <si>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</si>
  <si>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</si>
  <si>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</si>
  <si>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</si>
  <si>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</si>
  <si>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</si>
  <si>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</si>
  <si>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</si>
  <si>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</si>
  <si>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</si>
  <si>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</si>
  <si>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</si>
  <si>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</si>
  <si>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</si>
  <si>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</si>
  <si>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</si>
  <si>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</si>
  <si>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</si>
  <si>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</si>
  <si>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</si>
  <si>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</si>
  <si>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</si>
  <si>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</si>
  <si>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</si>
  <si>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</si>
  <si>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</si>
  <si>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</si>
  <si>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</si>
  <si>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</si>
  <si>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</si>
  <si>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</si>
  <si>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</si>
  <si>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</si>
  <si>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</si>
  <si>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</si>
  <si>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</si>
  <si>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</si>
  <si>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</si>
  <si>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</si>
  <si>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</si>
  <si>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</si>
  <si>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</si>
  <si>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</si>
  <si>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</si>
  <si>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</si>
  <si>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</si>
  <si>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</si>
  <si>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</si>
  <si>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工業用水道事業会計</t>
  </si>
  <si>
    <t>水道事業会計</t>
  </si>
  <si>
    <t>国民健康保険特別会計</t>
  </si>
  <si>
    <t>鹿島臨海都市計画下水道事業会計</t>
  </si>
  <si>
    <t>一般会計</t>
  </si>
  <si>
    <t>病院事業会計</t>
  </si>
  <si>
    <t>鹿島臨海工業地帯造成事業特別会計</t>
  </si>
  <si>
    <t>流域下水道事業会計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</si>
  <si>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</si>
  <si>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</si>
  <si>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</si>
  <si>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</si>
  <si>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</si>
  <si>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</si>
  <si>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</si>
  <si>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</si>
  <si>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鹿島都市開発</t>
    <rPh sb="0" eb="2">
      <t>カシマ</t>
    </rPh>
    <rPh sb="2" eb="4">
      <t>トシ</t>
    </rPh>
    <rPh sb="4" eb="6">
      <t>カイハツ</t>
    </rPh>
    <phoneticPr fontId="36"/>
  </si>
  <si>
    <t>-</t>
    <phoneticPr fontId="2"/>
  </si>
  <si>
    <t>-</t>
    <phoneticPr fontId="2"/>
  </si>
  <si>
    <t>鹿島臨海鉄道</t>
    <rPh sb="0" eb="2">
      <t>カシマ</t>
    </rPh>
    <rPh sb="2" eb="4">
      <t>リンカイ</t>
    </rPh>
    <rPh sb="4" eb="6">
      <t>テツドウ</t>
    </rPh>
    <phoneticPr fontId="36"/>
  </si>
  <si>
    <t>-</t>
    <phoneticPr fontId="2"/>
  </si>
  <si>
    <t>いばらき文化振興財団</t>
    <rPh sb="4" eb="6">
      <t>ブンカ</t>
    </rPh>
    <rPh sb="6" eb="8">
      <t>シンコウ</t>
    </rPh>
    <rPh sb="8" eb="10">
      <t>ザイダン</t>
    </rPh>
    <phoneticPr fontId="36"/>
  </si>
  <si>
    <t>茨城県国際交流協会</t>
    <rPh sb="0" eb="3">
      <t>イバラキケン</t>
    </rPh>
    <rPh sb="3" eb="5">
      <t>コクサイ</t>
    </rPh>
    <rPh sb="5" eb="7">
      <t>コウリュウ</t>
    </rPh>
    <rPh sb="7" eb="9">
      <t>キョウカイ</t>
    </rPh>
    <phoneticPr fontId="36"/>
  </si>
  <si>
    <t>茨城県環境保全事業団</t>
    <rPh sb="0" eb="3">
      <t>イバラキケン</t>
    </rPh>
    <rPh sb="3" eb="5">
      <t>カンキョウ</t>
    </rPh>
    <rPh sb="5" eb="7">
      <t>ホゼン</t>
    </rPh>
    <rPh sb="7" eb="10">
      <t>ジギョウダン</t>
    </rPh>
    <phoneticPr fontId="36"/>
  </si>
  <si>
    <t>茨城県消防協会</t>
    <rPh sb="0" eb="3">
      <t>イバラキケン</t>
    </rPh>
    <rPh sb="3" eb="5">
      <t>ショウボウ</t>
    </rPh>
    <rPh sb="5" eb="7">
      <t>キョウカイ</t>
    </rPh>
    <phoneticPr fontId="36"/>
  </si>
  <si>
    <t>茨城県看護教育財団</t>
    <rPh sb="0" eb="3">
      <t>イバラキケン</t>
    </rPh>
    <rPh sb="3" eb="5">
      <t>カンゴ</t>
    </rPh>
    <rPh sb="5" eb="7">
      <t>キョウイク</t>
    </rPh>
    <rPh sb="7" eb="9">
      <t>ザイダン</t>
    </rPh>
    <phoneticPr fontId="36"/>
  </si>
  <si>
    <t>いばらき腎臓財団</t>
    <rPh sb="4" eb="6">
      <t>ジンゾウ</t>
    </rPh>
    <rPh sb="6" eb="8">
      <t>ザイダン</t>
    </rPh>
    <phoneticPr fontId="36"/>
  </si>
  <si>
    <t>茨城県中小企業振興公社</t>
    <rPh sb="0" eb="3">
      <t>イバラキケン</t>
    </rPh>
    <rPh sb="3" eb="5">
      <t>チュウショウ</t>
    </rPh>
    <rPh sb="5" eb="7">
      <t>キギョウ</t>
    </rPh>
    <rPh sb="7" eb="9">
      <t>シンコウ</t>
    </rPh>
    <rPh sb="9" eb="11">
      <t>コウシャ</t>
    </rPh>
    <phoneticPr fontId="36"/>
  </si>
  <si>
    <t>ひたちなかテクノセンター</t>
  </si>
  <si>
    <t>茨城カウンセリングセンター</t>
    <rPh sb="0" eb="2">
      <t>イバラキ</t>
    </rPh>
    <phoneticPr fontId="36"/>
  </si>
  <si>
    <t>-</t>
    <phoneticPr fontId="2"/>
  </si>
  <si>
    <t>茨城県科学技術振興財団</t>
    <rPh sb="0" eb="3">
      <t>イバラキケン</t>
    </rPh>
    <rPh sb="3" eb="5">
      <t>カガク</t>
    </rPh>
    <rPh sb="5" eb="7">
      <t>ギジュツ</t>
    </rPh>
    <rPh sb="7" eb="9">
      <t>シンコウ</t>
    </rPh>
    <rPh sb="9" eb="11">
      <t>ザイダン</t>
    </rPh>
    <phoneticPr fontId="36"/>
  </si>
  <si>
    <t>茨城県開発公社</t>
    <rPh sb="0" eb="3">
      <t>イバラキケン</t>
    </rPh>
    <rPh sb="3" eb="5">
      <t>カイハツ</t>
    </rPh>
    <rPh sb="5" eb="7">
      <t>コウシャ</t>
    </rPh>
    <phoneticPr fontId="36"/>
  </si>
  <si>
    <t>茨城県中央食肉公社</t>
    <rPh sb="0" eb="3">
      <t>イバラキケン</t>
    </rPh>
    <rPh sb="3" eb="5">
      <t>チュウオウ</t>
    </rPh>
    <rPh sb="5" eb="7">
      <t>ショクニク</t>
    </rPh>
    <rPh sb="7" eb="9">
      <t>コウシャ</t>
    </rPh>
    <phoneticPr fontId="36"/>
  </si>
  <si>
    <t>茨城県農林振興公社（林業公社）</t>
    <rPh sb="0" eb="3">
      <t>イバラキケン</t>
    </rPh>
    <rPh sb="3" eb="5">
      <t>ノウリン</t>
    </rPh>
    <rPh sb="5" eb="7">
      <t>シンコウ</t>
    </rPh>
    <rPh sb="7" eb="9">
      <t>コウシャ</t>
    </rPh>
    <rPh sb="10" eb="12">
      <t>リンギョウ</t>
    </rPh>
    <rPh sb="12" eb="14">
      <t>コウシャ</t>
    </rPh>
    <phoneticPr fontId="36"/>
  </si>
  <si>
    <t>いばらき森林サービス</t>
    <rPh sb="4" eb="6">
      <t>シンリン</t>
    </rPh>
    <phoneticPr fontId="36"/>
  </si>
  <si>
    <t>茨城県栽培漁業協会</t>
    <rPh sb="0" eb="3">
      <t>イバラキケン</t>
    </rPh>
    <rPh sb="3" eb="5">
      <t>サイバイ</t>
    </rPh>
    <rPh sb="5" eb="7">
      <t>ギョギョウ</t>
    </rPh>
    <rPh sb="7" eb="9">
      <t>キョウカイ</t>
    </rPh>
    <phoneticPr fontId="36"/>
  </si>
  <si>
    <t>那珂川沿岸土地改良基金協会</t>
    <rPh sb="0" eb="3">
      <t>ナカガワ</t>
    </rPh>
    <rPh sb="3" eb="5">
      <t>エンガン</t>
    </rPh>
    <rPh sb="5" eb="7">
      <t>トチ</t>
    </rPh>
    <rPh sb="7" eb="9">
      <t>カイリョウ</t>
    </rPh>
    <rPh sb="9" eb="11">
      <t>キキン</t>
    </rPh>
    <rPh sb="11" eb="13">
      <t>キョウカイ</t>
    </rPh>
    <phoneticPr fontId="36"/>
  </si>
  <si>
    <t>茨城県建設技術管理センター</t>
    <rPh sb="0" eb="3">
      <t>イバラキケン</t>
    </rPh>
    <rPh sb="3" eb="5">
      <t>ケンセツ</t>
    </rPh>
    <rPh sb="5" eb="7">
      <t>ギジュツ</t>
    </rPh>
    <rPh sb="7" eb="9">
      <t>カンリ</t>
    </rPh>
    <phoneticPr fontId="36"/>
  </si>
  <si>
    <t>茨城県道路公社</t>
    <rPh sb="0" eb="3">
      <t>イバラキケン</t>
    </rPh>
    <rPh sb="3" eb="5">
      <t>ドウロ</t>
    </rPh>
    <rPh sb="5" eb="7">
      <t>コウシャ</t>
    </rPh>
    <phoneticPr fontId="36"/>
  </si>
  <si>
    <t>鹿島埠頭</t>
    <rPh sb="0" eb="2">
      <t>カシマ</t>
    </rPh>
    <rPh sb="2" eb="4">
      <t>フトウ</t>
    </rPh>
    <phoneticPr fontId="36"/>
  </si>
  <si>
    <t>茨城ポートオーソリティ</t>
    <rPh sb="0" eb="2">
      <t>イバラキ</t>
    </rPh>
    <phoneticPr fontId="36"/>
  </si>
  <si>
    <t>茨城県土地開発公社</t>
    <rPh sb="0" eb="3">
      <t>イバラキケン</t>
    </rPh>
    <rPh sb="3" eb="5">
      <t>トチ</t>
    </rPh>
    <rPh sb="5" eb="7">
      <t>カイハツ</t>
    </rPh>
    <rPh sb="7" eb="9">
      <t>コウシャ</t>
    </rPh>
    <phoneticPr fontId="36"/>
  </si>
  <si>
    <t>茨城県企業公社</t>
    <rPh sb="0" eb="3">
      <t>イバラキケン</t>
    </rPh>
    <rPh sb="3" eb="5">
      <t>キギョウ</t>
    </rPh>
    <rPh sb="5" eb="7">
      <t>コウシャ</t>
    </rPh>
    <phoneticPr fontId="36"/>
  </si>
  <si>
    <t>茨城県教育財団</t>
    <rPh sb="0" eb="3">
      <t>イバラキケン</t>
    </rPh>
    <rPh sb="3" eb="5">
      <t>キョウイク</t>
    </rPh>
    <rPh sb="5" eb="7">
      <t>ザイダン</t>
    </rPh>
    <phoneticPr fontId="36"/>
  </si>
  <si>
    <t>茨城県体育協会</t>
    <rPh sb="0" eb="3">
      <t>イバラキケン</t>
    </rPh>
    <rPh sb="3" eb="5">
      <t>タイイク</t>
    </rPh>
    <rPh sb="5" eb="7">
      <t>キョウカイ</t>
    </rPh>
    <phoneticPr fontId="36"/>
  </si>
  <si>
    <t>茨城県暴力追放推進センター</t>
    <rPh sb="0" eb="3">
      <t>イバラキケン</t>
    </rPh>
    <rPh sb="3" eb="5">
      <t>ボウリョク</t>
    </rPh>
    <rPh sb="5" eb="7">
      <t>ツイホウ</t>
    </rPh>
    <rPh sb="7" eb="9">
      <t>スイシン</t>
    </rPh>
    <phoneticPr fontId="36"/>
  </si>
  <si>
    <t>首都圏新都市鉄道</t>
    <rPh sb="0" eb="3">
      <t>シュトケン</t>
    </rPh>
    <rPh sb="3" eb="6">
      <t>シントシ</t>
    </rPh>
    <rPh sb="6" eb="8">
      <t>テツドウ</t>
    </rPh>
    <phoneticPr fontId="36"/>
  </si>
  <si>
    <t>企業立地促進基金</t>
    <rPh sb="0" eb="2">
      <t>キギョウ</t>
    </rPh>
    <rPh sb="2" eb="4">
      <t>リッチ</t>
    </rPh>
    <rPh sb="4" eb="6">
      <t>ソクシン</t>
    </rPh>
    <rPh sb="6" eb="8">
      <t>キキン</t>
    </rPh>
    <phoneticPr fontId="2"/>
  </si>
  <si>
    <t>地域医療介護総合確保基金</t>
  </si>
  <si>
    <t>公共施設長寿命化等推進基金</t>
  </si>
  <si>
    <t>国民健康保険財政安定化基金</t>
    <rPh sb="0" eb="2">
      <t>コクミン</t>
    </rPh>
    <rPh sb="2" eb="4">
      <t>ケンコウ</t>
    </rPh>
    <rPh sb="4" eb="6">
      <t>ホケン</t>
    </rPh>
    <rPh sb="6" eb="8">
      <t>ザイセイ</t>
    </rPh>
    <rPh sb="8" eb="11">
      <t>アンテイカ</t>
    </rPh>
    <rPh sb="11" eb="13">
      <t>キキン</t>
    </rPh>
    <phoneticPr fontId="2"/>
  </si>
  <si>
    <t>後期高齢者医療財政安定化基金</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</si>
  <si>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</si>
  <si>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</si>
  <si>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</si>
  <si>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</si>
  <si>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</si>
  <si>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</si>
  <si>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減少傾向にあるが、類似団体と比較して高い水準にある一方、有形固定資産減価償却率は低い状況となっている。将来負担比率については、標準財政規模から算入公債費等を差し引いた分母に対する充当可能基金の割合が、類似団体の平均に比べ低いことなどが主な要因として考えられる。また、有形固定資産減価率については、事業用資産のうち建物及びインフラ資産のうち漁港港湾施設の減価償却率が低いことが主な要因として考えられる。引き続き、公共施設等総合計画等に基づき、老朽化対策に積極的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</si>
  <si>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</si>
  <si>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</si>
  <si>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</si>
  <si>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</si>
  <si>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</si>
  <si>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</si>
  <si>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減少傾向にあるが類似団体と比較して高いものの、実質公債費率は低い状況となっている。将来負担比率については、標準財政規模から算入公債費等を差し引いた分母に対する充当可能基金の割合が、類似団体の平均に比べて低いことなどが主な要因として考えられる。また、実質公債費比率については、公共投資の重点化に努めてきたことが主な要因として考えられる。引き続き適切な県債発行に努め、将来負担額や公債費の縮減に取り組んで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</si>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</sst>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34D3A36-D2AB-4135-A684-15B1620C484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5BFE-46A7-BA9D-8F2CE0B234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48164</c:v>
                </c:pt>
                <c:pt idx="1">
                  <c:v>52060</c:v>
                </c:pt>
                <c:pt idx="2">
                  <c:v>49029</c:v>
                </c:pt>
                <c:pt idx="3">
                  <c:v>49921</c:v>
                </c:pt>
                <c:pt idx="4">
                  <c:v>53493</c:v>
                </c:pt>
              </c:numCache>
            </c:numRef>
          </c:val>
          <c:smooth val="0"/>
          <c:extLst>
            <c:ext xmlns:c16="http://schemas.microsoft.com/office/drawing/2014/chart" uri="{C3380CC4-5D6E-409C-BE32-E72D297353CC}">
              <c16:uniqueId val="{00000001-5BFE-46A7-BA9D-8F2CE0B23425}"/>
            </c:ext>
          </c:extLst>
        </c:ser>
        <c:dLbls>
          <c:showLegendKey val="0"/>
          <c:showVal val="0"/>
          <c:showCatName val="0"/>
          <c:showSerName val="0"/>
          <c:showPercent val="0"/>
          <c:showBubbleSize val="0"/>
        </c:dLbls>
        <c:marker val="1"/>
        <c:smooth val="0"/>
        <c:axId val="1597505136"/>
        <c:axId val="1597510032"/>
      </c:lineChart>
      <c:catAx>
        <c:axId val="159750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7510032"/>
        <c:crosses val="autoZero"/>
        <c:auto val="1"/>
        <c:lblAlgn val="ctr"/>
        <c:lblOffset val="100"/>
        <c:tickLblSkip val="1"/>
        <c:tickMarkSkip val="1"/>
        <c:noMultiLvlLbl val="0"/>
      </c:catAx>
      <c:valAx>
        <c:axId val="1597510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750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1.46</c:v>
                </c:pt>
                <c:pt idx="1">
                  <c:v>1.06</c:v>
                </c:pt>
                <c:pt idx="2">
                  <c:v>1.1000000000000001</c:v>
                </c:pt>
                <c:pt idx="3">
                  <c:v>1.08</c:v>
                </c:pt>
                <c:pt idx="4">
                  <c:v>1.1100000000000001</c:v>
                </c:pt>
              </c:numCache>
            </c:numRef>
          </c:val>
          <c:extLst>
            <c:ext xmlns:c16="http://schemas.microsoft.com/office/drawing/2014/chart" uri="{C3380CC4-5D6E-409C-BE32-E72D297353CC}">
              <c16:uniqueId val="{00000000-302D-4039-864C-CC5AEB57EB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2.88</c:v>
                </c:pt>
                <c:pt idx="1">
                  <c:v>2.89</c:v>
                </c:pt>
                <c:pt idx="2">
                  <c:v>2.87</c:v>
                </c:pt>
                <c:pt idx="3">
                  <c:v>3.31</c:v>
                </c:pt>
                <c:pt idx="4">
                  <c:v>3.31</c:v>
                </c:pt>
              </c:numCache>
            </c:numRef>
          </c:val>
          <c:extLst>
            <c:ext xmlns:c16="http://schemas.microsoft.com/office/drawing/2014/chart" uri="{C3380CC4-5D6E-409C-BE32-E72D297353CC}">
              <c16:uniqueId val="{00000001-302D-4039-864C-CC5AEB57EB94}"/>
            </c:ext>
          </c:extLst>
        </c:ser>
        <c:dLbls>
          <c:showLegendKey val="0"/>
          <c:showVal val="0"/>
          <c:showCatName val="0"/>
          <c:showSerName val="0"/>
          <c:showPercent val="0"/>
          <c:showBubbleSize val="0"/>
        </c:dLbls>
        <c:gapWidth val="250"/>
        <c:overlap val="100"/>
        <c:axId val="1597505680"/>
        <c:axId val="159750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0.56000000000000005</c:v>
                </c:pt>
                <c:pt idx="1">
                  <c:v>0.01</c:v>
                </c:pt>
                <c:pt idx="2">
                  <c:v>0.87</c:v>
                </c:pt>
                <c:pt idx="3">
                  <c:v>1.4</c:v>
                </c:pt>
                <c:pt idx="4">
                  <c:v>0.33</c:v>
                </c:pt>
              </c:numCache>
            </c:numRef>
          </c:val>
          <c:smooth val="0"/>
          <c:extLst>
            <c:ext xmlns:c16="http://schemas.microsoft.com/office/drawing/2014/chart" uri="{C3380CC4-5D6E-409C-BE32-E72D297353CC}">
              <c16:uniqueId val="{00000002-302D-4039-864C-CC5AEB57EB94}"/>
            </c:ext>
          </c:extLst>
        </c:ser>
        <c:dLbls>
          <c:showLegendKey val="0"/>
          <c:showVal val="0"/>
          <c:showCatName val="0"/>
          <c:showSerName val="0"/>
          <c:showPercent val="0"/>
          <c:showBubbleSize val="0"/>
        </c:dLbls>
        <c:marker val="1"/>
        <c:smooth val="0"/>
        <c:axId val="1597505680"/>
        <c:axId val="1597506224"/>
      </c:lineChart>
      <c:catAx>
        <c:axId val="159750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7506224"/>
        <c:crosses val="autoZero"/>
        <c:auto val="1"/>
        <c:lblAlgn val="ctr"/>
        <c:lblOffset val="100"/>
        <c:tickLblSkip val="1"/>
        <c:tickMarkSkip val="1"/>
        <c:noMultiLvlLbl val="0"/>
      </c:catAx>
      <c:valAx>
        <c:axId val="159750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0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c:v>
                </c:pt>
                <c:pt idx="2">
                  <c:v>#N/A</c:v>
                </c:pt>
                <c:pt idx="3">
                  <c:v>0.74</c:v>
                </c:pt>
                <c:pt idx="4">
                  <c:v>#N/A</c:v>
                </c:pt>
                <c:pt idx="5">
                  <c:v>0.71</c:v>
                </c:pt>
                <c:pt idx="6">
                  <c:v>#N/A</c:v>
                </c:pt>
                <c:pt idx="7">
                  <c:v>0.7</c:v>
                </c:pt>
                <c:pt idx="8">
                  <c:v>#N/A</c:v>
                </c:pt>
                <c:pt idx="9">
                  <c:v>0.68</c:v>
                </c:pt>
              </c:numCache>
            </c:numRef>
          </c:val>
          <c:extLst>
            <c:ext xmlns:c16="http://schemas.microsoft.com/office/drawing/2014/chart" uri="{C3380CC4-5D6E-409C-BE32-E72D297353CC}">
              <c16:uniqueId val="{00000000-78EE-46C5-BA8C-B3E89B5965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EE-46C5-BA8C-B3E89B59651A}"/>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0.41</c:v>
                </c:pt>
                <c:pt idx="2">
                  <c:v>#N/A</c:v>
                </c:pt>
                <c:pt idx="3">
                  <c:v>0.42</c:v>
                </c:pt>
                <c:pt idx="4">
                  <c:v>#N/A</c:v>
                </c:pt>
                <c:pt idx="5">
                  <c:v>0.35</c:v>
                </c:pt>
                <c:pt idx="6">
                  <c:v>#N/A</c:v>
                </c:pt>
                <c:pt idx="7">
                  <c:v>0.35</c:v>
                </c:pt>
                <c:pt idx="8">
                  <c:v>#N/A</c:v>
                </c:pt>
                <c:pt idx="9">
                  <c:v>0.31</c:v>
                </c:pt>
              </c:numCache>
            </c:numRef>
          </c:val>
          <c:extLst>
            <c:ext xmlns:c16="http://schemas.microsoft.com/office/drawing/2014/chart" uri="{C3380CC4-5D6E-409C-BE32-E72D297353CC}">
              <c16:uniqueId val="{00000002-78EE-46C5-BA8C-B3E89B59651A}"/>
            </c:ext>
          </c:extLst>
        </c:ser>
        <c:ser>
          <c:idx val="3"/>
          <c:order val="3"/>
          <c:tx>
            <c:strRef>
              <c:f>データシート!$A$30</c:f>
              <c:strCache>
                <c:ptCount val="1"/>
                <c:pt idx="0">
                  <c:v>鹿島臨海工業地帯造成事業特別会計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0.13</c:v>
                </c:pt>
                <c:pt idx="4">
                  <c:v>#N/A</c:v>
                </c:pt>
                <c:pt idx="5">
                  <c:v>0.28999999999999998</c:v>
                </c:pt>
                <c:pt idx="6">
                  <c:v>#N/A</c:v>
                </c:pt>
                <c:pt idx="7">
                  <c:v>0.3</c:v>
                </c:pt>
                <c:pt idx="8">
                  <c:v>#N/A</c:v>
                </c:pt>
                <c:pt idx="9">
                  <c:v>0.43</c:v>
                </c:pt>
              </c:numCache>
            </c:numRef>
          </c:val>
          <c:extLst>
            <c:ext xmlns:c16="http://schemas.microsoft.com/office/drawing/2014/chart" uri="{C3380CC4-5D6E-409C-BE32-E72D297353CC}">
              <c16:uniqueId val="{00000003-78EE-46C5-BA8C-B3E89B59651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1.17</c:v>
                </c:pt>
                <c:pt idx="2">
                  <c:v>#N/A</c:v>
                </c:pt>
                <c:pt idx="3">
                  <c:v>1.1399999999999999</c:v>
                </c:pt>
                <c:pt idx="4">
                  <c:v>#N/A</c:v>
                </c:pt>
                <c:pt idx="5">
                  <c:v>0.91</c:v>
                </c:pt>
                <c:pt idx="6">
                  <c:v>#N/A</c:v>
                </c:pt>
                <c:pt idx="7">
                  <c:v>0.95</c:v>
                </c:pt>
                <c:pt idx="8">
                  <c:v>#N/A</c:v>
                </c:pt>
                <c:pt idx="9">
                  <c:v>0.86</c:v>
                </c:pt>
              </c:numCache>
            </c:numRef>
          </c:val>
          <c:extLst>
            <c:ext xmlns:c16="http://schemas.microsoft.com/office/drawing/2014/chart" uri="{C3380CC4-5D6E-409C-BE32-E72D297353CC}">
              <c16:uniqueId val="{00000004-78EE-46C5-BA8C-B3E89B59651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c:v>
                </c:pt>
                <c:pt idx="2">
                  <c:v>#N/A</c:v>
                </c:pt>
                <c:pt idx="3">
                  <c:v>1.08</c:v>
                </c:pt>
                <c:pt idx="4">
                  <c:v>#N/A</c:v>
                </c:pt>
                <c:pt idx="5">
                  <c:v>1.02</c:v>
                </c:pt>
                <c:pt idx="6">
                  <c:v>#N/A</c:v>
                </c:pt>
                <c:pt idx="7">
                  <c:v>1.08</c:v>
                </c:pt>
                <c:pt idx="8">
                  <c:v>#N/A</c:v>
                </c:pt>
                <c:pt idx="9">
                  <c:v>1.05</c:v>
                </c:pt>
              </c:numCache>
            </c:numRef>
          </c:val>
          <c:extLst>
            <c:ext xmlns:c16="http://schemas.microsoft.com/office/drawing/2014/chart" uri="{C3380CC4-5D6E-409C-BE32-E72D297353CC}">
              <c16:uniqueId val="{00000005-78EE-46C5-BA8C-B3E89B59651A}"/>
            </c:ext>
          </c:extLst>
        </c:ser>
        <c:ser>
          <c:idx val="6"/>
          <c:order val="6"/>
          <c:tx>
            <c:strRef>
              <c:f>データシート!$A$33</c:f>
              <c:strCache>
                <c:ptCount val="1"/>
                <c:pt idx="0">
                  <c:v>鹿島臨海都市計画下水道事業会計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1.22</c:v>
                </c:pt>
                <c:pt idx="4">
                  <c:v>#N/A</c:v>
                </c:pt>
                <c:pt idx="5">
                  <c:v>1.28</c:v>
                </c:pt>
                <c:pt idx="6">
                  <c:v>#N/A</c:v>
                </c:pt>
                <c:pt idx="7">
                  <c:v>1.1599999999999999</c:v>
                </c:pt>
                <c:pt idx="8">
                  <c:v>#N/A</c:v>
                </c:pt>
                <c:pt idx="9">
                  <c:v>1.1299999999999999</c:v>
                </c:pt>
              </c:numCache>
            </c:numRef>
          </c:val>
          <c:extLst>
            <c:ext xmlns:c16="http://schemas.microsoft.com/office/drawing/2014/chart" uri="{C3380CC4-5D6E-409C-BE32-E72D297353CC}">
              <c16:uniqueId val="{00000006-78EE-46C5-BA8C-B3E89B5965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2.2000000000000002</c:v>
                </c:pt>
                <c:pt idx="8">
                  <c:v>#N/A</c:v>
                </c:pt>
                <c:pt idx="9">
                  <c:v>2.2599999999999998</c:v>
                </c:pt>
              </c:numCache>
            </c:numRef>
          </c:val>
          <c:extLst>
            <c:ext xmlns:c16="http://schemas.microsoft.com/office/drawing/2014/chart" uri="{C3380CC4-5D6E-409C-BE32-E72D297353CC}">
              <c16:uniqueId val="{00000007-78EE-46C5-BA8C-B3E89B5965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2.17</c:v>
                </c:pt>
                <c:pt idx="2">
                  <c:v>#N/A</c:v>
                </c:pt>
                <c:pt idx="3">
                  <c:v>2.4300000000000002</c:v>
                </c:pt>
                <c:pt idx="4">
                  <c:v>#N/A</c:v>
                </c:pt>
                <c:pt idx="5">
                  <c:v>2.65</c:v>
                </c:pt>
                <c:pt idx="6">
                  <c:v>#N/A</c:v>
                </c:pt>
                <c:pt idx="7">
                  <c:v>2.77</c:v>
                </c:pt>
                <c:pt idx="8">
                  <c:v>#N/A</c:v>
                </c:pt>
                <c:pt idx="9">
                  <c:v>2.89</c:v>
                </c:pt>
              </c:numCache>
            </c:numRef>
          </c:val>
          <c:extLst>
            <c:ext xmlns:c16="http://schemas.microsoft.com/office/drawing/2014/chart" uri="{C3380CC4-5D6E-409C-BE32-E72D297353CC}">
              <c16:uniqueId val="{00000008-78EE-46C5-BA8C-B3E89B59651A}"/>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2.0499999999999998</c:v>
                </c:pt>
                <c:pt idx="2">
                  <c:v>#N/A</c:v>
                </c:pt>
                <c:pt idx="3">
                  <c:v>2.44</c:v>
                </c:pt>
                <c:pt idx="4">
                  <c:v>#N/A</c:v>
                </c:pt>
                <c:pt idx="5">
                  <c:v>2.56</c:v>
                </c:pt>
                <c:pt idx="6">
                  <c:v>#N/A</c:v>
                </c:pt>
                <c:pt idx="7">
                  <c:v>2.89</c:v>
                </c:pt>
                <c:pt idx="8">
                  <c:v>#N/A</c:v>
                </c:pt>
                <c:pt idx="9">
                  <c:v>3.06</c:v>
                </c:pt>
              </c:numCache>
            </c:numRef>
          </c:val>
          <c:extLst>
            <c:ext xmlns:c16="http://schemas.microsoft.com/office/drawing/2014/chart" uri="{C3380CC4-5D6E-409C-BE32-E72D297353CC}">
              <c16:uniqueId val="{00000009-78EE-46C5-BA8C-B3E89B59651A}"/>
            </c:ext>
          </c:extLst>
        </c:ser>
        <c:dLbls>
          <c:showLegendKey val="0"/>
          <c:showVal val="0"/>
          <c:showCatName val="0"/>
          <c:showSerName val="0"/>
          <c:showPercent val="0"/>
          <c:showBubbleSize val="0"/>
        </c:dLbls>
        <c:gapWidth val="150"/>
        <c:overlap val="100"/>
        <c:axId val="1597512752"/>
        <c:axId val="1597513296"/>
      </c:barChart>
      <c:catAx>
        <c:axId val="159751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513296"/>
        <c:crosses val="autoZero"/>
        <c:auto val="1"/>
        <c:lblAlgn val="ctr"/>
        <c:lblOffset val="100"/>
        <c:tickLblSkip val="1"/>
        <c:tickMarkSkip val="1"/>
        <c:noMultiLvlLbl val="0"/>
      </c:catAx>
      <c:valAx>
        <c:axId val="159751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1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97941</c:v>
                </c:pt>
                <c:pt idx="5">
                  <c:v>104073</c:v>
                </c:pt>
                <c:pt idx="8">
                  <c:v>102677</c:v>
                </c:pt>
                <c:pt idx="11">
                  <c:v>102082</c:v>
                </c:pt>
                <c:pt idx="14">
                  <c:v>101793</c:v>
                </c:pt>
              </c:numCache>
            </c:numRef>
          </c:val>
          <c:extLst>
            <c:ext xmlns:c16="http://schemas.microsoft.com/office/drawing/2014/chart" uri="{C3380CC4-5D6E-409C-BE32-E72D297353CC}">
              <c16:uniqueId val="{00000000-0457-4682-B631-0BE22F349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1-0457-4682-B631-0BE22F349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4158</c:v>
                </c:pt>
                <c:pt idx="3">
                  <c:v>3901</c:v>
                </c:pt>
                <c:pt idx="6">
                  <c:v>2400</c:v>
                </c:pt>
                <c:pt idx="9">
                  <c:v>1506</c:v>
                </c:pt>
                <c:pt idx="12">
                  <c:v>715</c:v>
                </c:pt>
              </c:numCache>
            </c:numRef>
          </c:val>
          <c:extLst>
            <c:ext xmlns:c16="http://schemas.microsoft.com/office/drawing/2014/chart" uri="{C3380CC4-5D6E-409C-BE32-E72D297353CC}">
              <c16:uniqueId val="{00000002-0457-4682-B631-0BE22F349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57-4682-B631-0BE22F349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4564</c:v>
                </c:pt>
                <c:pt idx="3">
                  <c:v>3052</c:v>
                </c:pt>
                <c:pt idx="6">
                  <c:v>3098</c:v>
                </c:pt>
                <c:pt idx="9">
                  <c:v>2742</c:v>
                </c:pt>
                <c:pt idx="12">
                  <c:v>3121</c:v>
                </c:pt>
              </c:numCache>
            </c:numRef>
          </c:val>
          <c:extLst>
            <c:ext xmlns:c16="http://schemas.microsoft.com/office/drawing/2014/chart" uri="{C3380CC4-5D6E-409C-BE32-E72D297353CC}">
              <c16:uniqueId val="{00000004-0457-4682-B631-0BE22F349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19053</c:v>
                </c:pt>
                <c:pt idx="3">
                  <c:v>17273</c:v>
                </c:pt>
                <c:pt idx="6">
                  <c:v>19378</c:v>
                </c:pt>
                <c:pt idx="9">
                  <c:v>19022</c:v>
                </c:pt>
                <c:pt idx="12">
                  <c:v>21399</c:v>
                </c:pt>
              </c:numCache>
            </c:numRef>
          </c:val>
          <c:extLst>
            <c:ext xmlns:c16="http://schemas.microsoft.com/office/drawing/2014/chart" uri="{C3380CC4-5D6E-409C-BE32-E72D297353CC}">
              <c16:uniqueId val="{00000005-0457-4682-B631-0BE22F349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7965</c:v>
                </c:pt>
                <c:pt idx="3">
                  <c:v>7202</c:v>
                </c:pt>
                <c:pt idx="6">
                  <c:v>7465</c:v>
                </c:pt>
                <c:pt idx="9">
                  <c:v>5221</c:v>
                </c:pt>
                <c:pt idx="12">
                  <c:v>3577</c:v>
                </c:pt>
              </c:numCache>
            </c:numRef>
          </c:val>
          <c:extLst>
            <c:ext xmlns:c16="http://schemas.microsoft.com/office/drawing/2014/chart" uri="{C3380CC4-5D6E-409C-BE32-E72D297353CC}">
              <c16:uniqueId val="{00000006-0457-4682-B631-0BE22F349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120394</c:v>
                </c:pt>
                <c:pt idx="3">
                  <c:v>126249</c:v>
                </c:pt>
                <c:pt idx="6">
                  <c:v>124825</c:v>
                </c:pt>
                <c:pt idx="9">
                  <c:v>126274</c:v>
                </c:pt>
                <c:pt idx="12">
                  <c:v>122196</c:v>
                </c:pt>
              </c:numCache>
            </c:numRef>
          </c:val>
          <c:extLst>
            <c:ext xmlns:c16="http://schemas.microsoft.com/office/drawing/2014/chart" uri="{C3380CC4-5D6E-409C-BE32-E72D297353CC}">
              <c16:uniqueId val="{00000007-0457-4682-B631-0BE22F3493B7}"/>
            </c:ext>
          </c:extLst>
        </c:ser>
        <c:dLbls>
          <c:showLegendKey val="0"/>
          <c:showVal val="0"/>
          <c:showCatName val="0"/>
          <c:showSerName val="0"/>
          <c:showPercent val="0"/>
          <c:showBubbleSize val="0"/>
        </c:dLbls>
        <c:gapWidth val="100"/>
        <c:overlap val="100"/>
        <c:axId val="1597498064"/>
        <c:axId val="159750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58196</c:v>
                </c:pt>
                <c:pt idx="2">
                  <c:v>#N/A</c:v>
                </c:pt>
                <c:pt idx="3">
                  <c:v>#N/A</c:v>
                </c:pt>
                <c:pt idx="4">
                  <c:v>53604</c:v>
                </c:pt>
                <c:pt idx="5">
                  <c:v>#N/A</c:v>
                </c:pt>
                <c:pt idx="6">
                  <c:v>#N/A</c:v>
                </c:pt>
                <c:pt idx="7">
                  <c:v>54489</c:v>
                </c:pt>
                <c:pt idx="8">
                  <c:v>#N/A</c:v>
                </c:pt>
                <c:pt idx="9">
                  <c:v>#N/A</c:v>
                </c:pt>
                <c:pt idx="10">
                  <c:v>52683</c:v>
                </c:pt>
                <c:pt idx="11">
                  <c:v>#N/A</c:v>
                </c:pt>
                <c:pt idx="12">
                  <c:v>#N/A</c:v>
                </c:pt>
                <c:pt idx="13">
                  <c:v>49215</c:v>
                </c:pt>
                <c:pt idx="14">
                  <c:v>#N/A</c:v>
                </c:pt>
              </c:numCache>
            </c:numRef>
          </c:val>
          <c:smooth val="0"/>
          <c:extLst>
            <c:ext xmlns:c16="http://schemas.microsoft.com/office/drawing/2014/chart" uri="{C3380CC4-5D6E-409C-BE32-E72D297353CC}">
              <c16:uniqueId val="{00000008-0457-4682-B631-0BE22F3493B7}"/>
            </c:ext>
          </c:extLst>
        </c:ser>
        <c:dLbls>
          <c:showLegendKey val="0"/>
          <c:showVal val="0"/>
          <c:showCatName val="0"/>
          <c:showSerName val="0"/>
          <c:showPercent val="0"/>
          <c:showBubbleSize val="0"/>
        </c:dLbls>
        <c:marker val="1"/>
        <c:smooth val="0"/>
        <c:axId val="1597498064"/>
        <c:axId val="1597500240"/>
      </c:lineChart>
      <c:catAx>
        <c:axId val="159749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500240"/>
        <c:crosses val="autoZero"/>
        <c:auto val="1"/>
        <c:lblAlgn val="ctr"/>
        <c:lblOffset val="100"/>
        <c:tickLblSkip val="1"/>
        <c:tickMarkSkip val="1"/>
        <c:noMultiLvlLbl val="0"/>
      </c:catAx>
      <c:valAx>
        <c:axId val="159750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49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1226809</c:v>
                </c:pt>
                <c:pt idx="5">
                  <c:v>1228023</c:v>
                </c:pt>
                <c:pt idx="8">
                  <c:v>1225111</c:v>
                </c:pt>
                <c:pt idx="11">
                  <c:v>1221026</c:v>
                </c:pt>
                <c:pt idx="14">
                  <c:v>1216074</c:v>
                </c:pt>
              </c:numCache>
            </c:numRef>
          </c:val>
          <c:extLst>
            <c:ext xmlns:c16="http://schemas.microsoft.com/office/drawing/2014/chart" uri="{C3380CC4-5D6E-409C-BE32-E72D297353CC}">
              <c16:uniqueId val="{00000000-4452-4FF4-931B-499DB4BCE9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131095</c:v>
                </c:pt>
                <c:pt idx="5">
                  <c:v>122732</c:v>
                </c:pt>
                <c:pt idx="8">
                  <c:v>113974</c:v>
                </c:pt>
                <c:pt idx="11">
                  <c:v>106052</c:v>
                </c:pt>
                <c:pt idx="14">
                  <c:v>98945</c:v>
                </c:pt>
              </c:numCache>
            </c:numRef>
          </c:val>
          <c:extLst>
            <c:ext xmlns:c16="http://schemas.microsoft.com/office/drawing/2014/chart" uri="{C3380CC4-5D6E-409C-BE32-E72D297353CC}">
              <c16:uniqueId val="{00000001-4452-4FF4-931B-499DB4BCE9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132377</c:v>
                </c:pt>
                <c:pt idx="5">
                  <c:v>140508</c:v>
                </c:pt>
                <c:pt idx="8">
                  <c:v>145152</c:v>
                </c:pt>
                <c:pt idx="11">
                  <c:v>166170</c:v>
                </c:pt>
                <c:pt idx="14">
                  <c:v>159580</c:v>
                </c:pt>
              </c:numCache>
            </c:numRef>
          </c:val>
          <c:extLst>
            <c:ext xmlns:c16="http://schemas.microsoft.com/office/drawing/2014/chart" uri="{C3380CC4-5D6E-409C-BE32-E72D297353CC}">
              <c16:uniqueId val="{00000002-4452-4FF4-931B-499DB4BCE9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52-4FF4-931B-499DB4BCE9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52-4FF4-931B-499DB4BCE9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821</c:v>
                </c:pt>
                <c:pt idx="3">
                  <c:v>915</c:v>
                </c:pt>
                <c:pt idx="6">
                  <c:v>643</c:v>
                </c:pt>
                <c:pt idx="9">
                  <c:v>527</c:v>
                </c:pt>
                <c:pt idx="12">
                  <c:v>473</c:v>
                </c:pt>
              </c:numCache>
            </c:numRef>
          </c:val>
          <c:extLst>
            <c:ext xmlns:c16="http://schemas.microsoft.com/office/drawing/2014/chart" uri="{C3380CC4-5D6E-409C-BE32-E72D297353CC}">
              <c16:uniqueId val="{00000005-4452-4FF4-931B-499DB4BCE9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298050</c:v>
                </c:pt>
                <c:pt idx="3">
                  <c:v>288852</c:v>
                </c:pt>
                <c:pt idx="6">
                  <c:v>265494</c:v>
                </c:pt>
                <c:pt idx="9">
                  <c:v>261165</c:v>
                </c:pt>
                <c:pt idx="12">
                  <c:v>255022</c:v>
                </c:pt>
              </c:numCache>
            </c:numRef>
          </c:val>
          <c:extLst>
            <c:ext xmlns:c16="http://schemas.microsoft.com/office/drawing/2014/chart" uri="{C3380CC4-5D6E-409C-BE32-E72D297353CC}">
              <c16:uniqueId val="{00000006-4452-4FF4-931B-499DB4BCE9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452-4FF4-931B-499DB4BCE9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123354</c:v>
                </c:pt>
                <c:pt idx="3">
                  <c:v>123329</c:v>
                </c:pt>
                <c:pt idx="6">
                  <c:v>114955</c:v>
                </c:pt>
                <c:pt idx="9">
                  <c:v>103975</c:v>
                </c:pt>
                <c:pt idx="12">
                  <c:v>91414</c:v>
                </c:pt>
              </c:numCache>
            </c:numRef>
          </c:val>
          <c:extLst>
            <c:ext xmlns:c16="http://schemas.microsoft.com/office/drawing/2014/chart" uri="{C3380CC4-5D6E-409C-BE32-E72D297353CC}">
              <c16:uniqueId val="{00000008-4452-4FF4-931B-499DB4BCE9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39997</c:v>
                </c:pt>
                <c:pt idx="3">
                  <c:v>35569</c:v>
                </c:pt>
                <c:pt idx="6">
                  <c:v>31630</c:v>
                </c:pt>
                <c:pt idx="9">
                  <c:v>28767</c:v>
                </c:pt>
                <c:pt idx="12">
                  <c:v>26194</c:v>
                </c:pt>
              </c:numCache>
            </c:numRef>
          </c:val>
          <c:extLst>
            <c:ext xmlns:c16="http://schemas.microsoft.com/office/drawing/2014/chart" uri="{C3380CC4-5D6E-409C-BE32-E72D297353CC}">
              <c16:uniqueId val="{00000009-4452-4FF4-931B-499DB4BCE9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2250008</c:v>
                </c:pt>
                <c:pt idx="3">
                  <c:v>2235564</c:v>
                </c:pt>
                <c:pt idx="6">
                  <c:v>2229066</c:v>
                </c:pt>
                <c:pt idx="9">
                  <c:v>2222030</c:v>
                </c:pt>
                <c:pt idx="12">
                  <c:v>2209543</c:v>
                </c:pt>
              </c:numCache>
            </c:numRef>
          </c:val>
          <c:extLst>
            <c:ext xmlns:c16="http://schemas.microsoft.com/office/drawing/2014/chart" uri="{C3380CC4-5D6E-409C-BE32-E72D297353CC}">
              <c16:uniqueId val="{0000000A-4452-4FF4-931B-499DB4BCE922}"/>
            </c:ext>
          </c:extLst>
        </c:ser>
        <c:dLbls>
          <c:showLegendKey val="0"/>
          <c:showVal val="0"/>
          <c:showCatName val="0"/>
          <c:showSerName val="0"/>
          <c:showPercent val="0"/>
          <c:showBubbleSize val="0"/>
        </c:dLbls>
        <c:gapWidth val="100"/>
        <c:overlap val="100"/>
        <c:axId val="1597498608"/>
        <c:axId val="159750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1221950</c:v>
                </c:pt>
                <c:pt idx="2">
                  <c:v>#N/A</c:v>
                </c:pt>
                <c:pt idx="3">
                  <c:v>#N/A</c:v>
                </c:pt>
                <c:pt idx="4">
                  <c:v>1192965</c:v>
                </c:pt>
                <c:pt idx="5">
                  <c:v>#N/A</c:v>
                </c:pt>
                <c:pt idx="6">
                  <c:v>#N/A</c:v>
                </c:pt>
                <c:pt idx="7">
                  <c:v>1157550</c:v>
                </c:pt>
                <c:pt idx="8">
                  <c:v>#N/A</c:v>
                </c:pt>
                <c:pt idx="9">
                  <c:v>#N/A</c:v>
                </c:pt>
                <c:pt idx="10">
                  <c:v>1123216</c:v>
                </c:pt>
                <c:pt idx="11">
                  <c:v>#N/A</c:v>
                </c:pt>
                <c:pt idx="12">
                  <c:v>#N/A</c:v>
                </c:pt>
                <c:pt idx="13">
                  <c:v>1108047</c:v>
                </c:pt>
                <c:pt idx="14">
                  <c:v>#N/A</c:v>
                </c:pt>
              </c:numCache>
            </c:numRef>
          </c:val>
          <c:smooth val="0"/>
          <c:extLst>
            <c:ext xmlns:c16="http://schemas.microsoft.com/office/drawing/2014/chart" uri="{C3380CC4-5D6E-409C-BE32-E72D297353CC}">
              <c16:uniqueId val="{0000000B-4452-4FF4-931B-499DB4BCE922}"/>
            </c:ext>
          </c:extLst>
        </c:ser>
        <c:dLbls>
          <c:showLegendKey val="0"/>
          <c:showVal val="0"/>
          <c:showCatName val="0"/>
          <c:showSerName val="0"/>
          <c:showPercent val="0"/>
          <c:showBubbleSize val="0"/>
        </c:dLbls>
        <c:marker val="1"/>
        <c:smooth val="0"/>
        <c:axId val="1597498608"/>
        <c:axId val="1597502416"/>
      </c:lineChart>
      <c:catAx>
        <c:axId val="159749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502416"/>
        <c:crosses val="autoZero"/>
        <c:auto val="1"/>
        <c:lblAlgn val="ctr"/>
        <c:lblOffset val="100"/>
        <c:tickLblSkip val="1"/>
        <c:tickMarkSkip val="1"/>
        <c:noMultiLvlLbl val="0"/>
      </c:catAx>
      <c:valAx>
        <c:axId val="159750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49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18305</c:v>
                </c:pt>
                <c:pt idx="1">
                  <c:v>21173</c:v>
                </c:pt>
                <c:pt idx="2">
                  <c:v>21133</c:v>
                </c:pt>
              </c:numCache>
            </c:numRef>
          </c:val>
          <c:extLst>
            <c:ext xmlns:c16="http://schemas.microsoft.com/office/drawing/2014/chart" uri="{C3380CC4-5D6E-409C-BE32-E72D297353CC}">
              <c16:uniqueId val="{00000000-EEE1-489A-9CB5-F30492B726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47203</c:v>
                </c:pt>
                <c:pt idx="1">
                  <c:v>47223</c:v>
                </c:pt>
                <c:pt idx="2">
                  <c:v>47236</c:v>
                </c:pt>
              </c:numCache>
            </c:numRef>
          </c:val>
          <c:extLst>
            <c:ext xmlns:c16="http://schemas.microsoft.com/office/drawing/2014/chart" uri="{C3380CC4-5D6E-409C-BE32-E72D297353CC}">
              <c16:uniqueId val="{00000001-EEE1-489A-9CB5-F30492B726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45528</c:v>
                </c:pt>
                <c:pt idx="1">
                  <c:v>54703</c:v>
                </c:pt>
                <c:pt idx="2">
                  <c:v>47149</c:v>
                </c:pt>
              </c:numCache>
            </c:numRef>
          </c:val>
          <c:extLst>
            <c:ext xmlns:c16="http://schemas.microsoft.com/office/drawing/2014/chart" uri="{C3380CC4-5D6E-409C-BE32-E72D297353CC}">
              <c16:uniqueId val="{00000002-EEE1-489A-9CB5-F30492B726C0}"/>
            </c:ext>
          </c:extLst>
        </c:ser>
        <c:dLbls>
          <c:showLegendKey val="0"/>
          <c:showVal val="0"/>
          <c:showCatName val="0"/>
          <c:showSerName val="0"/>
          <c:showPercent val="0"/>
          <c:showBubbleSize val="0"/>
        </c:dLbls>
        <c:gapWidth val="120"/>
        <c:overlap val="100"/>
        <c:axId val="1597507856"/>
        <c:axId val="1597503504"/>
      </c:barChart>
      <c:catAx>
        <c:axId val="159750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7503504"/>
        <c:crosses val="autoZero"/>
        <c:auto val="1"/>
        <c:lblAlgn val="ctr"/>
        <c:lblOffset val="100"/>
        <c:tickLblSkip val="1"/>
        <c:tickMarkSkip val="1"/>
        <c:noMultiLvlLbl val="0"/>
      </c:catAx>
      <c:valAx>
        <c:axId val="1597503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750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{9E7DB840-1441-4A84-8305-3D99FABE7116}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39-4A39-907A-48CB0CFE5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{7E7F9863-2B8B-4E43-9DBF-AC0BADFFE284}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9-4A39-907A-48CB0CFE5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{F13E2212-82DE-4179-A787-801B4D615C12}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9-4A39-907A-48CB0CFE5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{B0E1FBB5-4A4A-4D64-8218-2CC2E115E901}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9-4A39-907A-48CB0CFE5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{9256AC60-7AC7-4551-97C7-0ACB84B28F17}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9-4A39-907A-48CB0CFE50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{6A7F563A-AD5B-499B-889C-189A2C09A636}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39-4A39-907A-48CB0CFE501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{7BAB97B7-CEA5-4044-A6E0-206C92E3E10F}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39-4A39-907A-48CB0CFE5015}"/>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{6BC9230A-0712-4A72-980B-4E83FA6B7853}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39-4A39-907A-48CB0CFE501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{136B21FB-8FB9-4421-B14E-83CFD166D572}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39-4A39-907A-48CB0CFE5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50.7</c:v>
                </c:pt>
                <c:pt idx="24">
                  <c:v>51.7</c:v>
                </c:pt>
                <c:pt idx="32">
                  <c:v>52.8</c:v>
                </c:pt>
              </c:numCache>
            </c:numRef>
          </c:xVal>
          <c:yVal>
            <c:numRef>
              <c:f>公会計指標分析・財政指標組合せ分析表!$BP$51:$DC$51</c:f>
              <c:numCache>
                <c:formatCode>#,##0.0;"▲ "#,##0.0</c:formatCode>
                <c:ptCount val="40"/>
                <c:pt idx="16">
                  <c:v>213.3</c:v>
                </c:pt>
                <c:pt idx="24">
                  <c:v>206.8</c:v>
                </c:pt>
                <c:pt idx="32">
                  <c:v>204</c:v>
                </c:pt>
              </c:numCache>
            </c:numRef>
          </c:yVal>
          <c:smooth val="0"/>
          <c:extLst>
            <c:ext xmlns:c16="http://schemas.microsoft.com/office/drawing/2014/chart" uri="{C3380CC4-5D6E-409C-BE32-E72D297353CC}">
              <c16:uniqueId val="{00000009-4B39-4A39-907A-48CB0CFE501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{47B22DFE-5283-4A41-915F-537026F23C30}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39-4A39-907A-48CB0CFE5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{2F624AE0-0335-4427-87CF-4522E1AC0769}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9-4A39-907A-48CB0CFE5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{799AF6A0-F85C-49EA-9AC5-FE0ADC28EA58}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9-4A39-907A-48CB0CFE5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{0B64A218-0001-4F87-BD12-941492F2B823}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9-4A39-907A-48CB0CFE5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{13828FC4-02AF-4F56-BDD5-0EC6A797F7B5}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9-4A39-907A-48CB0CFE50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{D69F665A-4812-4F98-9DB0-020DF89D9A41}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39-4A39-907A-48CB0CFE501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{F6E593A0-9BF2-4BD1-856E-2E0D8DB3A35B}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39-4A39-907A-48CB0CFE5015}"/>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{F5B71FC9-D939-4DDF-9E58-536FCDFEE72F}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39-4A39-907A-48CB0CFE501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{5CA187CE-044A-4CB3-A8E0-C976B2282F93}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39-4A39-907A-48CB0CFE5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60.7</c:v>
                </c:pt>
                <c:pt idx="32">
                  <c:v>60.1</c:v>
                </c:pt>
              </c:numCache>
            </c:numRef>
          </c:xVal>
          <c:yVal>
            <c:numRef>
              <c:f>公会計指標分析・財政指標組合せ分析表!$BP$55:$DC$55</c:f>
              <c:numCache>
                <c:formatCode>#,##0.0;"▲ "#,##0.0</c:formatCode>
                <c:ptCount val="40"/>
                <c:pt idx="16">
                  <c:v>198</c:v>
                </c:pt>
                <c:pt idx="24">
                  <c:v>195.2</c:v>
                </c:pt>
                <c:pt idx="32">
                  <c:v>193.6</c:v>
                </c:pt>
              </c:numCache>
            </c:numRef>
          </c:yVal>
          <c:smooth val="0"/>
          <c:extLst>
            <c:ext xmlns:c16="http://schemas.microsoft.com/office/drawing/2014/chart" uri="{C3380CC4-5D6E-409C-BE32-E72D297353CC}">
              <c16:uniqueId val="{00000013-4B39-4A39-907A-48CB0CFE5015}"/>
            </c:ext>
          </c:extLst>
        </c:ser>
        <c:dLbls>
          <c:showLegendKey val="0"/>
          <c:showVal val="1"/>
          <c:showCatName val="0"/>
          <c:showSerName val="0"/>
          <c:showPercent val="0"/>
          <c:showBubbleSize val="0"/>
        </c:dLbls>
        <c:axId val="550762080"/>
        <c:axId val="550761296"/>
      </c:scatterChart>
      <c:valAx>
        <c:axId val="550762080"/>
        <c:scaling>
          <c:orientation val="minMax"/>
          <c:max val="6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761296"/>
        <c:crosses val="autoZero"/>
        <c:crossBetween val="midCat"/>
      </c:valAx>
      <c:valAx>
        <c:axId val="550761296"/>
        <c:scaling>
          <c:orientation val="minMax"/>
          <c:max val="217"/>
          <c:min val="1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76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{3E6373FA-8D81-4FA8-BE0A-BC8F6B71154F}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70E-4FC8-B7E6-9AD48C1B13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{C4564DB6-CC83-4F03-B0A3-E1E1F9B24FD3}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0E-4FC8-B7E6-9AD48C1B13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{362D8CA5-F93F-4FCC-B8CC-5ACA0F36ADBB}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0E-4FC8-B7E6-9AD48C1B13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{CB14EEA8-A90F-4D4C-B249-0AE9F861FA73}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0E-4FC8-B7E6-9AD48C1B13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{57AB194F-5E72-44F8-9401-5EE4A8102C91}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0E-4FC8-B7E6-9AD48C1B13C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{9804271F-95A4-45C6-B1AD-73BBC8760773}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70E-4FC8-B7E6-9AD48C1B13C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{425FE2BC-92B3-4761-8519-94D5BA4209B3}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70E-4FC8-B7E6-9AD48C1B13C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{B0B7F801-0647-4C7F-9351-9CCD6DBD28CA}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70E-4FC8-B7E6-9AD48C1B13C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{E48C1509-85AD-4A5C-A15D-93260267FB75}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70E-4FC8-B7E6-9AD48C1B13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c:v>
                </c:pt>
                <c:pt idx="16">
                  <c:v>10.199999999999999</c:v>
                </c:pt>
                <c:pt idx="24">
                  <c:v>9.8000000000000007</c:v>
                </c:pt>
                <c:pt idx="32">
                  <c:v>9.6</c:v>
                </c:pt>
              </c:numCache>
            </c:numRef>
          </c:xVal>
          <c:yVal>
            <c:numRef>
              <c:f>公会計指標分析・財政指標組合せ分析表!$BP$73:$DC$73</c:f>
              <c:numCache>
                <c:formatCode>#,##0.0;"▲ "#,##0.0</c:formatCode>
                <c:ptCount val="40"/>
                <c:pt idx="0">
                  <c:v>224.9</c:v>
                </c:pt>
                <c:pt idx="8">
                  <c:v>221</c:v>
                </c:pt>
                <c:pt idx="16">
                  <c:v>213.3</c:v>
                </c:pt>
                <c:pt idx="24">
                  <c:v>206.8</c:v>
                </c:pt>
                <c:pt idx="32">
                  <c:v>204</c:v>
                </c:pt>
              </c:numCache>
            </c:numRef>
          </c:yVal>
          <c:smooth val="0"/>
          <c:extLst>
            <c:ext xmlns:c16="http://schemas.microsoft.com/office/drawing/2014/chart" uri="{C3380CC4-5D6E-409C-BE32-E72D297353CC}">
              <c16:uniqueId val="{00000009-F70E-4FC8-B7E6-9AD48C1B13C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{8E204B92-F80F-4F2A-A32C-FF67770F2D92}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70E-4FC8-B7E6-9AD48C1B13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{8C9D99A2-5214-40D4-AD96-3A6C59B2C01C}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0E-4FC8-B7E6-9AD48C1B13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{169A40DC-FA83-4F3B-834E-15D4ECE63C14}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0E-4FC8-B7E6-9AD48C1B13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{9A86B6FF-1CEF-43D1-B2C1-CFCCA5725D69}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0E-4FC8-B7E6-9AD48C1B13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{488DF1B1-DDDD-441C-87E3-E20ED02F3645}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0E-4FC8-B7E6-9AD48C1B13C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{C87916B9-0009-4C27-864E-8EDCC0660F5A}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70E-4FC8-B7E6-9AD48C1B13C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{27EEAB77-5D11-489E-BEBF-94D61BEBFBAE}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70E-4FC8-B7E6-9AD48C1B13C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{D7BB6106-89BE-4FE7-91E4-C9071827CF6B}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70E-4FC8-B7E6-9AD48C1B13C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{8050C7FC-969C-4054-9A84-5A811A6E2FDE}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70E-4FC8-B7E6-9AD48C1B13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F70E-4FC8-B7E6-9AD48C1B13C3}"/>
            </c:ext>
          </c:extLst>
        </c:ser>
        <c:dLbls>
          <c:showLegendKey val="0"/>
          <c:showVal val="1"/>
          <c:showCatName val="0"/>
          <c:showSerName val="0"/>
          <c:showPercent val="0"/>
          <c:showBubbleSize val="0"/>
        </c:dLbls>
        <c:axId val="550769528"/>
        <c:axId val="550771880"/>
      </c:scatterChart>
      <c:valAx>
        <c:axId val="550769528"/>
        <c:scaling>
          <c:orientation val="minMax"/>
          <c:max val="14.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771880"/>
        <c:crosses val="autoZero"/>
        <c:crossBetween val="midCat"/>
      </c:valAx>
      <c:valAx>
        <c:axId val="550771880"/>
        <c:scaling>
          <c:orientation val="minMax"/>
          <c:max val="231"/>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769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年度以降、公共投資の重点化に務めてきた結果、公共投資等に充てた県債に係る公債費は減少傾向にあるが、臨時財政対策債に係る元利償還金は、平成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年度以降増加傾向にある。</a:t>
          </a:r>
        </a:p>
        <a:p>
          <a:r>
            <a:rPr kumimoji="1" lang="ja-JP" altLang="en-US" sz="1400">
              <a:latin typeface="ＭＳ ゴシック" pitchFamily="49" charset="-128"/>
              <a:ea typeface="ＭＳ ゴシック" pitchFamily="49" charset="-128"/>
            </a:rPr>
            <a:t>　一方で、減債基金不足率が改善したことにより、実質公債費比率の分子（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）は前年度から減少している。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引き続き公共投資の重点化・効率化に努め、県債の新規発行を適切にコントロールすることにより、実質公債費比率の改善を図る。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本県償還ルール（</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年据置後，</a:t>
          </a:r>
          <a:r>
            <a:rPr kumimoji="1" lang="en-US" altLang="ja-JP" sz="1000">
              <a:latin typeface="ＭＳ ゴシック" pitchFamily="49" charset="-128"/>
              <a:ea typeface="ＭＳ ゴシック" pitchFamily="49" charset="-128"/>
            </a:rPr>
            <a:t>1/27</a:t>
          </a:r>
          <a:r>
            <a:rPr kumimoji="1" lang="ja-JP" altLang="en-US" sz="1000">
              <a:latin typeface="ＭＳ ゴシック" pitchFamily="49" charset="-128"/>
              <a:ea typeface="ＭＳ ゴシック" pitchFamily="49" charset="-128"/>
            </a:rPr>
            <a:t>償還）で積み立てているため、減債基金積立相当額との差が生じている。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・一般会計等に係る地方債現在高</a:t>
          </a:r>
        </a:p>
        <a:p>
          <a:r>
            <a:rPr kumimoji="1" lang="ja-JP" altLang="en-US" sz="1400">
              <a:latin typeface="ＭＳ ゴシック" pitchFamily="49" charset="-128"/>
              <a:ea typeface="ＭＳ ゴシック" pitchFamily="49" charset="-128"/>
            </a:rPr>
            <a:t>　地方交付税の代替財源とされる臨時財政対策債の残高は増加したものの、通常県債の残高が減少しており、全体でも減少している。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貸付金償還金の活用により、企業債残高が減少している。</a:t>
          </a: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新陳代謝により、見込額が減少している。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公共投資の重点化・効率化により、県債の新規発行を適切にコントロールするとともに、職員数の適正化、保有土地等に係る将来負担額の計画的な解消を進め、比率の更なる改善を図っていく。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国民体育大会・障害者スポーツ大会基金の大会終了に伴う廃止等により、特定目的基金が約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億円減少し、基金全体も減少している。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そのため、行財政改革、経費節減等の取組みを進めることにより、財源を確保していく。また、国費関連の基金は、必要額の確保に向け国へ要望を行っていく。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災害対応、社会保障関係施策、教育・文化振興、環境保全、産業振興や公共施設等の老朽化対策など使途に応じた基金を設置している。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国民体育大会・障害者スポーツ大会基金の大会終了に伴う廃止等により、特定目的基金が約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億円減少し、基金全体も減少している。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積立の規模については、各基金の目的に沿って、関連する事業が安定的に実施できるよう、事業計画を踏まえながら管理・運営していく。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そのため、行財政改革、経費節減等の取組みを進めることにより、財源を確保していく。また、国の施策に基づく基金については、本県の必要額を確保できるよう国へ要望していく。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令和元年度中に取崩を行ったことにより、減少している。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令和元年度中の運用益の積立を行ったことにより、増加している。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485FF2-9A61-4D66-8A43-DD8692697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8EDF14-2F72-4242-9156-65C13652B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9800153-73BC-419E-A05B-EB2B4C71DD49}"/>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F58182B1-F077-4BC7-87F7-1B95912C4A26}"/>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F35D1828-D032-4972-B017-0B31CD0BD0B3}"/>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BCF9B93-AF21-4B82-82A5-B9DB0E4EFE53}"/>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B2EF856B-260C-4613-96F1-B5D935C1A8C6}"/>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CB1C4287-5DCE-4218-BC02-268CC6086F5B}"/>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E4147CFE-8E39-4E5C-93EF-E112EAAF9A16}"/>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1847E93-11DC-4C34-BA3F-50F2E4208C7A}"/>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59DBA83-289B-486D-85FD-42632669A9DE}"/>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1475B12-F493-4960-8CA7-15473A7568BB}"/>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027A9C6-0B17-4F49-B326-BAC5CFF18AAC}"/>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17546FB-71AF-4ACE-BE29-52A8E9788D83}"/>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484D01-B669-4AC9-9821-4C83DB88E645}"/>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E0BDD8A-8C10-4003-9B30-DEE0CB385490}"/>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FD072D4-2FAC-4082-9FA2-8EE1BB5431E3}"/>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59B9966E-4462-47E0-AA57-7759EA64DC08}"/>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F9F03C6-5FA7-42AC-8AA1-BF50C05BD90B}"/>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75C8E1B-D408-40B3-B622-5559DA396C5F}"/>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1517C7C-5341-4422-80FE-394A78425098}"/>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A4904A9-31A0-4AE4-AEC4-5FCA8CD71F69}"/>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9ABDACC-74A4-466B-84A2-3AD4490915F8}"/>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B4485C-7F40-4A0B-9217-B12C7EB0608A}"/>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F7B2563-E6A5-4A18-8D6B-237CBD11B28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2E617B5-D954-4998-AC0E-46BF90BB1864}"/>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332F7F2-ADA7-488D-BBD5-33ECB887ECFF}"/>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9FF9C22-7D94-44FF-9C29-EFD44C433C3E}"/>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5C0D2BF-0352-4771-8ADB-BDE5E25742F2}"/>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6C7C59BD-3A2F-4A30-A664-B6BAEF7C8B17}"/>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6AAA9A2D-AB90-446B-9582-65948DBAE70B}"/>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4DB78F20-F7CB-4BBB-A4AF-8B7DAD863B40}"/>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A5B7D15F-7A78-4542-8373-89E4AC522F37}"/>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0A2CE737-CD7E-43BE-B668-DD086EF13016}"/>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D61D0EA7-27C4-4E75-A38D-920696F783E4}"/>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2A1D8E53-5A38-47B2-B97B-FBECAB09FFB9}"/>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7B9F1A9-796C-4766-BCFD-3C7303DE4DBE}"/>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42436213-8D91-41BF-B9A7-D63F951AB518}"/>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7DDBAF50-5466-4E3B-804F-C69DF10CF0CD}"/>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E730E05F-B803-43D7-BE6F-8931432D7C24}"/>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CFD292B6-74BB-4B3B-A10E-24CB91FDE898}"/>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7D28C510-4563-4D64-A1CB-8EFF3669B47F}"/>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EE8638C-44C4-406D-B2E1-04062A04CA41}"/>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F7EB198-5613-4885-BE13-865B6BD4C295}"/>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ACDCD20-76D1-41EC-B166-B727978E32ED}"/>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9CFDAD62-930A-44FD-A95D-8BC309247CFF}"/>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年度に策定した茨城県公共施設等総合管理計画における基本方針において、「施設の長寿命化」、「資産総量の適正化」及び「資産の有効活用」を掲げている。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有形固定資産減価償却率は類似団体より低い水準にあるが、主な要因としては、事業用資産のうち建物及びインフラ資産のうち漁港港湾施設の減価償却率が低いことが挙げられる。　　　</a:t>
          </a:r>
        </a:p>
        <a:p>
          <a:r>
            <a:rPr kumimoji="1" lang="ja-JP" altLang="en-US" sz="1100">
              <a:latin typeface="ＭＳ Ｐゴシック" panose="020B0600070205080204" pitchFamily="50" charset="-128"/>
              <a:ea typeface="ＭＳ Ｐゴシック" panose="020B0600070205080204" pitchFamily="50" charset="-128"/>
            </a:rPr>
            <a:t>　引き続き、公共施設等総合計画等に基づき、老朽化対策に積極的に取り組んでいく。　</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9ABD0D4-5A0E-4AA2-87A9-E2E527BE8CCC}"/>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20557AF-262E-4526-B880-9F633B21EA67}"/>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B371BD0-2A1A-48F2-A852-4BBC6B09AB9B}"/>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20B209A0-FD71-4ABF-99D5-E0D5F0377EDA}"/>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86784803-6DD2-45D5-A847-2DDDB416EDCB}"/>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C85CFDF4-6232-4E55-920F-7B7ACD5BE8E5}"/>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307C2F3D-31B3-473B-9671-3856A1E7B5F1}"/>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B07E9397-C2CF-43B2-889A-AE9E037AE9F3}"/>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3CD5A339-A7A2-4313-AD8D-A572CCFF3DA1}"/>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FBDE9C84-C893-4207-BBCD-A39F1639148D}"/>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D92325D3-A6E3-45AF-99A4-7417B4CFE4F0}"/>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ACAA3423-E1F5-4DF7-9EB8-AEF9EBA60C24}"/>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EEF9AE60-53C2-48A4-8E0C-A5F757B3BDC7}"/>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40790883-2C3D-4D04-A289-1ABE53154771}"/>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E1F529CC-157A-4618-9305-7CDA44ACAA74}"/>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AAA2E8DF-81B7-4207-80A6-6333F15B8F6A}"/>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C5446D11-7FE8-4327-AD0F-E67146DA2FA1}"/>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C16D904A-6437-4F5E-8097-5ADA7F5B0956}"/>
            </a:ext>
          </a:extLst>
        </xdr:cNvPr>
        <xdr:cNvSpPr txBox="1"/>
      </xdr:nvSpPr>
      <xdr:spPr>
        <a:xfrm>
          <a:off x="4359275" y="5705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36D3E621-2FD3-444E-B242-6EDD14A96827}"/>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09D35A1F-9808-462D-AB18-427BC389D4AB}"/>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0290C3F2-D241-4E6E-8BD8-9BAA1475FD1A}"/>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5EB1089E-D778-4CE2-8AEE-774D25A6AD6A}"/>
            </a:ext>
          </a:extLst>
        </xdr:cNvPr>
        <xdr:cNvSpPr/>
      </xdr:nvSpPr>
      <xdr:spPr>
        <a:xfrm>
          <a:off x="2244725" y="558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BD899CF7-04B7-4C8E-8F81-9586714F317F}"/>
            </a:ext>
          </a:extLst>
        </xdr:cNvPr>
        <xdr:cNvSpPr/>
      </xdr:nvSpPr>
      <xdr:spPr>
        <a:xfrm>
          <a:off x="1558925" y="5526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B4B24F20-1358-48D7-8D18-D7967613451C}"/>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37C440B-0BEE-4390-A9E6-2B4C29B3C123}"/>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A7E1A135-21CA-4EAD-8F4A-8B596E045B75}"/>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6A4D547-C160-45CC-83C3-58C5B79D90BA}"/>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4C338D7-4747-4829-BE0C-D6BD53EC70CC}"/>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76" name="楕円 75">
          <a:extLst>
            <a:ext uri="{FF2B5EF4-FFF2-40B4-BE49-F238E27FC236}">
              <a16:creationId xmlns:a16="http://schemas.microsoft.com/office/drawing/2014/main" id="{89B82024-9FC2-4A7B-AA47-16311ED5E4DE}"/>
            </a:ext>
          </a:extLst>
        </xdr:cNvPr>
        <xdr:cNvSpPr/>
      </xdr:nvSpPr>
      <xdr:spPr>
        <a:xfrm>
          <a:off x="4254500" y="5354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77" name="有形固定資産減価償却率該当値テキスト">
          <a:extLst>
            <a:ext uri="{FF2B5EF4-FFF2-40B4-BE49-F238E27FC236}">
              <a16:creationId xmlns:a16="http://schemas.microsoft.com/office/drawing/2014/main" id="{A7EDC833-390B-43A0-BB66-04F719A001BC}"/>
            </a:ext>
          </a:extLst>
        </xdr:cNvPr>
        <xdr:cNvSpPr txBox="1"/>
      </xdr:nvSpPr>
      <xdr:spPr>
        <a:xfrm>
          <a:off x="4359275" y="52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133033</xdr:rowOff>
    </xdr:from>
    <xdr:to>
      <xdr:col>19</xdr:col>
      <xdr:colOff>187325</xdr:colOff>
      <xdr:row>28</xdr:row>
      <xdr:rowOff>63183</xdr:rowOff>
    </xdr:to>
    <xdr:sp macro="" textlink="">
      <xdr:nvSpPr>
        <xdr:cNvPr id="78" name="楕円 77">
          <a:extLst>
            <a:ext uri="{FF2B5EF4-FFF2-40B4-BE49-F238E27FC236}">
              <a16:creationId xmlns:a16="http://schemas.microsoft.com/office/drawing/2014/main" id="{C424CD22-454F-40F7-ABDF-AFEF865FA7FC}"/>
            </a:ext>
          </a:extLst>
        </xdr:cNvPr>
        <xdr:cNvSpPr/>
      </xdr:nvSpPr>
      <xdr:spPr>
        <a:xfrm>
          <a:off x="3616325" y="53051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12383</xdr:rowOff>
    </xdr:from>
    <xdr:to>
      <xdr:col>23</xdr:col>
      <xdr:colOff>85725</xdr:colOff>
      <xdr:row>28</xdr:row>
      <xdr:rowOff>71755</xdr:rowOff>
    </xdr:to>
    <xdr:cxnSp macro="">
      <xdr:nvCxnSpPr>
        <xdr:cNvPr id="79" name="直線コネクタ 78">
          <a:extLst>
            <a:ext uri="{FF2B5EF4-FFF2-40B4-BE49-F238E27FC236}">
              <a16:creationId xmlns:a16="http://schemas.microsoft.com/office/drawing/2014/main" id="{A26EB96B-A584-4ABF-BC09-B97FA6ABE054}"/>
            </a:ext>
          </a:extLst>
        </xdr:cNvPr>
        <xdr:cNvCxnSpPr/>
      </xdr:nvCxnSpPr>
      <xdr:spPr>
        <a:xfrm>
          <a:off x="3673475" y="5343208"/>
          <a:ext cx="62865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79058</xdr:rowOff>
    </xdr:from>
    <xdr:to>
      <xdr:col>15</xdr:col>
      <xdr:colOff>187325</xdr:colOff>
      <xdr:row>28</xdr:row>
      <xdr:rowOff>9208</xdr:rowOff>
    </xdr:to>
    <xdr:sp macro="" textlink="">
      <xdr:nvSpPr>
        <xdr:cNvPr id="80" name="楕円 79">
          <a:extLst>
            <a:ext uri="{FF2B5EF4-FFF2-40B4-BE49-F238E27FC236}">
              <a16:creationId xmlns:a16="http://schemas.microsoft.com/office/drawing/2014/main" id="{998EF448-EF14-4D9A-A81A-7F544BBE0FD1}"/>
            </a:ext>
          </a:extLst>
        </xdr:cNvPr>
        <xdr:cNvSpPr/>
      </xdr:nvSpPr>
      <xdr:spPr>
        <a:xfrm>
          <a:off x="2930525" y="5251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129858</xdr:rowOff>
    </xdr:from>
    <xdr:to>
      <xdr:col>19</xdr:col>
      <xdr:colOff>136525</xdr:colOff>
      <xdr:row>28</xdr:row>
      <xdr:rowOff>12383</xdr:rowOff>
    </xdr:to>
    <xdr:cxnSp macro="">
      <xdr:nvCxnSpPr>
        <xdr:cNvPr id="81" name="直線コネクタ 80">
          <a:extLst>
            <a:ext uri="{FF2B5EF4-FFF2-40B4-BE49-F238E27FC236}">
              <a16:creationId xmlns:a16="http://schemas.microsoft.com/office/drawing/2014/main" id="{B2094FA6-8E71-4902-AC7B-1C3B21AA31C3}"/>
            </a:ext>
          </a:extLst>
        </xdr:cNvPr>
        <xdr:cNvCxnSpPr/>
      </xdr:nvCxnSpPr>
      <xdr:spPr>
        <a:xfrm>
          <a:off x="2987675" y="5298758"/>
          <a:ext cx="685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2" name="n_1aveValue有形固定資産減価償却率">
          <a:extLst>
            <a:ext uri="{FF2B5EF4-FFF2-40B4-BE49-F238E27FC236}">
              <a16:creationId xmlns:a16="http://schemas.microsoft.com/office/drawing/2014/main" id="{C6462523-47E9-4718-951F-26A8E2142B5E}"/>
            </a:ext>
          </a:extLst>
        </xdr:cNvPr>
        <xdr:cNvSpPr txBox="1"/>
      </xdr:nvSpPr>
      <xdr:spPr>
        <a:xfrm>
          <a:off x="3474094" y="5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3" name="n_2aveValue有形固定資産減価償却率">
          <a:extLst>
            <a:ext uri="{FF2B5EF4-FFF2-40B4-BE49-F238E27FC236}">
              <a16:creationId xmlns:a16="http://schemas.microsoft.com/office/drawing/2014/main" id="{DCC6FFA6-C5F0-45FB-905F-9DB181B2CBDF}"/>
            </a:ext>
          </a:extLst>
        </xdr:cNvPr>
        <xdr:cNvSpPr txBox="1"/>
      </xdr:nvSpPr>
      <xdr:spPr>
        <a:xfrm>
          <a:off x="2797819" y="581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4" name="n_3aveValue有形固定資産減価償却率">
          <a:extLst>
            <a:ext uri="{FF2B5EF4-FFF2-40B4-BE49-F238E27FC236}">
              <a16:creationId xmlns:a16="http://schemas.microsoft.com/office/drawing/2014/main" id="{9875126E-2730-4C72-AC7C-6EF56A1BA715}"/>
            </a:ext>
          </a:extLst>
        </xdr:cNvPr>
        <xdr:cNvSpPr txBox="1"/>
      </xdr:nvSpPr>
      <xdr:spPr>
        <a:xfrm>
          <a:off x="2112019"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5" name="n_4aveValue有形固定資産減価償却率">
          <a:extLst>
            <a:ext uri="{FF2B5EF4-FFF2-40B4-BE49-F238E27FC236}">
              <a16:creationId xmlns:a16="http://schemas.microsoft.com/office/drawing/2014/main" id="{9726B108-9FDF-4E00-9A5D-AF61F15383BD}"/>
            </a:ext>
          </a:extLst>
        </xdr:cNvPr>
        <xdr:cNvSpPr txBox="1"/>
      </xdr:nvSpPr>
      <xdr:spPr>
        <a:xfrm>
          <a:off x="1426219" y="531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79710</xdr:rowOff>
    </xdr:from>
    <xdr:ext cx="405111" cy="259045"/>
    <xdr:sp macro="" textlink="">
      <xdr:nvSpPr>
        <xdr:cNvPr id="86" name="n_1mainValue有形固定資産減価償却率">
          <a:extLst>
            <a:ext uri="{FF2B5EF4-FFF2-40B4-BE49-F238E27FC236}">
              <a16:creationId xmlns:a16="http://schemas.microsoft.com/office/drawing/2014/main" id="{EBE3E49E-D7FA-4A08-8DAA-6946B8448590}"/>
            </a:ext>
          </a:extLst>
        </xdr:cNvPr>
        <xdr:cNvSpPr txBox="1"/>
      </xdr:nvSpPr>
      <xdr:spPr>
        <a:xfrm>
          <a:off x="3474094" y="509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25735</xdr:rowOff>
    </xdr:from>
    <xdr:ext cx="405111" cy="259045"/>
    <xdr:sp macro="" textlink="">
      <xdr:nvSpPr>
        <xdr:cNvPr id="87" name="n_2mainValue有形固定資産減価償却率">
          <a:extLst>
            <a:ext uri="{FF2B5EF4-FFF2-40B4-BE49-F238E27FC236}">
              <a16:creationId xmlns:a16="http://schemas.microsoft.com/office/drawing/2014/main" id="{DA5EDB3B-64ED-441E-A5C3-8879D5A87B48}"/>
            </a:ext>
          </a:extLst>
        </xdr:cNvPr>
        <xdr:cNvSpPr txBox="1"/>
      </xdr:nvSpPr>
      <xdr:spPr>
        <a:xfrm>
          <a:off x="2797819" y="503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AC0703CF-E89A-410E-8D6D-3872EF6088A5}"/>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BE7D6310-5381-465E-9633-8B9BBD0FB0B7}"/>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9DEAE59B-F362-4BE4-B6EE-5E5FB0EEA727}"/>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245D3877-1378-4224-A811-B78BFA8999D7}"/>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B37968A7-73D8-4F6C-8A66-B672257FDD18}"/>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a:extLst>
            <a:ext uri="{FF2B5EF4-FFF2-40B4-BE49-F238E27FC236}">
              <a16:creationId xmlns:a16="http://schemas.microsoft.com/office/drawing/2014/main" id="{FFC6597D-184F-4732-9DF1-41741B562416}"/>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a:extLst>
            <a:ext uri="{FF2B5EF4-FFF2-40B4-BE49-F238E27FC236}">
              <a16:creationId xmlns:a16="http://schemas.microsoft.com/office/drawing/2014/main" id="{C29645E4-BECD-4A47-A425-3AE2DA83A932}"/>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95D17FBD-F000-46E3-9EBB-37D46530A229}"/>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132DCB1B-B489-474C-9A38-DEA21387D215}"/>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15053C41-246D-4028-AE1C-147E4D415E7F}"/>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a:extLst>
            <a:ext uri="{FF2B5EF4-FFF2-40B4-BE49-F238E27FC236}">
              <a16:creationId xmlns:a16="http://schemas.microsoft.com/office/drawing/2014/main" id="{378F8421-99CC-437B-B224-9516D0DB40FC}"/>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債務償還比率はこれまで減少傾向にあったが、今回増加に転じグループ内平均値を上回った。</a:t>
          </a:r>
        </a:p>
        <a:p>
          <a:r>
            <a:rPr kumimoji="1" lang="ja-JP" altLang="en-US" sz="1100">
              <a:latin typeface="ＭＳ Ｐゴシック" panose="020B0600070205080204" pitchFamily="50" charset="-128"/>
              <a:ea typeface="ＭＳ Ｐゴシック" panose="020B0600070205080204" pitchFamily="50" charset="-128"/>
            </a:rPr>
            <a:t>　主な要因としては、臨時財政対策債発行可能額減少による経常一般財源等の減等が挙げられる。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一般会計等の地方債残高や退職手当支給予定額は減少を維持できていることから、引き続き公共投資の重点化・効率化に努め、県債の新規発行を適切にコントロールするなど、将来負担額等の縮減に取り組んでいく。</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AB948CA4-0BE7-4F63-B04D-5188A28E3158}"/>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7F7DE325-35AE-449D-82AE-C2F35D1C0D8A}"/>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a:extLst>
            <a:ext uri="{FF2B5EF4-FFF2-40B4-BE49-F238E27FC236}">
              <a16:creationId xmlns:a16="http://schemas.microsoft.com/office/drawing/2014/main" id="{668EFFA2-A249-4B99-9332-6207067BF3CA}"/>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EBB04D7F-7D24-4064-8046-7CE561EB96F2}"/>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3" name="テキスト ボックス 102">
          <a:extLst>
            <a:ext uri="{FF2B5EF4-FFF2-40B4-BE49-F238E27FC236}">
              <a16:creationId xmlns:a16="http://schemas.microsoft.com/office/drawing/2014/main" id="{78E99D15-B421-40E2-BFEE-897B1A3CE45A}"/>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0A23FB38-A889-48B2-9C52-E23E91EFC30E}"/>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5" name="テキスト ボックス 104">
          <a:extLst>
            <a:ext uri="{FF2B5EF4-FFF2-40B4-BE49-F238E27FC236}">
              <a16:creationId xmlns:a16="http://schemas.microsoft.com/office/drawing/2014/main" id="{E6CCA09B-8E8F-458F-A03E-01B6D783D5B3}"/>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1A3DF9DF-3091-44E6-A2E2-730C3D99D310}"/>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7" name="テキスト ボックス 106">
          <a:extLst>
            <a:ext uri="{FF2B5EF4-FFF2-40B4-BE49-F238E27FC236}">
              <a16:creationId xmlns:a16="http://schemas.microsoft.com/office/drawing/2014/main" id="{CEF7BD98-071D-4DF1-B9F7-0829EAF13CE7}"/>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A7B5FAB3-FB8E-44E6-BEC3-0730B437EBD9}"/>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9" name="テキスト ボックス 108">
          <a:extLst>
            <a:ext uri="{FF2B5EF4-FFF2-40B4-BE49-F238E27FC236}">
              <a16:creationId xmlns:a16="http://schemas.microsoft.com/office/drawing/2014/main" id="{579CBE5A-CCCC-4513-9AAF-0B9B71EEAC3C}"/>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0A667079-A9E0-452B-AC7A-216031D60936}"/>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a:extLst>
            <a:ext uri="{FF2B5EF4-FFF2-40B4-BE49-F238E27FC236}">
              <a16:creationId xmlns:a16="http://schemas.microsoft.com/office/drawing/2014/main" id="{618AFC8A-EFC1-4D8F-B13D-CE27576BBC2A}"/>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CCFD4834-88FC-4460-8521-44CDE47BE64B}"/>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a:extLst>
            <a:ext uri="{FF2B5EF4-FFF2-40B4-BE49-F238E27FC236}">
              <a16:creationId xmlns:a16="http://schemas.microsoft.com/office/drawing/2014/main" id="{77EE6B6A-9E3E-4723-B202-6A66F8B4D91B}"/>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55EE659C-BA5A-4400-9104-96B11BE5505B}"/>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5" name="テキスト ボックス 114">
          <a:extLst>
            <a:ext uri="{FF2B5EF4-FFF2-40B4-BE49-F238E27FC236}">
              <a16:creationId xmlns:a16="http://schemas.microsoft.com/office/drawing/2014/main" id="{B93BB76B-2EE1-45F3-A6E0-D03DCEDF0565}"/>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24C6D591-072D-45FE-B408-5BF8F60D1982}"/>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17" name="直線コネクタ 116">
          <a:extLst>
            <a:ext uri="{FF2B5EF4-FFF2-40B4-BE49-F238E27FC236}">
              <a16:creationId xmlns:a16="http://schemas.microsoft.com/office/drawing/2014/main" id="{22005925-C9EB-4F86-A4EF-9E683E5CFE8E}"/>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18" name="債務償還比率最小値テキスト">
          <a:extLst>
            <a:ext uri="{FF2B5EF4-FFF2-40B4-BE49-F238E27FC236}">
              <a16:creationId xmlns:a16="http://schemas.microsoft.com/office/drawing/2014/main" id="{51A747E0-0AC7-411E-A410-ACBB2E06C27D}"/>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19" name="直線コネクタ 118">
          <a:extLst>
            <a:ext uri="{FF2B5EF4-FFF2-40B4-BE49-F238E27FC236}">
              <a16:creationId xmlns:a16="http://schemas.microsoft.com/office/drawing/2014/main" id="{4B7F7C4B-ED44-4A5E-A71B-6403EB4ADE6D}"/>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0" name="債務償還比率最大値テキスト">
          <a:extLst>
            <a:ext uri="{FF2B5EF4-FFF2-40B4-BE49-F238E27FC236}">
              <a16:creationId xmlns:a16="http://schemas.microsoft.com/office/drawing/2014/main" id="{310FC199-C76A-4ACA-A57E-7E5B967EDD44}"/>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1" name="直線コネクタ 120">
          <a:extLst>
            <a:ext uri="{FF2B5EF4-FFF2-40B4-BE49-F238E27FC236}">
              <a16:creationId xmlns:a16="http://schemas.microsoft.com/office/drawing/2014/main" id="{34D754A4-5886-4D0C-AC39-4E10AEC3905C}"/>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63490</xdr:rowOff>
    </xdr:from>
    <xdr:ext cx="560923" cy="259045"/>
    <xdr:sp macro="" textlink="">
      <xdr:nvSpPr>
        <xdr:cNvPr id="122" name="債務償還比率平均値テキスト">
          <a:extLst>
            <a:ext uri="{FF2B5EF4-FFF2-40B4-BE49-F238E27FC236}">
              <a16:creationId xmlns:a16="http://schemas.microsoft.com/office/drawing/2014/main" id="{0A8C377C-5CAF-4C2C-B91F-E57E31B6C53E}"/>
            </a:ext>
          </a:extLst>
        </xdr:cNvPr>
        <xdr:cNvSpPr txBox="1"/>
      </xdr:nvSpPr>
      <xdr:spPr>
        <a:xfrm>
          <a:off x="13379450" y="55625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3" name="フローチャート: 判断 122">
          <a:extLst>
            <a:ext uri="{FF2B5EF4-FFF2-40B4-BE49-F238E27FC236}">
              <a16:creationId xmlns:a16="http://schemas.microsoft.com/office/drawing/2014/main" id="{F3535F7B-B487-4D44-AEC0-BA323F4EC843}"/>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4" name="フローチャート: 判断 123">
          <a:extLst>
            <a:ext uri="{FF2B5EF4-FFF2-40B4-BE49-F238E27FC236}">
              <a16:creationId xmlns:a16="http://schemas.microsoft.com/office/drawing/2014/main" id="{BA940001-8437-4F6F-865B-81A79B93DDF5}"/>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5" name="フローチャート: 判断 124">
          <a:extLst>
            <a:ext uri="{FF2B5EF4-FFF2-40B4-BE49-F238E27FC236}">
              <a16:creationId xmlns:a16="http://schemas.microsoft.com/office/drawing/2014/main" id="{C8C2A715-060B-456A-802C-4DA1A0E07F88}"/>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6" name="フローチャート: 判断 125">
          <a:extLst>
            <a:ext uri="{FF2B5EF4-FFF2-40B4-BE49-F238E27FC236}">
              <a16:creationId xmlns:a16="http://schemas.microsoft.com/office/drawing/2014/main" id="{759ED267-B55E-4963-B993-9D075B704DE5}"/>
            </a:ext>
          </a:extLst>
        </xdr:cNvPr>
        <xdr:cNvSpPr/>
      </xdr:nvSpPr>
      <xdr:spPr>
        <a:xfrm>
          <a:off x="11274425" y="5934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27" name="フローチャート: 判断 126">
          <a:extLst>
            <a:ext uri="{FF2B5EF4-FFF2-40B4-BE49-F238E27FC236}">
              <a16:creationId xmlns:a16="http://schemas.microsoft.com/office/drawing/2014/main" id="{A430E6B0-3D94-421F-9A6F-246BA88E8F5A}"/>
            </a:ext>
          </a:extLst>
        </xdr:cNvPr>
        <xdr:cNvSpPr/>
      </xdr:nvSpPr>
      <xdr:spPr>
        <a:xfrm>
          <a:off x="10588625" y="5797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B01A4FD-2C1A-45CF-B1B8-AF1C9E62BF0C}"/>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93E9A4B-72E4-463F-AF93-AB290C101994}"/>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6AF5F25-6056-4FE9-9203-5770CF7BD4B5}"/>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B597626-D998-407A-88B7-CF8AE6CCCBAD}"/>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CFB55E7-8E04-49E9-BDC9-44161A652A5D}"/>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124505</xdr:rowOff>
    </xdr:from>
    <xdr:to>
      <xdr:col>76</xdr:col>
      <xdr:colOff>73025</xdr:colOff>
      <xdr:row>31</xdr:row>
      <xdr:rowOff>54655</xdr:rowOff>
    </xdr:to>
    <xdr:sp macro="" textlink="">
      <xdr:nvSpPr>
        <xdr:cNvPr id="133" name="楕円 132">
          <a:extLst>
            <a:ext uri="{FF2B5EF4-FFF2-40B4-BE49-F238E27FC236}">
              <a16:creationId xmlns:a16="http://schemas.microsoft.com/office/drawing/2014/main" id="{4B613150-8C28-424D-807F-73A80103D9C1}"/>
            </a:ext>
          </a:extLst>
        </xdr:cNvPr>
        <xdr:cNvSpPr/>
      </xdr:nvSpPr>
      <xdr:spPr>
        <a:xfrm>
          <a:off x="13293725" y="5779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102932</xdr:rowOff>
    </xdr:from>
    <xdr:ext cx="560923" cy="259045"/>
    <xdr:sp macro="" textlink="">
      <xdr:nvSpPr>
        <xdr:cNvPr id="134" name="債務償還比率該当値テキスト">
          <a:extLst>
            <a:ext uri="{FF2B5EF4-FFF2-40B4-BE49-F238E27FC236}">
              <a16:creationId xmlns:a16="http://schemas.microsoft.com/office/drawing/2014/main" id="{6583D862-32F6-462E-8ED7-87C929BDCE50}"/>
            </a:ext>
          </a:extLst>
        </xdr:cNvPr>
        <xdr:cNvSpPr txBox="1"/>
      </xdr:nvSpPr>
      <xdr:spPr>
        <a:xfrm>
          <a:off x="13379450" y="5763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90542</xdr:rowOff>
    </xdr:from>
    <xdr:to>
      <xdr:col>72</xdr:col>
      <xdr:colOff>123825</xdr:colOff>
      <xdr:row>30</xdr:row>
      <xdr:rowOff>20692</xdr:rowOff>
    </xdr:to>
    <xdr:sp macro="" textlink="">
      <xdr:nvSpPr>
        <xdr:cNvPr id="135" name="楕円 134">
          <a:extLst>
            <a:ext uri="{FF2B5EF4-FFF2-40B4-BE49-F238E27FC236}">
              <a16:creationId xmlns:a16="http://schemas.microsoft.com/office/drawing/2014/main" id="{FA51E70A-99D8-427A-A42D-4D96C010B7AB}"/>
            </a:ext>
          </a:extLst>
        </xdr:cNvPr>
        <xdr:cNvSpPr/>
      </xdr:nvSpPr>
      <xdr:spPr>
        <a:xfrm>
          <a:off x="12646025" y="55832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141342</xdr:rowOff>
    </xdr:from>
    <xdr:to>
      <xdr:col>76</xdr:col>
      <xdr:colOff>22225</xdr:colOff>
      <xdr:row>31</xdr:row>
      <xdr:rowOff>3855</xdr:rowOff>
    </xdr:to>
    <xdr:cxnSp macro="">
      <xdr:nvCxnSpPr>
        <xdr:cNvPr id="136" name="直線コネクタ 135">
          <a:extLst>
            <a:ext uri="{FF2B5EF4-FFF2-40B4-BE49-F238E27FC236}">
              <a16:creationId xmlns:a16="http://schemas.microsoft.com/office/drawing/2014/main" id="{59861AB0-7F68-4632-A31E-7999A7C6A5AB}"/>
            </a:ext>
          </a:extLst>
        </xdr:cNvPr>
        <xdr:cNvCxnSpPr/>
      </xdr:nvCxnSpPr>
      <xdr:spPr>
        <a:xfrm>
          <a:off x="12693650" y="5640442"/>
          <a:ext cx="638175" cy="18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19639</xdr:rowOff>
    </xdr:from>
    <xdr:to>
      <xdr:col>68</xdr:col>
      <xdr:colOff>123825</xdr:colOff>
      <xdr:row>30</xdr:row>
      <xdr:rowOff>121239</xdr:rowOff>
    </xdr:to>
    <xdr:sp macro="" textlink="">
      <xdr:nvSpPr>
        <xdr:cNvPr id="137" name="楕円 136">
          <a:extLst>
            <a:ext uri="{FF2B5EF4-FFF2-40B4-BE49-F238E27FC236}">
              <a16:creationId xmlns:a16="http://schemas.microsoft.com/office/drawing/2014/main" id="{741BD86F-894A-4916-B089-7F4CB80C54C2}"/>
            </a:ext>
          </a:extLst>
        </xdr:cNvPr>
        <xdr:cNvSpPr/>
      </xdr:nvSpPr>
      <xdr:spPr>
        <a:xfrm>
          <a:off x="11960225" y="56774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141342</xdr:rowOff>
    </xdr:from>
    <xdr:to>
      <xdr:col>72</xdr:col>
      <xdr:colOff>73025</xdr:colOff>
      <xdr:row>30</xdr:row>
      <xdr:rowOff>70439</xdr:rowOff>
    </xdr:to>
    <xdr:cxnSp macro="">
      <xdr:nvCxnSpPr>
        <xdr:cNvPr id="138" name="直線コネクタ 137">
          <a:extLst>
            <a:ext uri="{FF2B5EF4-FFF2-40B4-BE49-F238E27FC236}">
              <a16:creationId xmlns:a16="http://schemas.microsoft.com/office/drawing/2014/main" id="{13FD5EA3-327C-4765-97CF-B68263E0DA85}"/>
            </a:ext>
          </a:extLst>
        </xdr:cNvPr>
        <xdr:cNvCxnSpPr/>
      </xdr:nvCxnSpPr>
      <xdr:spPr>
        <a:xfrm flipV="1">
          <a:off x="12007850" y="5640442"/>
          <a:ext cx="685800" cy="8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1016</xdr:rowOff>
    </xdr:from>
    <xdr:to>
      <xdr:col>64</xdr:col>
      <xdr:colOff>123825</xdr:colOff>
      <xdr:row>31</xdr:row>
      <xdr:rowOff>102616</xdr:rowOff>
    </xdr:to>
    <xdr:sp macro="" textlink="">
      <xdr:nvSpPr>
        <xdr:cNvPr id="139" name="楕円 138">
          <a:extLst>
            <a:ext uri="{FF2B5EF4-FFF2-40B4-BE49-F238E27FC236}">
              <a16:creationId xmlns:a16="http://schemas.microsoft.com/office/drawing/2014/main" id="{DF19E26E-3A00-418B-A4C4-A21445363919}"/>
            </a:ext>
          </a:extLst>
        </xdr:cNvPr>
        <xdr:cNvSpPr/>
      </xdr:nvSpPr>
      <xdr:spPr>
        <a:xfrm>
          <a:off x="11274425" y="58207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70439</xdr:rowOff>
    </xdr:from>
    <xdr:to>
      <xdr:col>68</xdr:col>
      <xdr:colOff>73025</xdr:colOff>
      <xdr:row>31</xdr:row>
      <xdr:rowOff>51816</xdr:rowOff>
    </xdr:to>
    <xdr:cxnSp macro="">
      <xdr:nvCxnSpPr>
        <xdr:cNvPr id="140" name="直線コネクタ 139">
          <a:extLst>
            <a:ext uri="{FF2B5EF4-FFF2-40B4-BE49-F238E27FC236}">
              <a16:creationId xmlns:a16="http://schemas.microsoft.com/office/drawing/2014/main" id="{6C30FCA1-8933-4584-92D8-B744E87D4BB8}"/>
            </a:ext>
          </a:extLst>
        </xdr:cNvPr>
        <xdr:cNvCxnSpPr/>
      </xdr:nvCxnSpPr>
      <xdr:spPr>
        <a:xfrm flipV="1">
          <a:off x="11322050" y="5725114"/>
          <a:ext cx="685800" cy="1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2984</xdr:rowOff>
    </xdr:from>
    <xdr:to>
      <xdr:col>60</xdr:col>
      <xdr:colOff>123825</xdr:colOff>
      <xdr:row>30</xdr:row>
      <xdr:rowOff>104584</xdr:rowOff>
    </xdr:to>
    <xdr:sp macro="" textlink="">
      <xdr:nvSpPr>
        <xdr:cNvPr id="141" name="楕円 140">
          <a:extLst>
            <a:ext uri="{FF2B5EF4-FFF2-40B4-BE49-F238E27FC236}">
              <a16:creationId xmlns:a16="http://schemas.microsoft.com/office/drawing/2014/main" id="{DBBF00B9-6F51-4BB3-BAD6-3C1F738C2106}"/>
            </a:ext>
          </a:extLst>
        </xdr:cNvPr>
        <xdr:cNvSpPr/>
      </xdr:nvSpPr>
      <xdr:spPr>
        <a:xfrm>
          <a:off x="10588625" y="56608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53784</xdr:rowOff>
    </xdr:from>
    <xdr:to>
      <xdr:col>64</xdr:col>
      <xdr:colOff>73025</xdr:colOff>
      <xdr:row>31</xdr:row>
      <xdr:rowOff>51816</xdr:rowOff>
    </xdr:to>
    <xdr:cxnSp macro="">
      <xdr:nvCxnSpPr>
        <xdr:cNvPr id="142" name="直線コネクタ 141">
          <a:extLst>
            <a:ext uri="{FF2B5EF4-FFF2-40B4-BE49-F238E27FC236}">
              <a16:creationId xmlns:a16="http://schemas.microsoft.com/office/drawing/2014/main" id="{14B2AEC0-81D4-44C2-B558-E0EDCF71D4FE}"/>
            </a:ext>
          </a:extLst>
        </xdr:cNvPr>
        <xdr:cNvCxnSpPr/>
      </xdr:nvCxnSpPr>
      <xdr:spPr>
        <a:xfrm>
          <a:off x="10636250" y="5708459"/>
          <a:ext cx="685800" cy="15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3" name="n_1aveValue債務償還比率">
          <a:extLst>
            <a:ext uri="{FF2B5EF4-FFF2-40B4-BE49-F238E27FC236}">
              <a16:creationId xmlns:a16="http://schemas.microsoft.com/office/drawing/2014/main" id="{875D7E2B-49CF-4E2C-88FB-5D271E99C4FF}"/>
            </a:ext>
          </a:extLst>
        </xdr:cNvPr>
        <xdr:cNvSpPr txBox="1"/>
      </xdr:nvSpPr>
      <xdr:spPr>
        <a:xfrm>
          <a:off x="12441763" y="5703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4" name="n_2aveValue債務償還比率">
          <a:extLst>
            <a:ext uri="{FF2B5EF4-FFF2-40B4-BE49-F238E27FC236}">
              <a16:creationId xmlns:a16="http://schemas.microsoft.com/office/drawing/2014/main" id="{11294E9E-FA20-4580-8D23-A571CFECE7D8}"/>
            </a:ext>
          </a:extLst>
        </xdr:cNvPr>
        <xdr:cNvSpPr txBox="1"/>
      </xdr:nvSpPr>
      <xdr:spPr>
        <a:xfrm>
          <a:off x="11765488" y="58220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5" name="n_3aveValue債務償還比率">
          <a:extLst>
            <a:ext uri="{FF2B5EF4-FFF2-40B4-BE49-F238E27FC236}">
              <a16:creationId xmlns:a16="http://schemas.microsoft.com/office/drawing/2014/main" id="{923F8544-2EED-4DA4-8A00-088F15DB229D}"/>
            </a:ext>
          </a:extLst>
        </xdr:cNvPr>
        <xdr:cNvSpPr txBox="1"/>
      </xdr:nvSpPr>
      <xdr:spPr>
        <a:xfrm>
          <a:off x="11079688" y="60176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6" name="n_4aveValue債務償還比率">
          <a:extLst>
            <a:ext uri="{FF2B5EF4-FFF2-40B4-BE49-F238E27FC236}">
              <a16:creationId xmlns:a16="http://schemas.microsoft.com/office/drawing/2014/main" id="{3C6FB7A4-87C9-46A6-830B-883A8BAA7533}"/>
            </a:ext>
          </a:extLst>
        </xdr:cNvPr>
        <xdr:cNvSpPr txBox="1"/>
      </xdr:nvSpPr>
      <xdr:spPr>
        <a:xfrm>
          <a:off x="10393888" y="58875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37219</xdr:rowOff>
    </xdr:from>
    <xdr:ext cx="560923" cy="259045"/>
    <xdr:sp macro="" textlink="">
      <xdr:nvSpPr>
        <xdr:cNvPr id="147" name="n_1mainValue債務償還比率">
          <a:extLst>
            <a:ext uri="{FF2B5EF4-FFF2-40B4-BE49-F238E27FC236}">
              <a16:creationId xmlns:a16="http://schemas.microsoft.com/office/drawing/2014/main" id="{F83B093C-346E-4C0E-9E0E-2A88E07A94BD}"/>
            </a:ext>
          </a:extLst>
        </xdr:cNvPr>
        <xdr:cNvSpPr txBox="1"/>
      </xdr:nvSpPr>
      <xdr:spPr>
        <a:xfrm>
          <a:off x="12441763" y="53712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137766</xdr:rowOff>
    </xdr:from>
    <xdr:ext cx="560923" cy="259045"/>
    <xdr:sp macro="" textlink="">
      <xdr:nvSpPr>
        <xdr:cNvPr id="148" name="n_2mainValue債務償還比率">
          <a:extLst>
            <a:ext uri="{FF2B5EF4-FFF2-40B4-BE49-F238E27FC236}">
              <a16:creationId xmlns:a16="http://schemas.microsoft.com/office/drawing/2014/main" id="{113E43EA-5237-4B3E-A21C-CEB2EBED4B18}"/>
            </a:ext>
          </a:extLst>
        </xdr:cNvPr>
        <xdr:cNvSpPr txBox="1"/>
      </xdr:nvSpPr>
      <xdr:spPr>
        <a:xfrm>
          <a:off x="11765488" y="54749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119143</xdr:rowOff>
    </xdr:from>
    <xdr:ext cx="560923" cy="259045"/>
    <xdr:sp macro="" textlink="">
      <xdr:nvSpPr>
        <xdr:cNvPr id="149" name="n_3mainValue債務償還比率">
          <a:extLst>
            <a:ext uri="{FF2B5EF4-FFF2-40B4-BE49-F238E27FC236}">
              <a16:creationId xmlns:a16="http://schemas.microsoft.com/office/drawing/2014/main" id="{D041BC7F-EAF1-4294-A2A9-057BEDF9BA12}"/>
            </a:ext>
          </a:extLst>
        </xdr:cNvPr>
        <xdr:cNvSpPr txBox="1"/>
      </xdr:nvSpPr>
      <xdr:spPr>
        <a:xfrm>
          <a:off x="11079688" y="5618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121111</xdr:rowOff>
    </xdr:from>
    <xdr:ext cx="560923" cy="259045"/>
    <xdr:sp macro="" textlink="">
      <xdr:nvSpPr>
        <xdr:cNvPr id="150" name="n_4mainValue債務償還比率">
          <a:extLst>
            <a:ext uri="{FF2B5EF4-FFF2-40B4-BE49-F238E27FC236}">
              <a16:creationId xmlns:a16="http://schemas.microsoft.com/office/drawing/2014/main" id="{FD8D5B10-C9B0-4F28-B233-FAED9A99DC0E}"/>
            </a:ext>
          </a:extLst>
        </xdr:cNvPr>
        <xdr:cNvSpPr txBox="1"/>
      </xdr:nvSpPr>
      <xdr:spPr>
        <a:xfrm>
          <a:off x="10393888" y="54582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956DFF91-6323-40B5-B02C-A6E0325CEF10}"/>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A95F6251-26B6-4358-B587-2F927CA1750B}"/>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B0FBAB3C-45DC-485F-882C-60479262AEE5}"/>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20B28AF0-75A4-472D-83CD-89C5ADB13F63}"/>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5C10B918-9315-497A-8265-297CE7EED6F9}"/>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E3BD2EC2-09AD-4F44-90B0-4D9CE6408886}"/>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23975C-426E-4FFE-A8C6-CDC6AA93E5C5}"/>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F83B80-E258-4926-B8BA-584B6946B14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4F72D6-F8CC-4F7D-AD03-9BFFCEADFA6E}"/>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401074-131F-4994-998C-D4CB586D9C26}"/>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8927FB-F0B7-4826-AD16-D4E3CD894342}"/>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42F0D3-558A-4E9A-BEA1-D30864555CE2}"/>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BC5189-E90C-472C-A917-C894489592EB}"/>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F17C5E-4905-45B9-8C24-C7567429A178}"/>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89765C-E74B-4C87-8C15-3BD5F6FB72F4}"/>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3DAF1F-28FE-4D5E-9137-6DABD83645AE}"/>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2A7E9D-6CE5-49F1-93FC-524871432ABD}"/>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81473E-66EE-4B02-824D-294F707FADA4}"/>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0DA1AC-45C3-4852-8857-590DA9965839}"/>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96483E-3DAC-491A-B6B9-5E3FA8D6D41A}"/>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D7B0E8-422C-4159-913A-459575BA5DD6}"/>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3F9F82-F80F-43FB-A9C7-4B04B4DD739A}"/>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E7768FA2-04CD-4CA5-BD61-9AABA1CC7DD0}"/>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3C5418EE-6E66-4B02-8200-C99A7749EE87}"/>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B02588E6-639D-42A6-98EA-9068844EF8AB}"/>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3555CBF6-594F-4A76-BB8F-8C7C9B209738}"/>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5BA881E5-A023-45BF-AD7B-3B4D0C7A0C58}"/>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445A014B-5A1F-41A2-A2D5-B526FD970E6A}"/>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AB3D7E12-8920-456C-BF2D-A4AD5CE3F29E}"/>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71224008-9B65-4DD8-9D3C-9AA24F00A793}"/>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504DF841-DFFB-4DF9-9489-5F2AB383A737}"/>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A36E4ED5-7B69-46B1-A7C0-A32CFEF25161}"/>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CA7AA854-2E54-4141-A5BF-A7D9DC82FFAF}"/>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4B99386A-7D4F-4640-A63E-243B62F223A0}"/>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284A86EE-2B32-492D-9A92-C3F8493F11B6}"/>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79F697FF-B715-4A15-91B5-EF782FFD989B}"/>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41F52FFF-B6F1-4291-A84D-3DAC7BE67438}"/>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21D005F0-8C2C-4DDE-93EE-4873AB2B02E5}"/>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88D636BF-9CDB-42DA-973E-641FA07D9080}"/>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7C254DC1-9E78-4759-9DA6-6E90F1670F64}"/>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332644CD-AF48-4EE3-B42A-B5D783EBEEA3}"/>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2148480E-CD9D-47A7-825F-D0224E0B0EDE}"/>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83B2FB76-845F-4E24-A5D9-F4B56079F250}"/>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7E61E239-6A03-4CAE-A156-8485C2589CFF}"/>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B47F187B-1D78-4848-A35D-8F4C6099CCD1}"/>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814C336A-9D02-46F5-9EF4-7F8EABF60FCF}"/>
            </a:ext>
          </a:extLst>
        </xdr:cNvPr>
        <xdr:cNvSpPr/>
      </xdr:nvSpPr>
      <xdr:spPr>
        <a:xfrm>
          <a:off x="6858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6E6633F7-8C9A-4640-A18A-5D1A36710FA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D833BE8D-2E6F-414E-A51B-1F136B21190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D0A15290-A7A9-4DFF-B99B-17CD0DFF4DD9}"/>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0CAD6735-37C8-45C4-8BA2-B789ADAA5AD3}"/>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A6A1E538-9E9A-4C92-B302-D21938C18D3D}"/>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E6A7B8AA-839C-4771-B069-C74F4DFE1539}"/>
            </a:ext>
          </a:extLst>
        </xdr:cNvPr>
        <xdr:cNvSpPr/>
      </xdr:nvSpPr>
      <xdr:spPr>
        <a:xfrm>
          <a:off x="59531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205CDB4C-3B80-4067-B80C-2CB88356132B}"/>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B3CB802B-3D08-4A74-85C3-4BCB5609A95D}"/>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02C54A05-9BE8-4253-BF65-944EB2DFBD86}"/>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2C3951F9-4BDF-4893-8BAB-81B21AE2FB55}"/>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A4692016-0DA9-431D-B527-9FD696FFE9EC}"/>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5E281298-890D-4066-BB6C-9A54A8F4484F}"/>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E29F338A-91C9-41A4-AF11-93E6F954F132}"/>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472EB2D1-980F-40DE-804D-2F0E9BA705E5}"/>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BC6F84EC-3C43-4DC1-A420-728FBBEF78B1}"/>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98588019-AD10-4DCF-AAFF-8F3A9FC8AC07}"/>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30794ECB-474C-42F9-BA0D-658BBE983965}"/>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3D11773D-3787-4AFA-80B1-3A8FD4006A8B}"/>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EA4A8258-6499-4E20-B35B-AF18CB5B60FD}"/>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A45A076A-CEBB-4304-993C-06BD606E379E}"/>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F14150DE-9C8E-45AA-A3D6-1AE4B5CBD94C}"/>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2DDC7587-947E-416E-A8AE-020419CB7C1A}"/>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9A03FB10-AE3E-4FA5-AC04-FABDA0607E09}"/>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B683DCDD-345F-4ED0-8B21-27A93AC61504}"/>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6B396F27-C3CC-465E-BE43-5A04602F059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2208A6AC-7340-4F2E-9063-4589399B6669}"/>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2897AAAB-BEC6-41A9-9D14-B6597FF1FE21}"/>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0E164C73-0CBC-4423-A26F-1433D0DCAF76}"/>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CF389CD5-DCC5-47E9-B4F4-4B5C930377C5}"/>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6ABA0DEA-94CD-4E87-9264-560613BF8ED0}"/>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CB68F127-19A5-4D6D-B2BC-4F7C087C81B4}"/>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43F2C556-AAAD-4924-A9ED-85A7987AEF79}"/>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1DCDF269-28D8-4841-8246-50DFD612E0EC}"/>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4FF4AF8D-5EC6-4F9F-8F09-05C025E46285}"/>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C52551D4-CDAB-4E7B-AE47-C0B503D5E68F}"/>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8EB891BC-4C12-4597-BC10-706E757A0B08}"/>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B69A788E-07AD-4EC0-8023-3DCC4CBB2361}"/>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69B3B4E9-478F-448F-BE10-72640942E606}"/>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9000325C-2BDF-4149-AAE7-67AEBB920659}"/>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D709D902-A252-4D70-957F-EC05CF248C7A}"/>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88748480-0A0A-4A7C-A76C-19090F773A85}"/>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3875305C-B7EE-4AFA-A3D3-89D599BA1D33}"/>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3C76EB28-32E6-47B1-8BFC-986C99F1E51F}"/>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6AF7FF1F-D02B-4A70-94B8-7A1B6B5C89F6}"/>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0630EF67-BAAC-4F08-91B5-DDB5CD4FE020}"/>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F1666F8B-3346-435A-ABA4-3B477D27364A}"/>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2319097C-CF19-48DE-98CB-402BDE6D7A35}"/>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0063D6DE-ECAA-445E-B1DE-1945E0E026D9}"/>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E479AD10-1484-4D28-8D44-9387A1057F06}"/>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22207F28-8585-44B6-A276-7895E21387C1}"/>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3046407B-0B26-4033-B268-6CE284676A17}"/>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4EB3C9C1-4BC4-4E3C-94ED-2CCA67350B90}"/>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CAD5341D-1066-4805-96B2-C7BCCF2F5A6F}"/>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0A26A7FC-0DE6-4613-87E0-5C463ADF0A05}"/>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85304BA4-A38B-41CB-81F8-FDDB1B96F1C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67BBA1E4-76C8-474E-9061-FDCFC104668E}"/>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BCDA1219-5AE2-4782-B22E-D9FFEBB54781}"/>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C4EAAAFC-41F1-46F5-91DA-BB6CDD9670B9}"/>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BB83006D-F0AB-40B5-A2FC-060F6E5BC157}"/>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42E4D05B-9E2B-49A5-B497-A216F4771658}"/>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9F02D5A1-8C70-4369-9D4F-8BCFD1F2E682}"/>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49076BE3-79FA-4FB3-A6F0-F8B6581644E0}"/>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C49E9C60-7725-47A3-B738-C5F64B95D05C}"/>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8789AC7C-5274-4437-A089-AFFD954860CA}"/>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181D17A5-7C5E-4C27-9A34-5AEFD9AF6AAA}"/>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1E5FB739-E7F1-4C07-B3A7-EEBBE4D3DD1E}"/>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D9E27B77-5340-4374-9B92-B5D5FD09F5CF}"/>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EAB1DC79-D506-4587-AD87-6A488F27BC1E}"/>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8014BBB7-9394-4327-9853-9D766820B293}"/>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BAD7D41F-1A94-4657-9908-6B87B820713D}"/>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F0C96B8B-1DB3-4F3F-B7E7-4B1CCDA771EB}"/>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159999DC-EF23-4AFC-8B6C-428047E30866}"/>
            </a:ext>
          </a:extLst>
        </xdr:cNvPr>
        <xdr:cNvSpPr/>
      </xdr:nvSpPr>
      <xdr:spPr>
        <a:xfrm>
          <a:off x="112109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F4CCFB5B-E159-478E-A636-472D0102C34A}"/>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A125F883-1A3E-45FE-AF2F-D21A1D3BF215}"/>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8D9A353A-6471-49F0-8760-85806110AF75}"/>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73A117D3-5083-4E8E-AC32-93B0E953230D}"/>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256720CF-5CE8-425C-B271-AF18E4023D90}"/>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C09F9F96-E55C-47DD-A33A-6B81A32C83E0}"/>
            </a:ext>
          </a:extLst>
        </xdr:cNvPr>
        <xdr:cNvSpPr/>
      </xdr:nvSpPr>
      <xdr:spPr>
        <a:xfrm>
          <a:off x="164592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3B77419E-9ADE-477A-9ABC-B0DBCA38B52C}"/>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16DC73B9-D6B8-44B1-BA5A-E3C04D6BBF31}"/>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6A9F6059-BE67-4A69-A4CF-4E88508CBB91}"/>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68B82D-C9F0-4359-8EA6-DDC033E12E1E}"/>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565BD3-DEE1-46EB-B6C2-DD5BDF93FB9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85E3F0-E5A6-4573-BCF7-D568CE1D42C9}"/>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2C2B6B-A0C6-4CAD-96F2-793037AB4D87}"/>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FBEEA4-F888-4DFE-BE58-4C205863663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672669-6DF0-4E6D-B0ED-E4BD9D0B05C5}"/>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5DC352-5BD6-4ACE-B71D-BF9A7179C455}"/>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65A3B8-924A-44B5-8177-B7A467560BD3}"/>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EAFF95-2349-4B42-A63B-FD4892E60C73}"/>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6F44E0-3E26-4419-862A-A83BCDF5A923}"/>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12E99C-A471-49BA-A593-E3EAC1875AB7}"/>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8386E1-60CF-48AF-821F-3884D47604CD}"/>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26CF2E-FE66-4CBB-BA7D-C3AC4B57CED8}"/>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07B137-D6E1-4B39-99B9-09322D95136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65BB87-C35D-4CC1-A954-726F975ADBC1}"/>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83E61E-39C5-44BF-A3BB-ED34B324BFF8}"/>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A1447116-B48A-447D-A76B-AD6CB75A409A}"/>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8DDA5E70-AEB9-4BAD-8F22-F1DAD522EDDA}"/>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207AF0F4-594D-4A5A-85AA-3A962F63EB0E}"/>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5616BEC4-4940-42A1-8C2B-7D93B2F7FB25}"/>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EA9EB1C1-8DB3-4AD9-A7B4-8C0650E22D27}"/>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CC68B4A4-055C-4C1E-9E0C-0EB39C2FDAF6}"/>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2654B04E-981F-403D-8A45-E3C5C8821D57}"/>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873C1B2A-844D-4835-9576-69EDC33A375A}"/>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04C23B24-3878-493B-8A65-5920954B4530}"/>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2092AEF7-F810-44AC-9A0D-AA424F28719E}"/>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7BF77F2B-CA38-499D-A411-79A4815CE1E6}"/>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EA3F8FE1-44E9-4DC5-ADCD-163433B18BFA}"/>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61986AEE-F6D5-4965-BD07-82FE694EE87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0DD7733E-F52E-47EB-B35A-5EDEAD5281E6}"/>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D16E9992-900F-4190-BB88-DD4429BC0DA8}"/>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B5797B18-535D-4E12-8934-F14614E032C6}"/>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76B8779B-2540-4361-9731-9914C71A9BA5}"/>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108A9005-AB61-46F9-9898-21AFC3671132}"/>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F1E16849-C28F-4683-B452-8AD187D94923}"/>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7D78932C-9807-490F-9822-27042DAF7F0F}"/>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C73A907F-8EBD-4707-826C-CAC068284327}"/>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D7499C22-8121-450F-895A-07AEAC946579}"/>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3112187C-19B6-48DE-B3BE-8BAEACB8E7D0}"/>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3587404D-97E6-4485-96FE-E9F6E57B0C6A}"/>
            </a:ext>
          </a:extLst>
        </xdr:cNvPr>
        <xdr:cNvSpPr/>
      </xdr:nvSpPr>
      <xdr:spPr>
        <a:xfrm>
          <a:off x="6858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63AEAA83-6480-4052-A6CA-76480222D726}"/>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99CF6A29-B5E3-4DEF-A5DA-35B1EC1785A4}"/>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98A99E08-F7F1-407F-9761-24A09F916DAD}"/>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C217868E-FB26-4CFD-881A-3496912A7C03}"/>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BDF5316C-B082-4537-9A0A-D4A2D4C3F7F2}"/>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ACDD4005-F2DA-407E-A3E8-A53DE03E52D1}"/>
            </a:ext>
          </a:extLst>
        </xdr:cNvPr>
        <xdr:cNvSpPr/>
      </xdr:nvSpPr>
      <xdr:spPr>
        <a:xfrm>
          <a:off x="59531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C7A4BD4A-16DA-49B5-BE5B-477AC26FB428}"/>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E9975D31-815C-4B06-8853-E583BD971AFC}"/>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8C5FAF3F-D16F-4243-B962-82FCA23CEF63}"/>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745B4A0C-1D5A-422A-9618-ABFCA05B10F4}"/>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66296E3C-5149-4EDD-A2A1-71CCF4E41E7D}"/>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08E2005A-BA73-4CA7-9E7A-4F5DBBFF05F0}"/>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73893039-CEE7-4174-A44B-5DCD2AA2A24F}"/>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5A111B44-5CE7-4D50-AEE5-1BC6EF1C62B0}"/>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E891DF30-EC69-423A-BC94-755E4DCA34AE}"/>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9FC5CD03-9941-4E04-8BF3-A1A0B6C508D5}"/>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8F3DDE5F-2E0C-478C-93B0-639BD7D78E39}"/>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F5AF38C4-AF18-4238-8AF9-210115C60A62}"/>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008C6262-BF44-485E-A806-32B2A63D3CE2}"/>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4D4B06CF-0EA4-48D1-AFA7-ABDB966A2EE0}"/>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BC10BC76-9167-4B10-AE9E-0462625F097E}"/>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5DAC3E1F-2176-4811-B204-4E8DB503600B}"/>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ABBE8129-C6E0-422F-8B68-C5D5576D8381}"/>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230297DB-8045-4685-A5B2-AB8719F7C095}"/>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CB610B82-EB51-4218-9718-6EDDA3E800AE}"/>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E62B0DAB-0265-4BF9-8064-AA443BD894A3}"/>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A1AC96D1-737C-4327-9256-4E59A2C71DF3}"/>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534F8887-BF63-4FFE-941D-6F8367BD0184}"/>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CC50D354-823F-4EE4-B811-8A593100A5D1}"/>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35263E65-7227-4BC9-840D-11F8CA255753}"/>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8CD37D5D-8715-43BC-9EB6-C57DFB09205E}"/>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E7150C85-02C4-4A5E-A940-D050CB9C961F}"/>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0C472666-6D87-41BA-98FB-08F439D652BE}"/>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0668729A-9866-41BE-B8E0-C799AD5F04B6}"/>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91A3A292-EF86-4364-9073-579CCF39C4B3}"/>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06A717A4-F76C-433A-96AD-1C40B01D8257}"/>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6A29498A-BC83-4A59-80FB-00826F6730E9}"/>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9B098607-4A55-40CE-A8C5-D5ED33542EA8}"/>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AE3C102A-CECC-4B8E-9350-E093C1E5AAD5}"/>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A2667506-D1BE-4C3A-889D-743B8A05C5B5}"/>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6B765362-61F3-49AB-8588-30800E0D84AE}"/>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069CC361-3FAA-49AE-B5E6-B9511BCC586A}"/>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53B2EA2D-A369-469E-8212-5E594221484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104C87ED-9A58-410F-8D61-3447EC840A70}"/>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4B63E037-8846-42CD-910F-D9A423E5FCE2}"/>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BF49C9B7-8428-4D68-BC18-97B40B067A67}"/>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69D6219F-536B-4E2A-B141-648485A91582}"/>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AE978CDE-D3D3-4001-8081-B88778D83F99}"/>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32B51F1E-35A6-47CE-A6E6-F21DB89657E9}"/>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05568BF5-9D54-42E6-9B87-2854F0C89598}"/>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3452EC28-D977-4751-A631-7FE3D4B5CB25}"/>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5EBCA9DC-5272-4F62-A6DF-B19109EDC38B}"/>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926D4073-5172-4284-9A8F-243AFB443E3F}"/>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362823A2-B5FE-40DB-BB73-76F7718832E8}"/>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C628EEE7-BCBD-4686-81E1-B4DF738ECB8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C33923F6-6786-40BB-A9E9-774F7484F17B}"/>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444B432A-6EE8-457F-A351-7C7831CFD463}"/>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BA41031A-7CC2-40FE-9E92-8BD20374F565}"/>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DC63CBE4-5BCD-408F-B7D8-13E5BDB7F829}"/>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BE97F0E9-FD48-4944-BFB7-80566BAF7AC4}"/>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AAFA5A6B-5592-4D8A-897F-CD0C0E9DF2C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77A6A92C-A098-47BC-9DBD-449D84BFE060}"/>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D61BAA1D-F347-461A-9B37-8F3666A510D6}"/>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438F4B4E-57BA-4664-A247-78C592B66E54}"/>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3AC8F632-CA0A-4CCC-8072-961A55504EA3}"/>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75EAEF68-FFD7-452B-90A2-DA0FB359C75F}"/>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09458CE1-BA9C-4DA8-9888-2D3D4B0CC56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8264D6C4-0214-4A67-9FF9-40A49438AACD}"/>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71FF03FF-08AB-47F3-A1B2-742C056A058F}"/>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東京都を除いた道府県の中で最も上位のグループ（財政力指数が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未満）に分類されており、全国では高い方から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近年は企業収益の回復などに伴い、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年連続で改善している（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0.64818→R1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0.65525</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臨時財政対策債が減少したことから、分母である経常一般財源が減少した一方、分子である経常経費充当一般財源において、補助費等（主に社会保障関係経費）の増加が大きかったため、昨年度と比較して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他の都道府県との比較では、全国的には低い方から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今後とも、課税の適正化や県有財産の有効活用などによる自主財源確保に努めるとともに、職員の適正配置や事務事業の見直しなどを行うことで財政の弾力性確保に努めていく。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7272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5292</xdr:rowOff>
    </xdr:from>
    <xdr:to>
      <xdr:col>19</xdr:col>
      <xdr:colOff>133350</xdr:colOff>
      <xdr:row>60</xdr:row>
      <xdr:rowOff>85725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2922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5292</xdr:rowOff>
    </xdr:from>
    <xdr:to>
      <xdr:col>15</xdr:col>
      <xdr:colOff>82550</xdr:colOff>
      <xdr:row>60</xdr:row>
      <xdr:rowOff>166158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2922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60</xdr:row>
      <xdr:rowOff>166158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13142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125942</xdr:rowOff>
    </xdr:from>
    <xdr:to>
      <xdr:col>15</xdr:col>
      <xdr:colOff>133350</xdr:colOff>
      <xdr:row>60</xdr:row>
      <xdr:rowOff>56092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66269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55685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ja-JP" altLang="en-US" sz="1300">
              <a:latin typeface="ＭＳ Ｐゴシック" panose="020B0600070205080204" pitchFamily="50" charset="-128"/>
              <a:ea typeface="ＭＳ Ｐゴシック" panose="020B0600070205080204" pitchFamily="50" charset="-128"/>
            </a:rPr>
            <a:t>度は、廃止となった県有施設の解体に伴う物件費などの増により、昨年度と比較して</a:t>
          </a:r>
          <a:r>
            <a:rPr kumimoji="1" lang="en-US" altLang="ja-JP" sz="1300">
              <a:latin typeface="ＭＳ Ｐゴシック" panose="020B0600070205080204" pitchFamily="50" charset="-128"/>
              <a:ea typeface="ＭＳ Ｐゴシック" panose="020B0600070205080204" pitchFamily="50" charset="-128"/>
            </a:rPr>
            <a:t>1,740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グループ内の平均を上回っており、全国では低い方から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今後とも、職員の適正な定数管理や職員給与等の適正化に努めるとともに、公共施設等の効率的・計画的な維持管理に努めていく。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163908</xdr:rowOff>
    </xdr:from>
    <xdr:to>
      <xdr:col>23</xdr:col>
      <xdr:colOff>133350</xdr:colOff>
      <xdr:row>85</xdr:row>
      <xdr:rowOff>15784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565708"/>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153225</xdr:rowOff>
    </xdr:from>
    <xdr:to>
      <xdr:col>19</xdr:col>
      <xdr:colOff>133350</xdr:colOff>
      <xdr:row>84</xdr:row>
      <xdr:rowOff>163908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55502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125113</xdr:rowOff>
    </xdr:from>
    <xdr:to>
      <xdr:col>15</xdr:col>
      <xdr:colOff>82550</xdr:colOff>
      <xdr:row>84</xdr:row>
      <xdr:rowOff>153225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26913"/>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125113</xdr:rowOff>
    </xdr:from>
    <xdr:to>
      <xdr:col>11</xdr:col>
      <xdr:colOff>31750</xdr:colOff>
      <xdr:row>84</xdr:row>
      <xdr:rowOff>127257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526913"/>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136434</xdr:rowOff>
    </xdr:from>
    <xdr:to>
      <xdr:col>23</xdr:col>
      <xdr:colOff>184150</xdr:colOff>
      <xdr:row>85</xdr:row>
      <xdr:rowOff>66584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108511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1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113108</xdr:rowOff>
    </xdr:from>
    <xdr:to>
      <xdr:col>19</xdr:col>
      <xdr:colOff>184150</xdr:colOff>
      <xdr:row>85</xdr:row>
      <xdr:rowOff>43258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28035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0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102425</xdr:rowOff>
    </xdr:from>
    <xdr:to>
      <xdr:col>15</xdr:col>
      <xdr:colOff>133350</xdr:colOff>
      <xdr:row>85</xdr:row>
      <xdr:rowOff>32575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17352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9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74313</xdr:rowOff>
    </xdr:from>
    <xdr:to>
      <xdr:col>11</xdr:col>
      <xdr:colOff>82550</xdr:colOff>
      <xdr:row>85</xdr:row>
      <xdr:rowOff>4463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7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160690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6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76457</xdr:rowOff>
    </xdr:from>
    <xdr:to>
      <xdr:col>7</xdr:col>
      <xdr:colOff>31750</xdr:colOff>
      <xdr:row>85</xdr:row>
      <xdr:rowOff>6607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162834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特定職員、一般職員ともに、「特に良好」、「極めて良好」の昇給号給数が国よりも低いこと、また、一般職員については、それらを適用する職員の割合が少ないことから、ラスパイレス指数は緩やかに低下している。</a:t>
          </a:r>
        </a:p>
        <a:p>
          <a:r>
            <a:rPr kumimoji="1" lang="ja-JP" altLang="en-US" sz="1300">
              <a:latin typeface="ＭＳ Ｐゴシック" panose="020B0600070205080204" pitchFamily="50" charset="-128"/>
              <a:ea typeface="ＭＳ Ｐゴシック" panose="020B0600070205080204" pitchFamily="50" charset="-128"/>
            </a:rPr>
            <a:t>　他の都道府県との比較では、都道府県の平均を上回っていることから、引き続き、国や他団体の状況、民間給与の状況等を踏まえながら、職員給与の適正化を図っていく。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万人当たりの職員数については、総人口ベースでは全国で少ない方から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番目、政令市を除く人口ベースでは少ない方から４番目となっている。 </a:t>
          </a:r>
        </a:p>
        <a:p>
          <a:r>
            <a:rPr kumimoji="1" lang="ja-JP" altLang="en-US" sz="1300">
              <a:latin typeface="ＭＳ Ｐゴシック" panose="020B0600070205080204" pitchFamily="50" charset="-128"/>
              <a:ea typeface="ＭＳ Ｐゴシック" panose="020B0600070205080204" pitchFamily="50" charset="-128"/>
            </a:rPr>
            <a:t>　今後とも、時代のニーズに柔軟かつ的確に対応できるよう、職員が新たな発想で積極的に挑戦できる体制、スピード感のある事務執行体制、「選択と集中」によるメリハリのある体制の３つの柱を基本とした、組織体制づくりと適正な人員配置を行っていく。 </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43955</xdr:rowOff>
    </xdr:from>
    <xdr:to>
      <xdr:col>81</xdr:col>
      <xdr:colOff>44450</xdr:colOff>
      <xdr:row>64</xdr:row>
      <xdr:rowOff>61710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016755"/>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863</xdr:rowOff>
    </xdr:from>
    <xdr:to>
      <xdr:col>77</xdr:col>
      <xdr:colOff>44450</xdr:colOff>
      <xdr:row>64</xdr:row>
      <xdr:rowOff>43955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973663"/>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863</xdr:rowOff>
    </xdr:from>
    <xdr:to>
      <xdr:col>72</xdr:col>
      <xdr:colOff>203200</xdr:colOff>
      <xdr:row>64</xdr:row>
      <xdr:rowOff>3034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97366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169638</xdr:rowOff>
    </xdr:from>
    <xdr:to>
      <xdr:col>68</xdr:col>
      <xdr:colOff>152400</xdr:colOff>
      <xdr:row>64</xdr:row>
      <xdr:rowOff>3034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97098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10910</xdr:rowOff>
    </xdr:from>
    <xdr:to>
      <xdr:col>81</xdr:col>
      <xdr:colOff>95250</xdr:colOff>
      <xdr:row>64</xdr:row>
      <xdr:rowOff>112510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9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154437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9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164605</xdr:rowOff>
    </xdr:from>
    <xdr:to>
      <xdr:col>77</xdr:col>
      <xdr:colOff>95250</xdr:colOff>
      <xdr:row>64</xdr:row>
      <xdr:rowOff>94755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9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79532</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052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121513</xdr:rowOff>
    </xdr:from>
    <xdr:to>
      <xdr:col>73</xdr:col>
      <xdr:colOff>44450</xdr:colOff>
      <xdr:row>64</xdr:row>
      <xdr:rowOff>51663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9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36440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00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123684</xdr:rowOff>
    </xdr:from>
    <xdr:to>
      <xdr:col>68</xdr:col>
      <xdr:colOff>203200</xdr:colOff>
      <xdr:row>64</xdr:row>
      <xdr:rowOff>53834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9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38611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01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118838</xdr:rowOff>
    </xdr:from>
    <xdr:to>
      <xdr:col>64</xdr:col>
      <xdr:colOff>152400</xdr:colOff>
      <xdr:row>64</xdr:row>
      <xdr:rowOff>48988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9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33765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0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昨年度に続きグループの平均を下回っており、全国で低い方から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年度以降、公共投資の重点化に努めてきたことにより比率は改善傾向にある。高利の既発債の償還により利子が減少したことなどから、令和元年度は前年度と比較し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財政健全化目標として当該指標の全国中位以下の維持を掲げており、公共投資に充てる県債の発行額については引き続き適切にコントロールしていく。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91622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160565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7781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8471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145143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98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将来負担額から充当可能財源等を差し引いた分子の減（△</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億円）等により、前年度と比較し、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分子の減については、一般会計等地方債現在高の減や退職手当支給予定額の減等によるものである。</a:t>
          </a:r>
        </a:p>
        <a:p>
          <a:r>
            <a:rPr kumimoji="1" lang="ja-JP" altLang="en-US" sz="1300">
              <a:latin typeface="ＭＳ Ｐゴシック" panose="020B0600070205080204" pitchFamily="50" charset="-128"/>
              <a:ea typeface="ＭＳ Ｐゴシック" panose="020B0600070205080204" pitchFamily="50" charset="-128"/>
            </a:rPr>
            <a:t>　他の都道府県との比較では、昨年度と同様グループ内及び全国の平均を上回っており、全国でも高い方から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番目となっている。引き続き、保有土地等に係る将来負担額の計画的な解消に取り組み、財政の健全化を推進していく。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51867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953004"/>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51867</xdr:rowOff>
    </xdr:from>
    <xdr:to>
      <xdr:col>77</xdr:col>
      <xdr:colOff>44450</xdr:colOff>
      <xdr:row>17</xdr:row>
      <xdr:rowOff>83236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6651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83236</xdr:rowOff>
    </xdr:from>
    <xdr:to>
      <xdr:col>72</xdr:col>
      <xdr:colOff>203200</xdr:colOff>
      <xdr:row>17</xdr:row>
      <xdr:rowOff>120396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997886"/>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120396</xdr:rowOff>
    </xdr:from>
    <xdr:to>
      <xdr:col>68</xdr:col>
      <xdr:colOff>152400</xdr:colOff>
      <xdr:row>17</xdr:row>
      <xdr:rowOff>139217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03504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1067</xdr:rowOff>
    </xdr:from>
    <xdr:to>
      <xdr:col>77</xdr:col>
      <xdr:colOff>95250</xdr:colOff>
      <xdr:row>17</xdr:row>
      <xdr:rowOff>102667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87444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0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32436</xdr:rowOff>
    </xdr:from>
    <xdr:to>
      <xdr:col>73</xdr:col>
      <xdr:colOff>44450</xdr:colOff>
      <xdr:row>17</xdr:row>
      <xdr:rowOff>134036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118813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0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88417</xdr:rowOff>
    </xdr:from>
    <xdr:to>
      <xdr:col>64</xdr:col>
      <xdr:colOff>152400</xdr:colOff>
      <xdr:row>18</xdr:row>
      <xdr:rowOff>18567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08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分子である人件費について、近年はほぼ横ばいとなっているが、臨時財政対策債の減少により分母が減少したため、昨年度と比較して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引き続き、「茨城県総合計画」に基づき職員数の適正化に取り組むとともに、国や他団体の状況等を踏まえた職員給与等の適正な管理を進めていく。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146050</xdr:rowOff>
    </xdr:from>
    <xdr:to>
      <xdr:col>24</xdr:col>
      <xdr:colOff>25400</xdr:colOff>
      <xdr:row>41</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7004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146050</xdr:rowOff>
    </xdr:from>
    <xdr:to>
      <xdr:col>19</xdr:col>
      <xdr:colOff>187325</xdr:colOff>
      <xdr:row>41</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00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88900</xdr:rowOff>
    </xdr:from>
    <xdr:to>
      <xdr:col>15</xdr:col>
      <xdr:colOff>98425</xdr:colOff>
      <xdr:row>42</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118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146050</xdr:rowOff>
    </xdr:from>
    <xdr:to>
      <xdr:col>11</xdr:col>
      <xdr:colOff>9525</xdr:colOff>
      <xdr:row>42</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04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38100</xdr:rowOff>
    </xdr:from>
    <xdr:to>
      <xdr:col>24</xdr:col>
      <xdr:colOff>76200</xdr:colOff>
      <xdr:row>41</xdr:row>
      <xdr:rowOff>139700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118127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95250</xdr:rowOff>
    </xdr:from>
    <xdr:to>
      <xdr:col>20</xdr:col>
      <xdr:colOff>38100</xdr:colOff>
      <xdr:row>41</xdr:row>
      <xdr:rowOff>25400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10177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3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38100</xdr:rowOff>
    </xdr:from>
    <xdr:to>
      <xdr:col>15</xdr:col>
      <xdr:colOff>149225</xdr:colOff>
      <xdr:row>41</xdr:row>
      <xdr:rowOff>139700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124477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133350</xdr:rowOff>
    </xdr:from>
    <xdr:to>
      <xdr:col>11</xdr:col>
      <xdr:colOff>60325</xdr:colOff>
      <xdr:row>42</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48277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35577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2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strike="noStrike" baseline="0">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していることから、事務事業のスクラップアンドビルドなどにより内部管理経費の節減に継続して取り組み、経常的な経費の節減に努めていく。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0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割合はほぼ横ばいとなっている。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引き続き、扶助費の適切な執行に努めていく。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その他の主な内容は、道路や学校等に係る維持補修費となっており、昨年度と比較して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引き続き、効率的・計画的な維持管理・更新等を推進していく。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59</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1948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ja-JP" altLang="en-US" sz="1300">
              <a:latin typeface="ＭＳ Ｐゴシック" panose="020B0600070205080204" pitchFamily="50" charset="-128"/>
              <a:ea typeface="ＭＳ Ｐゴシック" panose="020B0600070205080204" pitchFamily="50" charset="-128"/>
            </a:rPr>
            <a:t>度については、介護給費負担金や後期高齢者医療給付費負担金など、法令に基づく社会保障関係の補助費が増となったことから、前年度と比較して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グループ内の平均は下回っているが、引き続き、補助対象や補助率などの見直しを行うなど補助金の適正化を推進していく。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35</xdr:row>
      <xdr:rowOff>6350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842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35</xdr:row>
      <xdr:rowOff>133350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5842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133350</xdr:rowOff>
    </xdr:from>
    <xdr:to>
      <xdr:col>73</xdr:col>
      <xdr:colOff>180975</xdr:colOff>
      <xdr:row>36</xdr:row>
      <xdr:rowOff>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7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120650</xdr:rowOff>
    </xdr:from>
    <xdr:to>
      <xdr:col>69</xdr:col>
      <xdr:colOff>142875</xdr:colOff>
      <xdr:row>36</xdr:row>
      <xdr:rowOff>50800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60977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uFill>
                <a:solidFill>
                  <a:srgbClr val="FF0000"/>
                </a:solidFill>
              </a:u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分子である公債費は減少したが、臨時財政対策債の減少により分母も減少したため、昨年度と比較して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公共投資に充てる県債の発行額等については、引き続き適切にコントロールし、公債費負担の抑制に努めていく。</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75</xdr:row>
      <xdr:rowOff>167821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7758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4535</xdr:rowOff>
    </xdr:from>
    <xdr:to>
      <xdr:col>19</xdr:col>
      <xdr:colOff>187325</xdr:colOff>
      <xdr:row>75</xdr:row>
      <xdr:rowOff>118835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63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4535</xdr:rowOff>
    </xdr:from>
    <xdr:to>
      <xdr:col>15</xdr:col>
      <xdr:colOff>98425</xdr:colOff>
      <xdr:row>75</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63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151493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28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7456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117022</xdr:rowOff>
    </xdr:from>
    <xdr:to>
      <xdr:col>24</xdr:col>
      <xdr:colOff>76200</xdr:colOff>
      <xdr:row>76</xdr:row>
      <xdr:rowOff>47172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133549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125185</xdr:rowOff>
    </xdr:from>
    <xdr:to>
      <xdr:col>15</xdr:col>
      <xdr:colOff>149225</xdr:colOff>
      <xdr:row>75</xdr:row>
      <xdr:rowOff>55335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65512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社会保障関係経費の増加などにより、公債費以外の経費が増加し、臨時財政対策債の減少により分母も減少したことから、昨年度と比較して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引き続き、「茨城県総合計画」に基づき、定員の適正化や事務事業の見直しによるコスト削減や事業の効率化に努めていく。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158750</xdr:rowOff>
    </xdr:from>
    <xdr:to>
      <xdr:col>82</xdr:col>
      <xdr:colOff>107950</xdr:colOff>
      <xdr:row>79</xdr:row>
      <xdr:rowOff>120650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604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158750</xdr:rowOff>
    </xdr:from>
    <xdr:to>
      <xdr:col>78</xdr:col>
      <xdr:colOff>69850</xdr:colOff>
      <xdr:row>78</xdr:row>
      <xdr:rowOff>25400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6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25400</xdr:rowOff>
    </xdr:from>
    <xdr:to>
      <xdr:col>73</xdr:col>
      <xdr:colOff>180975</xdr:colOff>
      <xdr:row>78</xdr:row>
      <xdr:rowOff>76200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152400</xdr:rowOff>
    </xdr:from>
    <xdr:to>
      <xdr:col>69</xdr:col>
      <xdr:colOff>92075</xdr:colOff>
      <xdr:row>78</xdr:row>
      <xdr:rowOff>76200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8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69850</xdr:rowOff>
    </xdr:from>
    <xdr:to>
      <xdr:col>82</xdr:col>
      <xdr:colOff>158750</xdr:colOff>
      <xdr:row>80</xdr:row>
      <xdr:rowOff>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41927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107950</xdr:rowOff>
    </xdr:from>
    <xdr:to>
      <xdr:col>78</xdr:col>
      <xdr:colOff>120650</xdr:colOff>
      <xdr:row>78</xdr:row>
      <xdr:rowOff>38100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146050</xdr:rowOff>
    </xdr:from>
    <xdr:to>
      <xdr:col>74</xdr:col>
      <xdr:colOff>31750</xdr:colOff>
      <xdr:row>78</xdr:row>
      <xdr:rowOff>76200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25400</xdr:rowOff>
    </xdr:from>
    <xdr:to>
      <xdr:col>69</xdr:col>
      <xdr:colOff>142875</xdr:colOff>
      <xdr:row>78</xdr:row>
      <xdr:rowOff>127000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101600</xdr:rowOff>
    </xdr:from>
    <xdr:to>
      <xdr:col>65</xdr:col>
      <xdr:colOff>53975</xdr:colOff>
      <xdr:row>77</xdr:row>
      <xdr:rowOff>31750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41927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122485</xdr:rowOff>
    </xdr:from>
    <xdr:to>
      <xdr:col>29</xdr:col>
      <xdr:colOff>127000</xdr:colOff>
      <xdr:row>13</xdr:row>
      <xdr:rowOff>134849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8960"/>
          <a:ext cx="6477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134849</xdr:rowOff>
    </xdr:from>
    <xdr:to>
      <xdr:col>26</xdr:col>
      <xdr:colOff>50800</xdr:colOff>
      <xdr:row>13</xdr:row>
      <xdr:rowOff>136411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11324"/>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136411</xdr:rowOff>
    </xdr:from>
    <xdr:to>
      <xdr:col>22</xdr:col>
      <xdr:colOff>114300</xdr:colOff>
      <xdr:row>13</xdr:row>
      <xdr:rowOff>163309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12886"/>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163309</xdr:rowOff>
    </xdr:from>
    <xdr:to>
      <xdr:col>18</xdr:col>
      <xdr:colOff>177800</xdr:colOff>
      <xdr:row>13</xdr:row>
      <xdr:rowOff>168853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39784"/>
          <a:ext cx="698500" cy="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71685</xdr:rowOff>
    </xdr:from>
    <xdr:to>
      <xdr:col>29</xdr:col>
      <xdr:colOff>177800</xdr:colOff>
      <xdr:row>14</xdr:row>
      <xdr:rowOff>1835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88212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9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84049</xdr:rowOff>
    </xdr:from>
    <xdr:to>
      <xdr:col>26</xdr:col>
      <xdr:colOff>101600</xdr:colOff>
      <xdr:row>14</xdr:row>
      <xdr:rowOff>14199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6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24376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2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85611</xdr:rowOff>
    </xdr:from>
    <xdr:to>
      <xdr:col>22</xdr:col>
      <xdr:colOff>165100</xdr:colOff>
      <xdr:row>14</xdr:row>
      <xdr:rowOff>15761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25938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112509</xdr:rowOff>
    </xdr:from>
    <xdr:to>
      <xdr:col>19</xdr:col>
      <xdr:colOff>38100</xdr:colOff>
      <xdr:row>14</xdr:row>
      <xdr:rowOff>42659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52836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118053</xdr:rowOff>
    </xdr:from>
    <xdr:to>
      <xdr:col>15</xdr:col>
      <xdr:colOff>101600</xdr:colOff>
      <xdr:row>14</xdr:row>
      <xdr:rowOff>48203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9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58380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6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340893</xdr:rowOff>
    </xdr:from>
    <xdr:to>
      <xdr:col>29</xdr:col>
      <xdr:colOff>127000</xdr:colOff>
      <xdr:row>36</xdr:row>
      <xdr:rowOff>81585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1243"/>
          <a:ext cx="647700" cy="8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301193</xdr:rowOff>
    </xdr:from>
    <xdr:to>
      <xdr:col>26</xdr:col>
      <xdr:colOff>50800</xdr:colOff>
      <xdr:row>35</xdr:row>
      <xdr:rowOff>340893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11543"/>
          <a:ext cx="698500" cy="3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301193</xdr:rowOff>
    </xdr:from>
    <xdr:to>
      <xdr:col>22</xdr:col>
      <xdr:colOff>114300</xdr:colOff>
      <xdr:row>35</xdr:row>
      <xdr:rowOff>328396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11543"/>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215164</xdr:rowOff>
    </xdr:from>
    <xdr:to>
      <xdr:col>18</xdr:col>
      <xdr:colOff>177800</xdr:colOff>
      <xdr:row>35</xdr:row>
      <xdr:rowOff>328396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5514"/>
          <a:ext cx="698500" cy="11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30785</xdr:rowOff>
    </xdr:from>
    <xdr:to>
      <xdr:col>29</xdr:col>
      <xdr:colOff>177800</xdr:colOff>
      <xdr:row>36</xdr:row>
      <xdr:rowOff>132385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2862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290093</xdr:rowOff>
    </xdr:from>
    <xdr:to>
      <xdr:col>26</xdr:col>
      <xdr:colOff>101600</xdr:colOff>
      <xdr:row>36</xdr:row>
      <xdr:rowOff>48793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33570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250393</xdr:rowOff>
    </xdr:from>
    <xdr:to>
      <xdr:col>22</xdr:col>
      <xdr:colOff>165100</xdr:colOff>
      <xdr:row>36</xdr:row>
      <xdr:rowOff>9093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336770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277596</xdr:rowOff>
    </xdr:from>
    <xdr:to>
      <xdr:col>19</xdr:col>
      <xdr:colOff>38100</xdr:colOff>
      <xdr:row>36</xdr:row>
      <xdr:rowOff>36296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164364</xdr:rowOff>
    </xdr:from>
    <xdr:to>
      <xdr:col>15</xdr:col>
      <xdr:colOff>101600</xdr:colOff>
      <xdr:row>35</xdr:row>
      <xdr:rowOff>265964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250741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6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151282</xdr:rowOff>
    </xdr:from>
    <xdr:to>
      <xdr:col>24</xdr:col>
      <xdr:colOff>63500</xdr:colOff>
      <xdr:row>33</xdr:row>
      <xdr:rowOff>154216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0913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147110</xdr:rowOff>
    </xdr:from>
    <xdr:to>
      <xdr:col>19</xdr:col>
      <xdr:colOff>177800</xdr:colOff>
      <xdr:row>33</xdr:row>
      <xdr:rowOff>151282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04960"/>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147110</xdr:rowOff>
    </xdr:from>
    <xdr:to>
      <xdr:col>15</xdr:col>
      <xdr:colOff>50800</xdr:colOff>
      <xdr:row>34</xdr:row>
      <xdr:rowOff>1263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0496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xdr:rowOff>
    </xdr:from>
    <xdr:to>
      <xdr:col>10</xdr:col>
      <xdr:colOff>114300</xdr:colOff>
      <xdr:row>34</xdr:row>
      <xdr:rowOff>4521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056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103416</xdr:rowOff>
    </xdr:from>
    <xdr:to>
      <xdr:col>24</xdr:col>
      <xdr:colOff>114300</xdr:colOff>
      <xdr:row>34</xdr:row>
      <xdr:rowOff>33566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126293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100482</xdr:rowOff>
    </xdr:from>
    <xdr:to>
      <xdr:col>20</xdr:col>
      <xdr:colOff>38100</xdr:colOff>
      <xdr:row>34</xdr:row>
      <xdr:rowOff>30632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47159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53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96310</xdr:rowOff>
    </xdr:from>
    <xdr:to>
      <xdr:col>15</xdr:col>
      <xdr:colOff>101600</xdr:colOff>
      <xdr:row>34</xdr:row>
      <xdr:rowOff>26460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42987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121913</xdr:rowOff>
    </xdr:from>
    <xdr:to>
      <xdr:col>10</xdr:col>
      <xdr:colOff>165100</xdr:colOff>
      <xdr:row>34</xdr:row>
      <xdr:rowOff>52063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68590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125171</xdr:rowOff>
    </xdr:from>
    <xdr:to>
      <xdr:col>6</xdr:col>
      <xdr:colOff>38100</xdr:colOff>
      <xdr:row>34</xdr:row>
      <xdr:rowOff>55321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71848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132705</xdr:rowOff>
    </xdr:from>
    <xdr:to>
      <xdr:col>24</xdr:col>
      <xdr:colOff>63500</xdr:colOff>
      <xdr:row>55</xdr:row>
      <xdr:rowOff>2677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391005"/>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2677</xdr:rowOff>
    </xdr:from>
    <xdr:to>
      <xdr:col>19</xdr:col>
      <xdr:colOff>177800</xdr:colOff>
      <xdr:row>55</xdr:row>
      <xdr:rowOff>31298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432427"/>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31298</xdr:rowOff>
    </xdr:from>
    <xdr:to>
      <xdr:col>15</xdr:col>
      <xdr:colOff>50800</xdr:colOff>
      <xdr:row>55</xdr:row>
      <xdr:rowOff>52694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61048"/>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33401</xdr:rowOff>
    </xdr:from>
    <xdr:to>
      <xdr:col>10</xdr:col>
      <xdr:colOff>114300</xdr:colOff>
      <xdr:row>55</xdr:row>
      <xdr:rowOff>52694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63151"/>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81905</xdr:rowOff>
    </xdr:from>
    <xdr:to>
      <xdr:col>24</xdr:col>
      <xdr:colOff>114300</xdr:colOff>
      <xdr:row>55</xdr:row>
      <xdr:rowOff>12055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104782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19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123327</xdr:rowOff>
    </xdr:from>
    <xdr:to>
      <xdr:col>20</xdr:col>
      <xdr:colOff>38100</xdr:colOff>
      <xdr:row>55</xdr:row>
      <xdr:rowOff>53477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70004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151948</xdr:rowOff>
    </xdr:from>
    <xdr:to>
      <xdr:col>15</xdr:col>
      <xdr:colOff>101600</xdr:colOff>
      <xdr:row>55</xdr:row>
      <xdr:rowOff>82098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98625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1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1894</xdr:rowOff>
    </xdr:from>
    <xdr:to>
      <xdr:col>10</xdr:col>
      <xdr:colOff>165100</xdr:colOff>
      <xdr:row>55</xdr:row>
      <xdr:rowOff>103494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120021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2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154051</xdr:rowOff>
    </xdr:from>
    <xdr:to>
      <xdr:col>6</xdr:col>
      <xdr:colOff>38100</xdr:colOff>
      <xdr:row>55</xdr:row>
      <xdr:rowOff>84201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100728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165354</xdr:rowOff>
    </xdr:from>
    <xdr:to>
      <xdr:col>24</xdr:col>
      <xdr:colOff>63500</xdr:colOff>
      <xdr:row>77</xdr:row>
      <xdr:rowOff>12446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195554"/>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xdr:rowOff>
    </xdr:from>
    <xdr:to>
      <xdr:col>19</xdr:col>
      <xdr:colOff>177800</xdr:colOff>
      <xdr:row>77</xdr:row>
      <xdr:rowOff>26415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14096"/>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26415</xdr:rowOff>
    </xdr:from>
    <xdr:to>
      <xdr:col>15</xdr:col>
      <xdr:colOff>50800</xdr:colOff>
      <xdr:row>77</xdr:row>
      <xdr:rowOff>53212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28065"/>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51943</xdr:rowOff>
    </xdr:from>
    <xdr:to>
      <xdr:col>10</xdr:col>
      <xdr:colOff>114300</xdr:colOff>
      <xdr:row>77</xdr:row>
      <xdr:rowOff>53212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5359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114554</xdr:rowOff>
    </xdr:from>
    <xdr:to>
      <xdr:col>24</xdr:col>
      <xdr:colOff>114300</xdr:colOff>
      <xdr:row>77</xdr:row>
      <xdr:rowOff>44704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137431</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9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133096</xdr:rowOff>
    </xdr:from>
    <xdr:to>
      <xdr:col>20</xdr:col>
      <xdr:colOff>38100</xdr:colOff>
      <xdr:row>77</xdr:row>
      <xdr:rowOff>63246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79773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9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147065</xdr:rowOff>
    </xdr:from>
    <xdr:to>
      <xdr:col>15</xdr:col>
      <xdr:colOff>101600</xdr:colOff>
      <xdr:row>77</xdr:row>
      <xdr:rowOff>77215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93743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9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2412</xdr:rowOff>
    </xdr:from>
    <xdr:to>
      <xdr:col>10</xdr:col>
      <xdr:colOff>165100</xdr:colOff>
      <xdr:row>77</xdr:row>
      <xdr:rowOff>104012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120539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9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xdr:rowOff>
    </xdr:from>
    <xdr:to>
      <xdr:col>6</xdr:col>
      <xdr:colOff>38100</xdr:colOff>
      <xdr:row>77</xdr:row>
      <xdr:rowOff>102743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119270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9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34671</xdr:rowOff>
    </xdr:from>
    <xdr:to>
      <xdr:col>24</xdr:col>
      <xdr:colOff>63500</xdr:colOff>
      <xdr:row>95</xdr:row>
      <xdr:rowOff>68199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322421"/>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68199</xdr:rowOff>
    </xdr:from>
    <xdr:to>
      <xdr:col>19</xdr:col>
      <xdr:colOff>177800</xdr:colOff>
      <xdr:row>95</xdr:row>
      <xdr:rowOff>96520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55949"/>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96520</xdr:rowOff>
    </xdr:from>
    <xdr:to>
      <xdr:col>15</xdr:col>
      <xdr:colOff>50800</xdr:colOff>
      <xdr:row>95</xdr:row>
      <xdr:rowOff>126873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384270"/>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126873</xdr:rowOff>
    </xdr:from>
    <xdr:to>
      <xdr:col>10</xdr:col>
      <xdr:colOff>114300</xdr:colOff>
      <xdr:row>95</xdr:row>
      <xdr:rowOff>149479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14623"/>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155321</xdr:rowOff>
    </xdr:from>
    <xdr:to>
      <xdr:col>24</xdr:col>
      <xdr:colOff>114300</xdr:colOff>
      <xdr:row>95</xdr:row>
      <xdr:rowOff>85471</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2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6748</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1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17399</xdr:rowOff>
    </xdr:from>
    <xdr:to>
      <xdr:col>20</xdr:col>
      <xdr:colOff>38100</xdr:colOff>
      <xdr:row>95</xdr:row>
      <xdr:rowOff>118999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135526</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0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45720</xdr:rowOff>
    </xdr:from>
    <xdr:to>
      <xdr:col>15</xdr:col>
      <xdr:colOff>101600</xdr:colOff>
      <xdr:row>95</xdr:row>
      <xdr:rowOff>147320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163847</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1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76073</xdr:rowOff>
    </xdr:from>
    <xdr:to>
      <xdr:col>10</xdr:col>
      <xdr:colOff>165100</xdr:colOff>
      <xdr:row>96</xdr:row>
      <xdr:rowOff>6223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22750</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1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98679</xdr:rowOff>
    </xdr:from>
    <xdr:to>
      <xdr:col>6</xdr:col>
      <xdr:colOff>38100</xdr:colOff>
      <xdr:row>96</xdr:row>
      <xdr:rowOff>28829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45356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1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152779</xdr:rowOff>
    </xdr:from>
    <xdr:to>
      <xdr:col>55</xdr:col>
      <xdr:colOff>0</xdr:colOff>
      <xdr:row>37</xdr:row>
      <xdr:rowOff>53469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24979"/>
          <a:ext cx="8382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166855</xdr:rowOff>
    </xdr:from>
    <xdr:to>
      <xdr:col>50</xdr:col>
      <xdr:colOff>114300</xdr:colOff>
      <xdr:row>37</xdr:row>
      <xdr:rowOff>53469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39055"/>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166855</xdr:rowOff>
    </xdr:from>
    <xdr:to>
      <xdr:col>45</xdr:col>
      <xdr:colOff>177800</xdr:colOff>
      <xdr:row>37</xdr:row>
      <xdr:rowOff>28274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39055"/>
          <a:ext cx="8890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163540</xdr:rowOff>
    </xdr:from>
    <xdr:to>
      <xdr:col>41</xdr:col>
      <xdr:colOff>50800</xdr:colOff>
      <xdr:row>37</xdr:row>
      <xdr:rowOff>28274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3574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101979</xdr:rowOff>
    </xdr:from>
    <xdr:to>
      <xdr:col>55</xdr:col>
      <xdr:colOff>50800</xdr:colOff>
      <xdr:row>37</xdr:row>
      <xdr:rowOff>32129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124856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2669</xdr:rowOff>
    </xdr:from>
    <xdr:to>
      <xdr:col>50</xdr:col>
      <xdr:colOff>165100</xdr:colOff>
      <xdr:row>37</xdr:row>
      <xdr:rowOff>104269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95396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43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116055</xdr:rowOff>
    </xdr:from>
    <xdr:to>
      <xdr:col>46</xdr:col>
      <xdr:colOff>38100</xdr:colOff>
      <xdr:row>37</xdr:row>
      <xdr:rowOff>46205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37332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8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148924</xdr:rowOff>
    </xdr:from>
    <xdr:to>
      <xdr:col>41</xdr:col>
      <xdr:colOff>101600</xdr:colOff>
      <xdr:row>37</xdr:row>
      <xdr:rowOff>79074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70201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112740</xdr:rowOff>
    </xdr:from>
    <xdr:to>
      <xdr:col>36</xdr:col>
      <xdr:colOff>165100</xdr:colOff>
      <xdr:row>37</xdr:row>
      <xdr:rowOff>42890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34017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30919</xdr:rowOff>
    </xdr:from>
    <xdr:to>
      <xdr:col>55</xdr:col>
      <xdr:colOff>0</xdr:colOff>
      <xdr:row>56</xdr:row>
      <xdr:rowOff>69803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32119"/>
          <a:ext cx="8382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69803</xdr:rowOff>
    </xdr:from>
    <xdr:to>
      <xdr:col>50</xdr:col>
      <xdr:colOff>114300</xdr:colOff>
      <xdr:row>56</xdr:row>
      <xdr:rowOff>79513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671003"/>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46518</xdr:rowOff>
    </xdr:from>
    <xdr:to>
      <xdr:col>45</xdr:col>
      <xdr:colOff>177800</xdr:colOff>
      <xdr:row>56</xdr:row>
      <xdr:rowOff>79513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47718"/>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46518</xdr:rowOff>
    </xdr:from>
    <xdr:to>
      <xdr:col>41</xdr:col>
      <xdr:colOff>50800</xdr:colOff>
      <xdr:row>56</xdr:row>
      <xdr:rowOff>88929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47718"/>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151569</xdr:rowOff>
    </xdr:from>
    <xdr:to>
      <xdr:col>55</xdr:col>
      <xdr:colOff>50800</xdr:colOff>
      <xdr:row>56</xdr:row>
      <xdr:rowOff>81719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2996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19003</xdr:rowOff>
    </xdr:from>
    <xdr:to>
      <xdr:col>50</xdr:col>
      <xdr:colOff>165100</xdr:colOff>
      <xdr:row>56</xdr:row>
      <xdr:rowOff>120603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137130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3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28713</xdr:rowOff>
    </xdr:from>
    <xdr:to>
      <xdr:col>46</xdr:col>
      <xdr:colOff>38100</xdr:colOff>
      <xdr:row>56</xdr:row>
      <xdr:rowOff>130313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146840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167168</xdr:rowOff>
    </xdr:from>
    <xdr:to>
      <xdr:col>41</xdr:col>
      <xdr:colOff>101600</xdr:colOff>
      <xdr:row>56</xdr:row>
      <xdr:rowOff>97318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113845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38129</xdr:rowOff>
    </xdr:from>
    <xdr:to>
      <xdr:col>36</xdr:col>
      <xdr:colOff>165100</xdr:colOff>
      <xdr:row>56</xdr:row>
      <xdr:rowOff>139729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156256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36144</xdr:rowOff>
    </xdr:from>
    <xdr:to>
      <xdr:col>55</xdr:col>
      <xdr:colOff>0</xdr:colOff>
      <xdr:row>77</xdr:row>
      <xdr:rowOff>78987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37794"/>
          <a:ext cx="8382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78987</xdr:rowOff>
    </xdr:from>
    <xdr:to>
      <xdr:col>50</xdr:col>
      <xdr:colOff>114300</xdr:colOff>
      <xdr:row>77</xdr:row>
      <xdr:rowOff>118345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80637"/>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118345</xdr:rowOff>
    </xdr:from>
    <xdr:to>
      <xdr:col>45</xdr:col>
      <xdr:colOff>177800</xdr:colOff>
      <xdr:row>77</xdr:row>
      <xdr:rowOff>170314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1999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170314</xdr:rowOff>
    </xdr:from>
    <xdr:to>
      <xdr:col>41</xdr:col>
      <xdr:colOff>50800</xdr:colOff>
      <xdr:row>78</xdr:row>
      <xdr:rowOff>43593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71964"/>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156794</xdr:rowOff>
    </xdr:from>
    <xdr:to>
      <xdr:col>55</xdr:col>
      <xdr:colOff>50800</xdr:colOff>
      <xdr:row>77</xdr:row>
      <xdr:rowOff>86944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8221</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28187</xdr:rowOff>
    </xdr:from>
    <xdr:to>
      <xdr:col>50</xdr:col>
      <xdr:colOff>165100</xdr:colOff>
      <xdr:row>77</xdr:row>
      <xdr:rowOff>129787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146314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0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67545</xdr:rowOff>
    </xdr:from>
    <xdr:to>
      <xdr:col>46</xdr:col>
      <xdr:colOff>38100</xdr:colOff>
      <xdr:row>77</xdr:row>
      <xdr:rowOff>169145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14222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119514</xdr:rowOff>
    </xdr:from>
    <xdr:to>
      <xdr:col>41</xdr:col>
      <xdr:colOff>101600</xdr:colOff>
      <xdr:row>78</xdr:row>
      <xdr:rowOff>49664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40791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164243</xdr:rowOff>
    </xdr:from>
    <xdr:to>
      <xdr:col>36</xdr:col>
      <xdr:colOff>165100</xdr:colOff>
      <xdr:row>78</xdr:row>
      <xdr:rowOff>94393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85520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5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65633</xdr:rowOff>
    </xdr:from>
    <xdr:to>
      <xdr:col>55</xdr:col>
      <xdr:colOff>0</xdr:colOff>
      <xdr:row>96</xdr:row>
      <xdr:rowOff>72675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24833"/>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59964</xdr:rowOff>
    </xdr:from>
    <xdr:to>
      <xdr:col>50</xdr:col>
      <xdr:colOff>114300</xdr:colOff>
      <xdr:row>96</xdr:row>
      <xdr:rowOff>72675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519164"/>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138602</xdr:rowOff>
    </xdr:from>
    <xdr:to>
      <xdr:col>45</xdr:col>
      <xdr:colOff>177800</xdr:colOff>
      <xdr:row>96</xdr:row>
      <xdr:rowOff>59964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25490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138602</xdr:rowOff>
    </xdr:from>
    <xdr:to>
      <xdr:col>41</xdr:col>
      <xdr:colOff>50800</xdr:colOff>
      <xdr:row>95</xdr:row>
      <xdr:rowOff>143449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254902"/>
          <a:ext cx="889000" cy="17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14833</xdr:rowOff>
    </xdr:from>
    <xdr:to>
      <xdr:col>55</xdr:col>
      <xdr:colOff>50800</xdr:colOff>
      <xdr:row>96</xdr:row>
      <xdr:rowOff>116433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37710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21875</xdr:rowOff>
    </xdr:from>
    <xdr:to>
      <xdr:col>50</xdr:col>
      <xdr:colOff>165100</xdr:colOff>
      <xdr:row>96</xdr:row>
      <xdr:rowOff>123475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140002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2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9164</xdr:rowOff>
    </xdr:from>
    <xdr:to>
      <xdr:col>46</xdr:col>
      <xdr:colOff>38100</xdr:colOff>
      <xdr:row>96</xdr:row>
      <xdr:rowOff>110764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127291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87802</xdr:rowOff>
    </xdr:from>
    <xdr:to>
      <xdr:col>41</xdr:col>
      <xdr:colOff>101600</xdr:colOff>
      <xdr:row>95</xdr:row>
      <xdr:rowOff>17952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2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34479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92649</xdr:rowOff>
    </xdr:from>
    <xdr:to>
      <xdr:col>36</xdr:col>
      <xdr:colOff>165100</xdr:colOff>
      <xdr:row>96</xdr:row>
      <xdr:rowOff>22799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39326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171209</xdr:rowOff>
    </xdr:from>
    <xdr:to>
      <xdr:col>85</xdr:col>
      <xdr:colOff>127000</xdr:colOff>
      <xdr:row>39</xdr:row>
      <xdr:rowOff>38506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86309"/>
          <a:ext cx="8382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28905</xdr:rowOff>
    </xdr:from>
    <xdr:to>
      <xdr:col>81</xdr:col>
      <xdr:colOff>50800</xdr:colOff>
      <xdr:row>39</xdr:row>
      <xdr:rowOff>38506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1545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144615</xdr:rowOff>
    </xdr:from>
    <xdr:to>
      <xdr:col>76</xdr:col>
      <xdr:colOff>114300</xdr:colOff>
      <xdr:row>39</xdr:row>
      <xdr:rowOff>28905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59715"/>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142786</xdr:rowOff>
    </xdr:from>
    <xdr:to>
      <xdr:col>71</xdr:col>
      <xdr:colOff>177800</xdr:colOff>
      <xdr:row>38</xdr:row>
      <xdr:rowOff>144615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5788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120409</xdr:rowOff>
    </xdr:from>
    <xdr:to>
      <xdr:col>85</xdr:col>
      <xdr:colOff>177800</xdr:colOff>
      <xdr:row>39</xdr:row>
      <xdr:rowOff>50559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35336</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159156</xdr:rowOff>
    </xdr:from>
    <xdr:to>
      <xdr:col>81</xdr:col>
      <xdr:colOff>101600</xdr:colOff>
      <xdr:row>39</xdr:row>
      <xdr:rowOff>89306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80433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79317" y="676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149555</xdr:rowOff>
    </xdr:from>
    <xdr:to>
      <xdr:col>76</xdr:col>
      <xdr:colOff>165100</xdr:colOff>
      <xdr:row>39</xdr:row>
      <xdr:rowOff>79705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70832</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93815</xdr:rowOff>
    </xdr:from>
    <xdr:to>
      <xdr:col>72</xdr:col>
      <xdr:colOff>38100</xdr:colOff>
      <xdr:row>39</xdr:row>
      <xdr:rowOff>23965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15092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91986</xdr:rowOff>
    </xdr:from>
    <xdr:to>
      <xdr:col>67</xdr:col>
      <xdr:colOff>101600</xdr:colOff>
      <xdr:row>39</xdr:row>
      <xdr:rowOff>22136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13263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9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96266</xdr:rowOff>
    </xdr:from>
    <xdr:to>
      <xdr:col>85</xdr:col>
      <xdr:colOff>127000</xdr:colOff>
      <xdr:row>75</xdr:row>
      <xdr:rowOff>145938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955016"/>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96266</xdr:rowOff>
    </xdr:from>
    <xdr:to>
      <xdr:col>81</xdr:col>
      <xdr:colOff>50800</xdr:colOff>
      <xdr:row>75</xdr:row>
      <xdr:rowOff>156485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95501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156485</xdr:rowOff>
    </xdr:from>
    <xdr:to>
      <xdr:col>76</xdr:col>
      <xdr:colOff>114300</xdr:colOff>
      <xdr:row>76</xdr:row>
      <xdr:rowOff>2606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3015235"/>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169614</xdr:rowOff>
    </xdr:from>
    <xdr:to>
      <xdr:col>71</xdr:col>
      <xdr:colOff>177800</xdr:colOff>
      <xdr:row>76</xdr:row>
      <xdr:rowOff>2606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02836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95138</xdr:rowOff>
    </xdr:from>
    <xdr:to>
      <xdr:col>85</xdr:col>
      <xdr:colOff>177800</xdr:colOff>
      <xdr:row>76</xdr:row>
      <xdr:rowOff>25288</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9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118015</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8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45466</xdr:rowOff>
    </xdr:from>
    <xdr:to>
      <xdr:col>81</xdr:col>
      <xdr:colOff>101600</xdr:colOff>
      <xdr:row>75</xdr:row>
      <xdr:rowOff>147067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163593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105686</xdr:rowOff>
    </xdr:from>
    <xdr:to>
      <xdr:col>76</xdr:col>
      <xdr:colOff>165100</xdr:colOff>
      <xdr:row>76</xdr:row>
      <xdr:rowOff>35837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964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52363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123255</xdr:rowOff>
    </xdr:from>
    <xdr:to>
      <xdr:col>72</xdr:col>
      <xdr:colOff>38100</xdr:colOff>
      <xdr:row>76</xdr:row>
      <xdr:rowOff>53404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982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69932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118814</xdr:rowOff>
    </xdr:from>
    <xdr:to>
      <xdr:col>67</xdr:col>
      <xdr:colOff>101600</xdr:colOff>
      <xdr:row>76</xdr:row>
      <xdr:rowOff>48964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9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65491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146718</xdr:rowOff>
    </xdr:from>
    <xdr:to>
      <xdr:col>85</xdr:col>
      <xdr:colOff>127000</xdr:colOff>
      <xdr:row>98</xdr:row>
      <xdr:rowOff>67303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777368"/>
          <a:ext cx="8382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146718</xdr:rowOff>
    </xdr:from>
    <xdr:to>
      <xdr:col>81</xdr:col>
      <xdr:colOff>50800</xdr:colOff>
      <xdr:row>98</xdr:row>
      <xdr:rowOff>45631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777368"/>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89796</xdr:rowOff>
    </xdr:from>
    <xdr:to>
      <xdr:col>76</xdr:col>
      <xdr:colOff>114300</xdr:colOff>
      <xdr:row>98</xdr:row>
      <xdr:rowOff>45631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720446"/>
          <a:ext cx="889000" cy="1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81659</xdr:rowOff>
    </xdr:from>
    <xdr:to>
      <xdr:col>71</xdr:col>
      <xdr:colOff>177800</xdr:colOff>
      <xdr:row>97</xdr:row>
      <xdr:rowOff>89796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712309"/>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16503</xdr:rowOff>
    </xdr:from>
    <xdr:to>
      <xdr:col>85</xdr:col>
      <xdr:colOff>177800</xdr:colOff>
      <xdr:row>98</xdr:row>
      <xdr:rowOff>118103</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135382</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95918</xdr:rowOff>
    </xdr:from>
    <xdr:to>
      <xdr:col>81</xdr:col>
      <xdr:colOff>101600</xdr:colOff>
      <xdr:row>98</xdr:row>
      <xdr:rowOff>26068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42595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50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166281</xdr:rowOff>
    </xdr:from>
    <xdr:to>
      <xdr:col>76</xdr:col>
      <xdr:colOff>165100</xdr:colOff>
      <xdr:row>98</xdr:row>
      <xdr:rowOff>96431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87558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38996</xdr:rowOff>
    </xdr:from>
    <xdr:to>
      <xdr:col>72</xdr:col>
      <xdr:colOff>38100</xdr:colOff>
      <xdr:row>97</xdr:row>
      <xdr:rowOff>140596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131723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30859</xdr:rowOff>
    </xdr:from>
    <xdr:to>
      <xdr:col>67</xdr:col>
      <xdr:colOff>101600</xdr:colOff>
      <xdr:row>97</xdr:row>
      <xdr:rowOff>132459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6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123586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5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111811</xdr:rowOff>
    </xdr:from>
    <xdr:to>
      <xdr:col>116</xdr:col>
      <xdr:colOff>63500</xdr:colOff>
      <xdr:row>37</xdr:row>
      <xdr:rowOff>122784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112561"/>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122784</xdr:rowOff>
    </xdr:from>
    <xdr:to>
      <xdr:col>111</xdr:col>
      <xdr:colOff>177800</xdr:colOff>
      <xdr:row>37</xdr:row>
      <xdr:rowOff>147472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46643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147472</xdr:rowOff>
    </xdr:from>
    <xdr:to>
      <xdr:col>107</xdr:col>
      <xdr:colOff>50800</xdr:colOff>
      <xdr:row>38</xdr:row>
      <xdr:rowOff>14427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49112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14427</xdr:rowOff>
    </xdr:from>
    <xdr:to>
      <xdr:col>102</xdr:col>
      <xdr:colOff>114300</xdr:colOff>
      <xdr:row>38</xdr:row>
      <xdr:rowOff>46431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52952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61011</xdr:rowOff>
    </xdr:from>
    <xdr:to>
      <xdr:col>116</xdr:col>
      <xdr:colOff>114300</xdr:colOff>
      <xdr:row>35</xdr:row>
      <xdr:rowOff>162611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39438</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04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71984</xdr:rowOff>
    </xdr:from>
    <xdr:to>
      <xdr:col>112</xdr:col>
      <xdr:colOff>38100</xdr:colOff>
      <xdr:row>38</xdr:row>
      <xdr:rowOff>2133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164711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5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96672</xdr:rowOff>
    </xdr:from>
    <xdr:to>
      <xdr:col>107</xdr:col>
      <xdr:colOff>101600</xdr:colOff>
      <xdr:row>38</xdr:row>
      <xdr:rowOff>26822</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17949</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135077</xdr:rowOff>
    </xdr:from>
    <xdr:to>
      <xdr:col>102</xdr:col>
      <xdr:colOff>165100</xdr:colOff>
      <xdr:row>38</xdr:row>
      <xdr:rowOff>65227</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56354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88358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50578</xdr:rowOff>
    </xdr:from>
    <xdr:to>
      <xdr:col>116</xdr:col>
      <xdr:colOff>63500</xdr:colOff>
      <xdr:row>56</xdr:row>
      <xdr:rowOff>66450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651778"/>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131699</xdr:rowOff>
    </xdr:from>
    <xdr:to>
      <xdr:col>111</xdr:col>
      <xdr:colOff>177800</xdr:colOff>
      <xdr:row>56</xdr:row>
      <xdr:rowOff>50578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561449"/>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47248</xdr:rowOff>
    </xdr:from>
    <xdr:to>
      <xdr:col>107</xdr:col>
      <xdr:colOff>50800</xdr:colOff>
      <xdr:row>55</xdr:row>
      <xdr:rowOff>131699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305548"/>
          <a:ext cx="889000" cy="2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74516</xdr:rowOff>
    </xdr:from>
    <xdr:to>
      <xdr:col>102</xdr:col>
      <xdr:colOff>114300</xdr:colOff>
      <xdr:row>54</xdr:row>
      <xdr:rowOff>47248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818466"/>
          <a:ext cx="889000" cy="4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15650</xdr:rowOff>
    </xdr:from>
    <xdr:to>
      <xdr:col>116</xdr:col>
      <xdr:colOff>114300</xdr:colOff>
      <xdr:row>56</xdr:row>
      <xdr:rowOff>117250</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6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165527</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5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171228</xdr:rowOff>
    </xdr:from>
    <xdr:to>
      <xdr:col>112</xdr:col>
      <xdr:colOff>38100</xdr:colOff>
      <xdr:row>56</xdr:row>
      <xdr:rowOff>101378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92505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6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80899</xdr:rowOff>
    </xdr:from>
    <xdr:to>
      <xdr:col>107</xdr:col>
      <xdr:colOff>101600</xdr:colOff>
      <xdr:row>56</xdr:row>
      <xdr:rowOff>11049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5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27576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167898</xdr:rowOff>
    </xdr:from>
    <xdr:to>
      <xdr:col>102</xdr:col>
      <xdr:colOff>165100</xdr:colOff>
      <xdr:row>54</xdr:row>
      <xdr:rowOff>98048</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114575</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0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23716</xdr:rowOff>
    </xdr:from>
    <xdr:to>
      <xdr:col>98</xdr:col>
      <xdr:colOff>38100</xdr:colOff>
      <xdr:row>51</xdr:row>
      <xdr:rowOff>125316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7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141843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5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135944</xdr:rowOff>
    </xdr:from>
    <xdr:to>
      <xdr:col>116</xdr:col>
      <xdr:colOff>63500</xdr:colOff>
      <xdr:row>71</xdr:row>
      <xdr:rowOff>33727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137444"/>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135944</xdr:rowOff>
    </xdr:from>
    <xdr:to>
      <xdr:col>111</xdr:col>
      <xdr:colOff>177800</xdr:colOff>
      <xdr:row>74</xdr:row>
      <xdr:rowOff>85162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137444"/>
          <a:ext cx="889000" cy="6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85162</xdr:rowOff>
    </xdr:from>
    <xdr:to>
      <xdr:col>107</xdr:col>
      <xdr:colOff>50800</xdr:colOff>
      <xdr:row>77</xdr:row>
      <xdr:rowOff>60506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2772462"/>
          <a:ext cx="8890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23278</xdr:rowOff>
    </xdr:from>
    <xdr:to>
      <xdr:col>102</xdr:col>
      <xdr:colOff>114300</xdr:colOff>
      <xdr:row>77</xdr:row>
      <xdr:rowOff>60506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224928"/>
          <a:ext cx="889000" cy="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154377</xdr:rowOff>
    </xdr:from>
    <xdr:to>
      <xdr:col>116</xdr:col>
      <xdr:colOff>114300</xdr:colOff>
      <xdr:row>71</xdr:row>
      <xdr:rowOff>84527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1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107404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1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85144</xdr:rowOff>
    </xdr:from>
    <xdr:to>
      <xdr:col>112</xdr:col>
      <xdr:colOff>38100</xdr:colOff>
      <xdr:row>71</xdr:row>
      <xdr:rowOff>15294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0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31821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18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34362</xdr:rowOff>
    </xdr:from>
    <xdr:to>
      <xdr:col>107</xdr:col>
      <xdr:colOff>101600</xdr:colOff>
      <xdr:row>74</xdr:row>
      <xdr:rowOff>135962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27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152489</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4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9706</xdr:rowOff>
    </xdr:from>
    <xdr:to>
      <xdr:col>102</xdr:col>
      <xdr:colOff>165100</xdr:colOff>
      <xdr:row>77</xdr:row>
      <xdr:rowOff>111306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2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127833</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29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143928</xdr:rowOff>
    </xdr:from>
    <xdr:to>
      <xdr:col>98</xdr:col>
      <xdr:colOff>38100</xdr:colOff>
      <xdr:row>77</xdr:row>
      <xdr:rowOff>74078</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1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90605</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29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補助費等について、令和元年度の住民一人当たりのコストは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88,199</a:t>
          </a:r>
          <a:r>
            <a:rPr kumimoji="1" lang="ja-JP" altLang="en-US" sz="1300">
              <a:latin typeface="ＭＳ Ｐゴシック" panose="020B0600070205080204" pitchFamily="50" charset="-128"/>
              <a:ea typeface="ＭＳ Ｐゴシック" panose="020B0600070205080204" pitchFamily="50" charset="-128"/>
            </a:rPr>
            <a:t>円となっており、介護</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給付</a:t>
          </a:r>
          <a:r>
            <a:rPr kumimoji="1" lang="ja-JP" altLang="en-US" sz="1300">
              <a:latin typeface="ＭＳ Ｐゴシック" panose="020B0600070205080204" pitchFamily="50" charset="-128"/>
              <a:ea typeface="ＭＳ Ｐゴシック" panose="020B0600070205080204" pitchFamily="50" charset="-128"/>
            </a:rPr>
            <a:t>費負担金や後期高齢者医療給付費負担金など、法令に基づく社会保障関係の増等により、昨年度と比較して</a:t>
          </a:r>
          <a:r>
            <a:rPr kumimoji="1" lang="en-US" altLang="ja-JP" sz="1300">
              <a:latin typeface="ＭＳ Ｐゴシック" panose="020B0600070205080204" pitchFamily="50" charset="-128"/>
              <a:ea typeface="ＭＳ Ｐゴシック" panose="020B0600070205080204" pitchFamily="50" charset="-128"/>
            </a:rPr>
            <a:t>4,418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公債費について、令和元年度の住民一人当たりのコストは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49,559</a:t>
          </a:r>
          <a:r>
            <a:rPr kumimoji="1" lang="ja-JP" altLang="en-US" sz="1300">
              <a:latin typeface="ＭＳ Ｐゴシック" panose="020B0600070205080204" pitchFamily="50" charset="-128"/>
              <a:ea typeface="ＭＳ Ｐゴシック" panose="020B0600070205080204" pitchFamily="50" charset="-128"/>
            </a:rPr>
            <a:t>円となっており、臨時財政対策債に係る償還額の減等により、昨年度と比較して</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災害復旧事業費について、令和元年度の住民一人当たりのコストは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1,173</a:t>
          </a:r>
          <a:r>
            <a:rPr kumimoji="1" lang="ja-JP" altLang="en-US" sz="1300">
              <a:latin typeface="ＭＳ Ｐゴシック" panose="020B0600070205080204" pitchFamily="50" charset="-128"/>
              <a:ea typeface="ＭＳ Ｐゴシック" panose="020B0600070205080204" pitchFamily="50" charset="-128"/>
            </a:rPr>
            <a:t>円となっており、令和元年東日本台風の影響に伴う災害復旧事業の増等により、昨年度と比較して</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2,921,436
2,851,707
6,097.39
1,075,186,091
1,042,053,230
7,072,905
639,210,061
2,149,381,030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149225</xdr:rowOff>
    </xdr:from>
    <xdr:to>
      <xdr:col>24</xdr:col>
      <xdr:colOff>63500</xdr:colOff>
      <xdr:row>34</xdr:row>
      <xdr:rowOff>158750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8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149225</xdr:rowOff>
    </xdr:from>
    <xdr:to>
      <xdr:col>19</xdr:col>
      <xdr:colOff>177800</xdr:colOff>
      <xdr:row>34</xdr:row>
      <xdr:rowOff>156845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8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156845</xdr:rowOff>
    </xdr:from>
    <xdr:to>
      <xdr:col>15</xdr:col>
      <xdr:colOff>50800</xdr:colOff>
      <xdr:row>35</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614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80645</xdr:rowOff>
    </xdr:from>
    <xdr:to>
      <xdr:col>10</xdr:col>
      <xdr:colOff>114300</xdr:colOff>
      <xdr:row>35</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1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107950</xdr:rowOff>
    </xdr:from>
    <xdr:to>
      <xdr:col>24</xdr:col>
      <xdr:colOff>114300</xdr:colOff>
      <xdr:row>35</xdr:row>
      <xdr:rowOff>38100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98425</xdr:rowOff>
    </xdr:from>
    <xdr:to>
      <xdr:col>20</xdr:col>
      <xdr:colOff>38100</xdr:colOff>
      <xdr:row>35</xdr:row>
      <xdr:rowOff>28575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45102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7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106045</xdr:rowOff>
    </xdr:from>
    <xdr:to>
      <xdr:col>15</xdr:col>
      <xdr:colOff>101600</xdr:colOff>
      <xdr:row>35</xdr:row>
      <xdr:rowOff>36195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52722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71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29845</xdr:rowOff>
    </xdr:from>
    <xdr:to>
      <xdr:col>10</xdr:col>
      <xdr:colOff>165100</xdr:colOff>
      <xdr:row>35</xdr:row>
      <xdr:rowOff>131445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147972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80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50800</xdr:rowOff>
    </xdr:from>
    <xdr:to>
      <xdr:col>6</xdr:col>
      <xdr:colOff>38100</xdr:colOff>
      <xdr:row>35</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168927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826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128172</xdr:rowOff>
    </xdr:from>
    <xdr:to>
      <xdr:col>24</xdr:col>
      <xdr:colOff>63500</xdr:colOff>
      <xdr:row>58</xdr:row>
      <xdr:rowOff>150379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72272"/>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128172</xdr:rowOff>
    </xdr:from>
    <xdr:to>
      <xdr:col>19</xdr:col>
      <xdr:colOff>177800</xdr:colOff>
      <xdr:row>58</xdr:row>
      <xdr:rowOff>155277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72272"/>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36863</xdr:rowOff>
    </xdr:from>
    <xdr:to>
      <xdr:col>15</xdr:col>
      <xdr:colOff>50800</xdr:colOff>
      <xdr:row>58</xdr:row>
      <xdr:rowOff>155277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0963"/>
          <a:ext cx="889000" cy="1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36863</xdr:rowOff>
    </xdr:from>
    <xdr:to>
      <xdr:col>10</xdr:col>
      <xdr:colOff>114300</xdr:colOff>
      <xdr:row>58</xdr:row>
      <xdr:rowOff>60082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0963"/>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99579</xdr:rowOff>
    </xdr:from>
    <xdr:to>
      <xdr:col>24</xdr:col>
      <xdr:colOff>114300</xdr:colOff>
      <xdr:row>59</xdr:row>
      <xdr:rowOff>29729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78006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77372</xdr:rowOff>
    </xdr:from>
    <xdr:to>
      <xdr:col>20</xdr:col>
      <xdr:colOff>38100</xdr:colOff>
      <xdr:row>59</xdr:row>
      <xdr:rowOff>7522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170099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104477</xdr:rowOff>
    </xdr:from>
    <xdr:to>
      <xdr:col>15</xdr:col>
      <xdr:colOff>101600</xdr:colOff>
      <xdr:row>59</xdr:row>
      <xdr:rowOff>34627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25754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157513</xdr:rowOff>
    </xdr:from>
    <xdr:to>
      <xdr:col>10</xdr:col>
      <xdr:colOff>165100</xdr:colOff>
      <xdr:row>58</xdr:row>
      <xdr:rowOff>87663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104190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9282</xdr:rowOff>
    </xdr:from>
    <xdr:to>
      <xdr:col>6</xdr:col>
      <xdr:colOff>38100</xdr:colOff>
      <xdr:row>58</xdr:row>
      <xdr:rowOff>110882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102009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75757</xdr:rowOff>
    </xdr:from>
    <xdr:to>
      <xdr:col>24</xdr:col>
      <xdr:colOff>63500</xdr:colOff>
      <xdr:row>77</xdr:row>
      <xdr:rowOff>152371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77407"/>
          <a:ext cx="8382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147979</xdr:rowOff>
    </xdr:from>
    <xdr:to>
      <xdr:col>19</xdr:col>
      <xdr:colOff>177800</xdr:colOff>
      <xdr:row>77</xdr:row>
      <xdr:rowOff>152371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49629"/>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143749</xdr:rowOff>
    </xdr:from>
    <xdr:to>
      <xdr:col>15</xdr:col>
      <xdr:colOff>50800</xdr:colOff>
      <xdr:row>77</xdr:row>
      <xdr:rowOff>147979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4539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143749</xdr:rowOff>
    </xdr:from>
    <xdr:to>
      <xdr:col>10</xdr:col>
      <xdr:colOff>114300</xdr:colOff>
      <xdr:row>77</xdr:row>
      <xdr:rowOff>167148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5399"/>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24957</xdr:rowOff>
    </xdr:from>
    <xdr:to>
      <xdr:col>24</xdr:col>
      <xdr:colOff>114300</xdr:colOff>
      <xdr:row>77</xdr:row>
      <xdr:rowOff>126557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47834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101571</xdr:rowOff>
    </xdr:from>
    <xdr:to>
      <xdr:col>20</xdr:col>
      <xdr:colOff>38100</xdr:colOff>
      <xdr:row>78</xdr:row>
      <xdr:rowOff>31721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48248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97179</xdr:rowOff>
    </xdr:from>
    <xdr:to>
      <xdr:col>15</xdr:col>
      <xdr:colOff>101600</xdr:colOff>
      <xdr:row>78</xdr:row>
      <xdr:rowOff>27329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43856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92949</xdr:rowOff>
    </xdr:from>
    <xdr:to>
      <xdr:col>10</xdr:col>
      <xdr:colOff>165100</xdr:colOff>
      <xdr:row>78</xdr:row>
      <xdr:rowOff>23099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14226</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116348</xdr:rowOff>
    </xdr:from>
    <xdr:to>
      <xdr:col>6</xdr:col>
      <xdr:colOff>38100</xdr:colOff>
      <xdr:row>78</xdr:row>
      <xdr:rowOff>46498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37625</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111993</xdr:rowOff>
    </xdr:from>
    <xdr:to>
      <xdr:col>24</xdr:col>
      <xdr:colOff>63500</xdr:colOff>
      <xdr:row>95</xdr:row>
      <xdr:rowOff>155519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99743"/>
          <a:ext cx="8382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149392</xdr:rowOff>
    </xdr:from>
    <xdr:to>
      <xdr:col>19</xdr:col>
      <xdr:colOff>177800</xdr:colOff>
      <xdr:row>95</xdr:row>
      <xdr:rowOff>155519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3714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94255</xdr:rowOff>
    </xdr:from>
    <xdr:to>
      <xdr:col>15</xdr:col>
      <xdr:colOff>50800</xdr:colOff>
      <xdr:row>95</xdr:row>
      <xdr:rowOff>149392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82005"/>
          <a:ext cx="889000" cy="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95169</xdr:rowOff>
    </xdr:from>
    <xdr:to>
      <xdr:col>10</xdr:col>
      <xdr:colOff>114300</xdr:colOff>
      <xdr:row>95</xdr:row>
      <xdr:rowOff>94255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11469"/>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61193</xdr:rowOff>
    </xdr:from>
    <xdr:to>
      <xdr:col>24</xdr:col>
      <xdr:colOff>114300</xdr:colOff>
      <xdr:row>95</xdr:row>
      <xdr:rowOff>162793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84070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104719</xdr:rowOff>
    </xdr:from>
    <xdr:to>
      <xdr:col>20</xdr:col>
      <xdr:colOff>38100</xdr:colOff>
      <xdr:row>96</xdr:row>
      <xdr:rowOff>34869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51396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98592</xdr:rowOff>
    </xdr:from>
    <xdr:to>
      <xdr:col>15</xdr:col>
      <xdr:colOff>101600</xdr:colOff>
      <xdr:row>96</xdr:row>
      <xdr:rowOff>28742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45269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43455</xdr:rowOff>
    </xdr:from>
    <xdr:to>
      <xdr:col>10</xdr:col>
      <xdr:colOff>165100</xdr:colOff>
      <xdr:row>95</xdr:row>
      <xdr:rowOff>145055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161582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44369</xdr:rowOff>
    </xdr:from>
    <xdr:to>
      <xdr:col>6</xdr:col>
      <xdr:colOff>38100</xdr:colOff>
      <xdr:row>94</xdr:row>
      <xdr:rowOff>145969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162496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150673</xdr:rowOff>
    </xdr:from>
    <xdr:to>
      <xdr:col>54</xdr:col>
      <xdr:colOff>189865</xdr:colOff>
      <xdr:row>37</xdr:row>
      <xdr:rowOff>105867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637073"/>
          <a:ext cx="127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109694</xdr:rowOff>
    </xdr:from>
    <xdr:ext cx="378565"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4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105867</xdr:rowOff>
    </xdr:from>
    <xdr:to>
      <xdr:col>55</xdr:col>
      <xdr:colOff>88900</xdr:colOff>
      <xdr:row>37</xdr:row>
      <xdr:rowOff>105867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97350</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4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150673</xdr:rowOff>
    </xdr:from>
    <xdr:to>
      <xdr:col>55</xdr:col>
      <xdr:colOff>88900</xdr:colOff>
      <xdr:row>32</xdr:row>
      <xdr:rowOff>150673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63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31801</xdr:rowOff>
    </xdr:from>
    <xdr:to>
      <xdr:col>55</xdr:col>
      <xdr:colOff>0</xdr:colOff>
      <xdr:row>36</xdr:row>
      <xdr:rowOff>66548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204001"/>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4691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176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26264</xdr:rowOff>
    </xdr:from>
    <xdr:to>
      <xdr:col>55</xdr:col>
      <xdr:colOff>50800</xdr:colOff>
      <xdr:row>36</xdr:row>
      <xdr:rowOff>127864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1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31801</xdr:rowOff>
    </xdr:from>
    <xdr:to>
      <xdr:col>50</xdr:col>
      <xdr:colOff>114300</xdr:colOff>
      <xdr:row>36</xdr:row>
      <xdr:rowOff>109982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20400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14376</xdr:rowOff>
    </xdr:from>
    <xdr:to>
      <xdr:col>50</xdr:col>
      <xdr:colOff>165100</xdr:colOff>
      <xdr:row>36</xdr:row>
      <xdr:rowOff>115976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107103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373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111354</xdr:rowOff>
    </xdr:from>
    <xdr:to>
      <xdr:col>45</xdr:col>
      <xdr:colOff>177800</xdr:colOff>
      <xdr:row>36</xdr:row>
      <xdr:rowOff>109982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112104"/>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146964</xdr:rowOff>
    </xdr:from>
    <xdr:to>
      <xdr:col>46</xdr:col>
      <xdr:colOff>38100</xdr:colOff>
      <xdr:row>36</xdr:row>
      <xdr:rowOff>77114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93641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592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129184</xdr:rowOff>
    </xdr:from>
    <xdr:to>
      <xdr:col>41</xdr:col>
      <xdr:colOff>50800</xdr:colOff>
      <xdr:row>35</xdr:row>
      <xdr:rowOff>111354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272684"/>
          <a:ext cx="889000" cy="8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59639</xdr:rowOff>
    </xdr:from>
    <xdr:to>
      <xdr:col>41</xdr:col>
      <xdr:colOff>101600</xdr:colOff>
      <xdr:row>35</xdr:row>
      <xdr:rowOff>161239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6316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58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165710</xdr:rowOff>
    </xdr:from>
    <xdr:to>
      <xdr:col>36</xdr:col>
      <xdr:colOff>165100</xdr:colOff>
      <xdr:row>33</xdr:row>
      <xdr:rowOff>95860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86987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xdr:rowOff>
    </xdr:from>
    <xdr:to>
      <xdr:col>55</xdr:col>
      <xdr:colOff>50800</xdr:colOff>
      <xdr:row>36</xdr:row>
      <xdr:rowOff>117348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38625</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3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152451</xdr:rowOff>
    </xdr:from>
    <xdr:to>
      <xdr:col>50</xdr:col>
      <xdr:colOff>165100</xdr:colOff>
      <xdr:row>36</xdr:row>
      <xdr:rowOff>82601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34</xdr:row>
      <xdr:rowOff>99128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37317" y="592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59182</xdr:rowOff>
    </xdr:from>
    <xdr:to>
      <xdr:col>46</xdr:col>
      <xdr:colOff>38100</xdr:colOff>
      <xdr:row>36</xdr:row>
      <xdr:rowOff>160782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151909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2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60554</xdr:rowOff>
    </xdr:from>
    <xdr:to>
      <xdr:col>41</xdr:col>
      <xdr:colOff>101600</xdr:colOff>
      <xdr:row>35</xdr:row>
      <xdr:rowOff>162154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153281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1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78384</xdr:rowOff>
    </xdr:from>
    <xdr:to>
      <xdr:col>36</xdr:col>
      <xdr:colOff>165100</xdr:colOff>
      <xdr:row>31</xdr:row>
      <xdr:rowOff>8534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22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25061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49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143456</xdr:rowOff>
    </xdr:from>
    <xdr:to>
      <xdr:col>55</xdr:col>
      <xdr:colOff>0</xdr:colOff>
      <xdr:row>56</xdr:row>
      <xdr:rowOff>146656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446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146656</xdr:rowOff>
    </xdr:from>
    <xdr:to>
      <xdr:col>50</xdr:col>
      <xdr:colOff>114300</xdr:colOff>
      <xdr:row>56</xdr:row>
      <xdr:rowOff>154200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478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74680</xdr:rowOff>
    </xdr:from>
    <xdr:to>
      <xdr:col>45</xdr:col>
      <xdr:colOff>177800</xdr:colOff>
      <xdr:row>56</xdr:row>
      <xdr:rowOff>154200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675880"/>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72655</xdr:rowOff>
    </xdr:from>
    <xdr:to>
      <xdr:col>41</xdr:col>
      <xdr:colOff>50800</xdr:colOff>
      <xdr:row>56</xdr:row>
      <xdr:rowOff>74680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7385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92656</xdr:rowOff>
    </xdr:from>
    <xdr:to>
      <xdr:col>55</xdr:col>
      <xdr:colOff>50800</xdr:colOff>
      <xdr:row>57</xdr:row>
      <xdr:rowOff>22806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115533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95856</xdr:rowOff>
    </xdr:from>
    <xdr:to>
      <xdr:col>50</xdr:col>
      <xdr:colOff>165100</xdr:colOff>
      <xdr:row>57</xdr:row>
      <xdr:rowOff>26006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42533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4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103400</xdr:rowOff>
    </xdr:from>
    <xdr:to>
      <xdr:col>46</xdr:col>
      <xdr:colOff>38100</xdr:colOff>
      <xdr:row>57</xdr:row>
      <xdr:rowOff>33550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50077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23880</xdr:rowOff>
    </xdr:from>
    <xdr:to>
      <xdr:col>41</xdr:col>
      <xdr:colOff>101600</xdr:colOff>
      <xdr:row>56</xdr:row>
      <xdr:rowOff>125480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142007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21855</xdr:rowOff>
    </xdr:from>
    <xdr:to>
      <xdr:col>36</xdr:col>
      <xdr:colOff>165100</xdr:colOff>
      <xdr:row>56</xdr:row>
      <xdr:rowOff>123455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139982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131745</xdr:rowOff>
    </xdr:from>
    <xdr:to>
      <xdr:col>55</xdr:col>
      <xdr:colOff>0</xdr:colOff>
      <xdr:row>76</xdr:row>
      <xdr:rowOff>44648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990495"/>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83921</xdr:rowOff>
    </xdr:from>
    <xdr:to>
      <xdr:col>50</xdr:col>
      <xdr:colOff>114300</xdr:colOff>
      <xdr:row>75</xdr:row>
      <xdr:rowOff>131745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942671"/>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5146</xdr:rowOff>
    </xdr:from>
    <xdr:to>
      <xdr:col>45</xdr:col>
      <xdr:colOff>177800</xdr:colOff>
      <xdr:row>75</xdr:row>
      <xdr:rowOff>83921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2863896"/>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167521</xdr:rowOff>
    </xdr:from>
    <xdr:to>
      <xdr:col>41</xdr:col>
      <xdr:colOff>50800</xdr:colOff>
      <xdr:row>75</xdr:row>
      <xdr:rowOff>5146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511921"/>
          <a:ext cx="889000" cy="35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165298</xdr:rowOff>
    </xdr:from>
    <xdr:to>
      <xdr:col>55</xdr:col>
      <xdr:colOff>50800</xdr:colOff>
      <xdr:row>76</xdr:row>
      <xdr:rowOff>95448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143725</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80945</xdr:rowOff>
    </xdr:from>
    <xdr:to>
      <xdr:col>50</xdr:col>
      <xdr:colOff>165100</xdr:colOff>
      <xdr:row>76</xdr:row>
      <xdr:rowOff>11094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27622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71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33121</xdr:rowOff>
    </xdr:from>
    <xdr:to>
      <xdr:col>46</xdr:col>
      <xdr:colOff>38100</xdr:colOff>
      <xdr:row>75</xdr:row>
      <xdr:rowOff>134721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151248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125796</xdr:rowOff>
    </xdr:from>
    <xdr:to>
      <xdr:col>41</xdr:col>
      <xdr:colOff>101600</xdr:colOff>
      <xdr:row>75</xdr:row>
      <xdr:rowOff>55946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8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72473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5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116721</xdr:rowOff>
    </xdr:from>
    <xdr:to>
      <xdr:col>36</xdr:col>
      <xdr:colOff>165100</xdr:colOff>
      <xdr:row>73</xdr:row>
      <xdr:rowOff>46871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4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63398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2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110846</xdr:rowOff>
    </xdr:from>
    <xdr:to>
      <xdr:col>55</xdr:col>
      <xdr:colOff>0</xdr:colOff>
      <xdr:row>95</xdr:row>
      <xdr:rowOff>161710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398596"/>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161710</xdr:rowOff>
    </xdr:from>
    <xdr:to>
      <xdr:col>50</xdr:col>
      <xdr:colOff>114300</xdr:colOff>
      <xdr:row>96</xdr:row>
      <xdr:rowOff>25857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49460"/>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5448</xdr:rowOff>
    </xdr:from>
    <xdr:to>
      <xdr:col>45</xdr:col>
      <xdr:colOff>177800</xdr:colOff>
      <xdr:row>96</xdr:row>
      <xdr:rowOff>25857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64648"/>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5448</xdr:rowOff>
    </xdr:from>
    <xdr:to>
      <xdr:col>41</xdr:col>
      <xdr:colOff>50800</xdr:colOff>
      <xdr:row>96</xdr:row>
      <xdr:rowOff>61430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6464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60046</xdr:rowOff>
    </xdr:from>
    <xdr:to>
      <xdr:col>55</xdr:col>
      <xdr:colOff>50800</xdr:colOff>
      <xdr:row>95</xdr:row>
      <xdr:rowOff>161646</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82923</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1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110910</xdr:rowOff>
    </xdr:from>
    <xdr:to>
      <xdr:col>50</xdr:col>
      <xdr:colOff>165100</xdr:colOff>
      <xdr:row>96</xdr:row>
      <xdr:rowOff>41060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57587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1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146507</xdr:rowOff>
    </xdr:from>
    <xdr:to>
      <xdr:col>46</xdr:col>
      <xdr:colOff>38100</xdr:colOff>
      <xdr:row>96</xdr:row>
      <xdr:rowOff>76657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93184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126098</xdr:rowOff>
    </xdr:from>
    <xdr:to>
      <xdr:col>41</xdr:col>
      <xdr:colOff>101600</xdr:colOff>
      <xdr:row>96</xdr:row>
      <xdr:rowOff>56248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72775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10630</xdr:rowOff>
    </xdr:from>
    <xdr:to>
      <xdr:col>36</xdr:col>
      <xdr:colOff>165100</xdr:colOff>
      <xdr:row>96</xdr:row>
      <xdr:rowOff>112230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128757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35592</xdr:rowOff>
    </xdr:from>
    <xdr:to>
      <xdr:col>85</xdr:col>
      <xdr:colOff>127000</xdr:colOff>
      <xdr:row>38</xdr:row>
      <xdr:rowOff>62167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50692"/>
          <a:ext cx="8382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62167</xdr:rowOff>
    </xdr:from>
    <xdr:to>
      <xdr:col>81</xdr:col>
      <xdr:colOff>50800</xdr:colOff>
      <xdr:row>38</xdr:row>
      <xdr:rowOff>133890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77267"/>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43402</xdr:rowOff>
    </xdr:from>
    <xdr:to>
      <xdr:col>76</xdr:col>
      <xdr:colOff>114300</xdr:colOff>
      <xdr:row>38</xdr:row>
      <xdr:rowOff>133890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5850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43402</xdr:rowOff>
    </xdr:from>
    <xdr:to>
      <xdr:col>71</xdr:col>
      <xdr:colOff>177800</xdr:colOff>
      <xdr:row>38</xdr:row>
      <xdr:rowOff>132938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58502"/>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156242</xdr:rowOff>
    </xdr:from>
    <xdr:to>
      <xdr:col>85</xdr:col>
      <xdr:colOff>177800</xdr:colOff>
      <xdr:row>38</xdr:row>
      <xdr:rowOff>86392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71169</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4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11367</xdr:rowOff>
    </xdr:from>
    <xdr:to>
      <xdr:col>81</xdr:col>
      <xdr:colOff>101600</xdr:colOff>
      <xdr:row>38</xdr:row>
      <xdr:rowOff>112967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104094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6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83090</xdr:rowOff>
    </xdr:from>
    <xdr:to>
      <xdr:col>76</xdr:col>
      <xdr:colOff>165100</xdr:colOff>
      <xdr:row>39</xdr:row>
      <xdr:rowOff>13240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164052</xdr:rowOff>
    </xdr:from>
    <xdr:to>
      <xdr:col>72</xdr:col>
      <xdr:colOff>38100</xdr:colOff>
      <xdr:row>38</xdr:row>
      <xdr:rowOff>94202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85329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82138</xdr:rowOff>
    </xdr:from>
    <xdr:to>
      <xdr:col>67</xdr:col>
      <xdr:colOff>101600</xdr:colOff>
      <xdr:row>39</xdr:row>
      <xdr:rowOff>12288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43135</xdr:rowOff>
    </xdr:from>
    <xdr:to>
      <xdr:col>85</xdr:col>
      <xdr:colOff>127000</xdr:colOff>
      <xdr:row>53</xdr:row>
      <xdr:rowOff>52146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129985"/>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29687</xdr:rowOff>
    </xdr:from>
    <xdr:to>
      <xdr:col>81</xdr:col>
      <xdr:colOff>50800</xdr:colOff>
      <xdr:row>53</xdr:row>
      <xdr:rowOff>52146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116537"/>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29687</xdr:rowOff>
    </xdr:from>
    <xdr:to>
      <xdr:col>76</xdr:col>
      <xdr:colOff>114300</xdr:colOff>
      <xdr:row>53</xdr:row>
      <xdr:rowOff>70148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116537"/>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70148</xdr:rowOff>
    </xdr:from>
    <xdr:to>
      <xdr:col>71</xdr:col>
      <xdr:colOff>177800</xdr:colOff>
      <xdr:row>53</xdr:row>
      <xdr:rowOff>76302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156998"/>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163785</xdr:rowOff>
    </xdr:from>
    <xdr:to>
      <xdr:col>85</xdr:col>
      <xdr:colOff>177800</xdr:colOff>
      <xdr:row>53</xdr:row>
      <xdr:rowOff>93935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15212</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9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1346</xdr:rowOff>
    </xdr:from>
    <xdr:to>
      <xdr:col>81</xdr:col>
      <xdr:colOff>101600</xdr:colOff>
      <xdr:row>53</xdr:row>
      <xdr:rowOff>102946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119473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88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150337</xdr:rowOff>
    </xdr:from>
    <xdr:to>
      <xdr:col>76</xdr:col>
      <xdr:colOff>165100</xdr:colOff>
      <xdr:row>53</xdr:row>
      <xdr:rowOff>80487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0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97014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8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19348</xdr:rowOff>
    </xdr:from>
    <xdr:to>
      <xdr:col>72</xdr:col>
      <xdr:colOff>38100</xdr:colOff>
      <xdr:row>53</xdr:row>
      <xdr:rowOff>120948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1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137475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88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25502</xdr:rowOff>
    </xdr:from>
    <xdr:to>
      <xdr:col>67</xdr:col>
      <xdr:colOff>101600</xdr:colOff>
      <xdr:row>53</xdr:row>
      <xdr:rowOff>127102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1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143629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88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171208</xdr:rowOff>
    </xdr:from>
    <xdr:to>
      <xdr:col>85</xdr:col>
      <xdr:colOff>127000</xdr:colOff>
      <xdr:row>79</xdr:row>
      <xdr:rowOff>38506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544308"/>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28753</xdr:rowOff>
    </xdr:from>
    <xdr:to>
      <xdr:col>81</xdr:col>
      <xdr:colOff>50800</xdr:colOff>
      <xdr:row>79</xdr:row>
      <xdr:rowOff>38506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7330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144348</xdr:rowOff>
    </xdr:from>
    <xdr:to>
      <xdr:col>76</xdr:col>
      <xdr:colOff>114300</xdr:colOff>
      <xdr:row>79</xdr:row>
      <xdr:rowOff>28753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17448"/>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142711</xdr:rowOff>
    </xdr:from>
    <xdr:to>
      <xdr:col>71</xdr:col>
      <xdr:colOff>177800</xdr:colOff>
      <xdr:row>78</xdr:row>
      <xdr:rowOff>144348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5811"/>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120408</xdr:rowOff>
    </xdr:from>
    <xdr:to>
      <xdr:col>85</xdr:col>
      <xdr:colOff>177800</xdr:colOff>
      <xdr:row>79</xdr:row>
      <xdr:rowOff>50558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35335</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159156</xdr:rowOff>
    </xdr:from>
    <xdr:to>
      <xdr:col>81</xdr:col>
      <xdr:colOff>101600</xdr:colOff>
      <xdr:row>79</xdr:row>
      <xdr:rowOff>89306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80433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79317" y="1362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149403</xdr:rowOff>
    </xdr:from>
    <xdr:to>
      <xdr:col>76</xdr:col>
      <xdr:colOff>165100</xdr:colOff>
      <xdr:row>79</xdr:row>
      <xdr:rowOff>79553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70680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93548</xdr:rowOff>
    </xdr:from>
    <xdr:to>
      <xdr:col>72</xdr:col>
      <xdr:colOff>38100</xdr:colOff>
      <xdr:row>79</xdr:row>
      <xdr:rowOff>23698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14825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91911</xdr:rowOff>
    </xdr:from>
    <xdr:to>
      <xdr:col>67</xdr:col>
      <xdr:colOff>101600</xdr:colOff>
      <xdr:row>79</xdr:row>
      <xdr:rowOff>22061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13188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91661</xdr:rowOff>
    </xdr:from>
    <xdr:to>
      <xdr:col>85</xdr:col>
      <xdr:colOff>127000</xdr:colOff>
      <xdr:row>95</xdr:row>
      <xdr:rowOff>141855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6379411"/>
          <a:ext cx="8382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91661</xdr:rowOff>
    </xdr:from>
    <xdr:to>
      <xdr:col>81</xdr:col>
      <xdr:colOff>50800</xdr:colOff>
      <xdr:row>95</xdr:row>
      <xdr:rowOff>152208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379411"/>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152208</xdr:rowOff>
    </xdr:from>
    <xdr:to>
      <xdr:col>76</xdr:col>
      <xdr:colOff>114300</xdr:colOff>
      <xdr:row>95</xdr:row>
      <xdr:rowOff>170430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43995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166250</xdr:rowOff>
    </xdr:from>
    <xdr:to>
      <xdr:col>71</xdr:col>
      <xdr:colOff>177800</xdr:colOff>
      <xdr:row>95</xdr:row>
      <xdr:rowOff>170430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45400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91055</xdr:rowOff>
    </xdr:from>
    <xdr:to>
      <xdr:col>85</xdr:col>
      <xdr:colOff>177800</xdr:colOff>
      <xdr:row>96</xdr:row>
      <xdr:rowOff>21205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113932</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2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40861</xdr:rowOff>
    </xdr:from>
    <xdr:to>
      <xdr:col>81</xdr:col>
      <xdr:colOff>101600</xdr:colOff>
      <xdr:row>95</xdr:row>
      <xdr:rowOff>142461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158988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61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101408</xdr:rowOff>
    </xdr:from>
    <xdr:to>
      <xdr:col>76</xdr:col>
      <xdr:colOff>165100</xdr:colOff>
      <xdr:row>96</xdr:row>
      <xdr:rowOff>31558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3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48085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119630</xdr:rowOff>
    </xdr:from>
    <xdr:to>
      <xdr:col>72</xdr:col>
      <xdr:colOff>38100</xdr:colOff>
      <xdr:row>96</xdr:row>
      <xdr:rowOff>49780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66307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115450</xdr:rowOff>
    </xdr:from>
    <xdr:to>
      <xdr:col>67</xdr:col>
      <xdr:colOff>101600</xdr:colOff>
      <xdr:row>96</xdr:row>
      <xdr:rowOff>45600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4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62127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商工費について、令和元年度はグループの平均を下回っており、中小企業融資資金貸付金（東日本大震災復興緊急融資分）の減等により、昨年度と比較して</a:t>
          </a:r>
          <a:r>
            <a:rPr kumimoji="1" lang="en-US" altLang="ja-JP" sz="1300">
              <a:latin typeface="ＭＳ Ｐゴシック" panose="020B0600070205080204" pitchFamily="50" charset="-128"/>
              <a:ea typeface="ＭＳ Ｐゴシック" panose="020B0600070205080204" pitchFamily="50" charset="-128"/>
            </a:rPr>
            <a:t>3,690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土木費について、グループの平均を上回って推移しており、令和元年度は、国の３か年緊急対策の実施に伴う地方道路整備の増等により、昨年度と比較して</a:t>
          </a:r>
          <a:r>
            <a:rPr kumimoji="1" lang="en-US" altLang="ja-JP" sz="1300">
              <a:latin typeface="ＭＳ Ｐゴシック" panose="020B0600070205080204" pitchFamily="50" charset="-128"/>
              <a:ea typeface="ＭＳ Ｐゴシック" panose="020B0600070205080204" pitchFamily="50" charset="-128"/>
            </a:rPr>
            <a:t>4,005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民生費について、グループの平均を上回って推移しており、令和元年度は、介護</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給付費</a:t>
          </a:r>
          <a:r>
            <a:rPr kumimoji="1" lang="ja-JP" altLang="en-US" sz="1300">
              <a:latin typeface="ＭＳ Ｐゴシック" panose="020B0600070205080204" pitchFamily="50" charset="-128"/>
              <a:ea typeface="ＭＳ Ｐゴシック" panose="020B0600070205080204" pitchFamily="50" charset="-128"/>
            </a:rPr>
            <a:t>負担金や後期高齢者医療給付費負担金など、法令に基づく社会保障関係の増により、昨年度と比較して</a:t>
          </a:r>
          <a:r>
            <a:rPr kumimoji="1" lang="en-US" altLang="ja-JP" sz="1300">
              <a:latin typeface="ＭＳ Ｐゴシック" panose="020B0600070205080204" pitchFamily="50" charset="-128"/>
              <a:ea typeface="ＭＳ Ｐゴシック" panose="020B0600070205080204" pitchFamily="50" charset="-128"/>
            </a:rPr>
            <a:t>4,692</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公債費については、グループの平均を上回って推移しており、令和元年度は、臨時財政対策債に係る償還額の減等により、昨年度と比較して</a:t>
          </a:r>
          <a:r>
            <a:rPr kumimoji="1" lang="en-US" altLang="ja-JP" sz="1300">
              <a:latin typeface="ＭＳ Ｐゴシック" panose="020B0600070205080204" pitchFamily="50" charset="-128"/>
              <a:ea typeface="ＭＳ Ｐゴシック" panose="020B0600070205080204" pitchFamily="50" charset="-128"/>
            </a:rPr>
            <a:t>1,537</a:t>
          </a:r>
          <a:r>
            <a:rPr kumimoji="1" lang="ja-JP" altLang="en-US" sz="1300">
              <a:latin typeface="ＭＳ Ｐゴシック" panose="020B0600070205080204" pitchFamily="50" charset="-128"/>
              <a:ea typeface="ＭＳ Ｐゴシック" panose="020B0600070205080204" pitchFamily="50" charset="-128"/>
            </a:rPr>
            <a:t>円減少している。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○現状</a:t>
          </a:r>
        </a:p>
        <a:p>
          <a:r>
            <a:rPr kumimoji="1" lang="ja-JP" altLang="en-US" sz="1000">
              <a:latin typeface="ＭＳ ゴシック" pitchFamily="49" charset="-128"/>
              <a:ea typeface="ＭＳ ゴシック" pitchFamily="49" charset="-128"/>
            </a:rPr>
            <a:t>　令和元年度については、茨城県国民体育大会・障害者スポーツ大会開催基金の終了に伴う年度末残金の取崩し等により、実質収支は増加しており、</a:t>
          </a:r>
          <a:r>
            <a:rPr kumimoji="1" lang="en-US" altLang="ja-JP" sz="1000">
              <a:latin typeface="ＭＳ ゴシック" pitchFamily="49" charset="-128"/>
              <a:ea typeface="ＭＳ ゴシック" pitchFamily="49" charset="-128"/>
            </a:rPr>
            <a:t>0.03</a:t>
          </a:r>
          <a:r>
            <a:rPr kumimoji="1" lang="ja-JP" altLang="en-US" sz="1000">
              <a:latin typeface="ＭＳ ゴシック" pitchFamily="49" charset="-128"/>
              <a:ea typeface="ＭＳ ゴシック" pitchFamily="49" charset="-128"/>
            </a:rPr>
            <a:t>ポイント増の</a:t>
          </a:r>
          <a:r>
            <a:rPr kumimoji="1" lang="en-US" altLang="ja-JP" sz="1000">
              <a:latin typeface="ＭＳ ゴシック" pitchFamily="49" charset="-128"/>
              <a:ea typeface="ＭＳ ゴシック" pitchFamily="49" charset="-128"/>
            </a:rPr>
            <a:t>1.11%</a:t>
          </a:r>
          <a:r>
            <a:rPr kumimoji="1" lang="ja-JP" altLang="en-US" sz="1000">
              <a:latin typeface="ＭＳ ゴシック" pitchFamily="49" charset="-128"/>
              <a:ea typeface="ＭＳ ゴシック" pitchFamily="49" charset="-128"/>
            </a:rPr>
            <a:t>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一方、実質単年度</a:t>
          </a:r>
          <a:r>
            <a:rPr kumimoji="1" lang="ja-JP" altLang="en-US" sz="1000">
              <a:solidFill>
                <a:sysClr val="windowText" lastClr="000000"/>
              </a:solidFill>
              <a:latin typeface="ＭＳ ゴシック" pitchFamily="49" charset="-128"/>
              <a:ea typeface="ＭＳ ゴシック" pitchFamily="49" charset="-128"/>
            </a:rPr>
            <a:t>収支は、分母</a:t>
          </a:r>
          <a:r>
            <a:rPr kumimoji="1" lang="ja-JP" altLang="en-US" sz="1000">
              <a:latin typeface="ＭＳ ゴシック" pitchFamily="49" charset="-128"/>
              <a:ea typeface="ＭＳ ゴシック" pitchFamily="49" charset="-128"/>
            </a:rPr>
            <a:t>である標準財政規模が増加したため、</a:t>
          </a:r>
          <a:r>
            <a:rPr kumimoji="1" lang="en-US" altLang="ja-JP" sz="1000">
              <a:latin typeface="ＭＳ ゴシック" pitchFamily="49" charset="-128"/>
              <a:ea typeface="ＭＳ ゴシック" pitchFamily="49" charset="-128"/>
            </a:rPr>
            <a:t>1.07</a:t>
          </a:r>
          <a:r>
            <a:rPr kumimoji="1" lang="ja-JP" altLang="en-US" sz="1000">
              <a:latin typeface="ＭＳ ゴシック" pitchFamily="49" charset="-128"/>
              <a:ea typeface="ＭＳ ゴシック" pitchFamily="49" charset="-128"/>
            </a:rPr>
            <a:t>ポイント減の</a:t>
          </a:r>
          <a:r>
            <a:rPr kumimoji="1" lang="en-US" altLang="ja-JP" sz="1000">
              <a:latin typeface="ＭＳ ゴシック" pitchFamily="49" charset="-128"/>
              <a:ea typeface="ＭＳ ゴシック" pitchFamily="49" charset="-128"/>
            </a:rPr>
            <a:t>0.33%</a:t>
          </a:r>
          <a:r>
            <a:rPr kumimoji="1" lang="ja-JP" altLang="en-US" sz="1000">
              <a:latin typeface="ＭＳ ゴシック" pitchFamily="49" charset="-128"/>
              <a:ea typeface="ＭＳ ゴシック" pitchFamily="49" charset="-128"/>
            </a:rPr>
            <a:t>となっている。</a:t>
          </a:r>
        </a:p>
        <a:p>
          <a:r>
            <a:rPr kumimoji="1" lang="ja-JP" altLang="en-US" sz="1000">
              <a:latin typeface="ＭＳ ゴシック" pitchFamily="49" charset="-128"/>
              <a:ea typeface="ＭＳ ゴシック" pitchFamily="49" charset="-128"/>
            </a:rPr>
            <a:t>　なお、財政調整基金残高は、適切な財源の確保と歳出の精査により、前年度とほぼ同額を維持している。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引き続き、課税の適正化や県有財産の有効活用などにより自主財源確保に努めていくとともに、職員数の適正化による人件費総額の抑制し、公共投資の重点化・効率化などにより、県債残高をさらに縮小させ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80004_&#33576;&#22478;&#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213.3</v>
          </cell>
          <cell r="CN51">
            <v>206.8</v>
          </cell>
          <cell r="CV51">
            <v>204</v>
          </cell>
        </row>
        <row r="53">
          <cell r="CF53">
            <v>50.7</v>
          </cell>
          <cell r="CN53">
            <v>51.7</v>
          </cell>
          <cell r="CV53">
            <v>52.8</v>
          </cell>
        </row>
        <row r="55">
          <cell r="AN55" t="str">
            <v>グループ内平均値</v>
          </cell>
          <cell r="CF55">
            <v>198</v>
          </cell>
          <cell r="CN55">
            <v>195.2</v>
          </cell>
          <cell r="CV55">
            <v>193.6</v>
          </cell>
        </row>
        <row r="57">
          <cell r="CF57">
            <v>60.1</v>
          </cell>
          <cell r="CN57">
            <v>60.7</v>
          </cell>
          <cell r="CV57">
            <v>60.1</v>
          </cell>
        </row>
        <row r="72">
          <cell r="BP72" t="str">
            <v>H27</v>
          </cell>
          <cell r="BX72" t="str">
            <v>H28</v>
          </cell>
          <cell r="CF72" t="str">
            <v>H29</v>
          </cell>
          <cell r="CN72" t="str">
            <v>H30</v>
          </cell>
          <cell r="CV72" t="str">
            <v>R01</v>
          </cell>
        </row>
        <row r="73">
          <cell r="AN73" t="str">
            <v>当該団体値</v>
          </cell>
          <cell r="BP73">
            <v>224.9</v>
          </cell>
          <cell r="BX73">
            <v>221</v>
          </cell>
          <cell r="CF73">
            <v>213.3</v>
          </cell>
          <cell r="CN73">
            <v>206.8</v>
          </cell>
          <cell r="CV73">
            <v>204</v>
          </cell>
        </row>
        <row r="75">
          <cell r="BP75">
            <v>12.1</v>
          </cell>
          <cell r="BX75">
            <v>11</v>
          </cell>
          <cell r="CF75">
            <v>10.199999999999999</v>
          </cell>
          <cell r="CN75">
            <v>9.8000000000000007</v>
          </cell>
          <cell r="CV75">
            <v>9.6</v>
          </cell>
        </row>
        <row r="77">
          <cell r="AN77" t="str">
            <v>グループ内平均値</v>
          </cell>
          <cell r="BP77">
            <v>196.3</v>
          </cell>
          <cell r="BX77">
            <v>196.2</v>
          </cell>
          <cell r="CF77">
            <v>198</v>
          </cell>
          <cell r="CN77">
            <v>195.2</v>
          </cell>
          <cell r="CV77">
            <v>193.6</v>
          </cell>
        </row>
        <row r="79">
          <cell r="BP79">
            <v>14</v>
          </cell>
          <cell r="BX79">
            <v>13.3</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1075186091</v>
      </c>
      <c r="BO4" s="426"/>
      <c r="BP4" s="426"/>
      <c r="BQ4" s="426"/>
      <c r="BR4" s="426"/>
      <c r="BS4" s="426"/>
      <c r="BT4" s="426"/>
      <c r="BU4" s="427"/>
      <c r="BV4" s="425">
        <v>1062741989</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1.1000000000000001</v>
      </c>
      <c r="CU4" s="588"/>
      <c r="CV4" s="588"/>
      <c r="CW4" s="588"/>
      <c r="CX4" s="588"/>
      <c r="CY4" s="588"/>
      <c r="CZ4" s="588"/>
      <c r="DA4" s="589"/>
      <c r="DB4" s="587">
        <v>1.1000000000000001</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1042053230</v>
      </c>
      <c r="BO5" s="432"/>
      <c r="BP5" s="432"/>
      <c r="BQ5" s="432"/>
      <c r="BR5" s="432"/>
      <c r="BS5" s="432"/>
      <c r="BT5" s="432"/>
      <c r="BU5" s="433"/>
      <c r="BV5" s="431">
        <v>1035274650</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96.6</v>
      </c>
      <c r="CU5" s="411"/>
      <c r="CV5" s="411"/>
      <c r="CW5" s="411"/>
      <c r="CX5" s="411"/>
      <c r="CY5" s="411"/>
      <c r="CZ5" s="411"/>
      <c r="DA5" s="412"/>
      <c r="DB5" s="410">
        <v>93.9</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13400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33132861</v>
      </c>
      <c r="BO6" s="432"/>
      <c r="BP6" s="432"/>
      <c r="BQ6" s="432"/>
      <c r="BR6" s="432"/>
      <c r="BS6" s="432"/>
      <c r="BT6" s="432"/>
      <c r="BU6" s="433"/>
      <c r="BV6" s="431">
        <v>27467339</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105.4</v>
      </c>
      <c r="CU6" s="577"/>
      <c r="CV6" s="577"/>
      <c r="CW6" s="577"/>
      <c r="CX6" s="577"/>
      <c r="CY6" s="577"/>
      <c r="CZ6" s="577"/>
      <c r="DA6" s="578"/>
      <c r="DB6" s="576">
        <v>104.3</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10800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26059956</v>
      </c>
      <c r="BO7" s="432"/>
      <c r="BP7" s="432"/>
      <c r="BQ7" s="432"/>
      <c r="BR7" s="432"/>
      <c r="BS7" s="432"/>
      <c r="BT7" s="432"/>
      <c r="BU7" s="433"/>
      <c r="BV7" s="431">
        <v>20554316</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639210061</v>
      </c>
      <c r="CU7" s="432"/>
      <c r="CV7" s="432"/>
      <c r="CW7" s="432"/>
      <c r="CX7" s="432"/>
      <c r="CY7" s="432"/>
      <c r="CZ7" s="432"/>
      <c r="DA7" s="433"/>
      <c r="DB7" s="431">
        <v>638993969</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9100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7072905</v>
      </c>
      <c r="BO8" s="432"/>
      <c r="BP8" s="432"/>
      <c r="BQ8" s="432"/>
      <c r="BR8" s="432"/>
      <c r="BS8" s="432"/>
      <c r="BT8" s="432"/>
      <c r="BU8" s="433"/>
      <c r="BV8" s="431">
        <v>6913023</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0.65525</v>
      </c>
      <c r="CU8" s="574"/>
      <c r="CV8" s="574"/>
      <c r="CW8" s="574"/>
      <c r="CX8" s="574"/>
      <c r="CY8" s="574"/>
      <c r="CZ8" s="574"/>
      <c r="DA8" s="575"/>
      <c r="DB8" s="573">
        <v>0.64817999999999998</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2916976</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10100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159882</v>
      </c>
      <c r="BO9" s="432"/>
      <c r="BP9" s="432"/>
      <c r="BQ9" s="432"/>
      <c r="BR9" s="432"/>
      <c r="BS9" s="432"/>
      <c r="BT9" s="432"/>
      <c r="BU9" s="433"/>
      <c r="BV9" s="431">
        <v>-107333</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18.3</v>
      </c>
      <c r="CU9" s="411"/>
      <c r="CV9" s="411"/>
      <c r="CW9" s="411"/>
      <c r="CX9" s="411"/>
      <c r="CY9" s="411"/>
      <c r="CZ9" s="411"/>
      <c r="DA9" s="412"/>
      <c r="DB9" s="410">
        <v>18.899999999999999</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2969770</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4337</v>
      </c>
      <c r="BO10" s="432"/>
      <c r="BP10" s="432"/>
      <c r="BQ10" s="432"/>
      <c r="BR10" s="432"/>
      <c r="BS10" s="432"/>
      <c r="BT10" s="432"/>
      <c r="BU10" s="433"/>
      <c r="BV10" s="431">
        <v>2868117</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60</v>
      </c>
      <c r="AJ11" s="457"/>
      <c r="AK11" s="457"/>
      <c r="AL11" s="457"/>
      <c r="AM11" s="457"/>
      <c r="AN11" s="457"/>
      <c r="AO11" s="457"/>
      <c r="AP11" s="458"/>
      <c r="AQ11" s="456">
        <v>8500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2000000</v>
      </c>
      <c r="BO11" s="432"/>
      <c r="BP11" s="432"/>
      <c r="BQ11" s="432"/>
      <c r="BR11" s="432"/>
      <c r="BS11" s="432"/>
      <c r="BT11" s="432"/>
      <c r="BU11" s="433"/>
      <c r="BV11" s="431">
        <v>6200000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2921436</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44057</v>
      </c>
      <c r="BO12" s="432"/>
      <c r="BP12" s="432"/>
      <c r="BQ12" s="432"/>
      <c r="BR12" s="432"/>
      <c r="BS12" s="432"/>
      <c r="BT12" s="432"/>
      <c r="BU12" s="433"/>
      <c r="BV12" s="431">
        <v>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118</v>
      </c>
      <c r="CU12" s="482"/>
      <c r="CV12" s="482"/>
      <c r="CW12" s="482"/>
      <c r="CX12" s="482"/>
      <c r="CY12" s="482"/>
      <c r="CZ12" s="482"/>
      <c r="DA12" s="483"/>
      <c r="DB12" s="481" t="s">
        <v>119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2851707</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2120162</v>
      </c>
      <c r="BO13" s="432"/>
      <c r="BP13" s="432"/>
      <c r="BQ13" s="432"/>
      <c r="BR13" s="432"/>
      <c r="BS13" s="432"/>
      <c r="BT13" s="432"/>
      <c r="BU13" s="433"/>
      <c r="BV13" s="431">
        <v>8960784</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9.6</v>
      </c>
      <c r="CU13" s="411"/>
      <c r="CV13" s="411"/>
      <c r="CW13" s="411"/>
      <c r="CX13" s="411"/>
      <c r="CY13" s="411"/>
      <c r="CZ13" s="411"/>
      <c r="DA13" s="412"/>
      <c r="DB13" s="410">
        <v>9.8000000000000007</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2936184</v>
      </c>
      <c r="S14" s="476"/>
      <c r="T14" s="476"/>
      <c r="U14" s="476"/>
      <c r="V14" s="477"/>
      <c r="W14" s="504"/>
      <c r="X14" s="505"/>
      <c r="Y14" s="506"/>
      <c r="Z14" s="453" t="s">
        <v>132</v>
      </c>
      <c r="AA14" s="454"/>
      <c r="AB14" s="454"/>
      <c r="AC14" s="454"/>
      <c r="AD14" s="454"/>
      <c r="AE14" s="454"/>
      <c r="AF14" s="454"/>
      <c r="AG14" s="454"/>
      <c r="AH14" s="455"/>
      <c r="AI14" s="456">
        <v>6969</v>
      </c>
      <c r="AJ14" s="457"/>
      <c r="AK14" s="457"/>
      <c r="AL14" s="457"/>
      <c r="AM14" s="458"/>
      <c r="AN14" s="456">
        <v>22969824</v>
      </c>
      <c r="AO14" s="457"/>
      <c r="AP14" s="457"/>
      <c r="AQ14" s="457"/>
      <c r="AR14" s="457"/>
      <c r="AS14" s="458"/>
      <c r="AT14" s="456">
        <v>3296</v>
      </c>
      <c r="AU14" s="457"/>
      <c r="AV14" s="457"/>
      <c r="AW14" s="457"/>
      <c r="AX14" s="457"/>
      <c r="AY14" s="459"/>
      <c r="AZ14" s="422" t="s">
        <v>133</v>
      </c>
      <c r="BA14" s="423"/>
      <c r="BB14" s="423"/>
      <c r="BC14" s="423"/>
      <c r="BD14" s="423"/>
      <c r="BE14" s="423"/>
      <c r="BF14" s="423"/>
      <c r="BG14" s="423"/>
      <c r="BH14" s="423"/>
      <c r="BI14" s="423"/>
      <c r="BJ14" s="423"/>
      <c r="BK14" s="423"/>
      <c r="BL14" s="423"/>
      <c r="BM14" s="424"/>
      <c r="BN14" s="425">
        <v>331532896</v>
      </c>
      <c r="BO14" s="426"/>
      <c r="BP14" s="426"/>
      <c r="BQ14" s="426"/>
      <c r="BR14" s="426"/>
      <c r="BS14" s="426"/>
      <c r="BT14" s="426"/>
      <c r="BU14" s="427"/>
      <c r="BV14" s="425">
        <v>323203233</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204</v>
      </c>
      <c r="CU14" s="437"/>
      <c r="CV14" s="437"/>
      <c r="CW14" s="437"/>
      <c r="CX14" s="437"/>
      <c r="CY14" s="437"/>
      <c r="CZ14" s="437"/>
      <c r="DA14" s="438"/>
      <c r="DB14" s="436">
        <v>206.8</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128</v>
      </c>
      <c r="N15" s="473"/>
      <c r="O15" s="473"/>
      <c r="P15" s="473"/>
      <c r="Q15" s="474"/>
      <c r="R15" s="475">
        <v>2871183</v>
      </c>
      <c r="S15" s="476"/>
      <c r="T15" s="476"/>
      <c r="U15" s="476"/>
      <c r="V15" s="477"/>
      <c r="W15" s="504"/>
      <c r="X15" s="505"/>
      <c r="Y15" s="506"/>
      <c r="Z15" s="453" t="s">
        <v>135</v>
      </c>
      <c r="AA15" s="454"/>
      <c r="AB15" s="454"/>
      <c r="AC15" s="454"/>
      <c r="AD15" s="454"/>
      <c r="AE15" s="454"/>
      <c r="AF15" s="454"/>
      <c r="AG15" s="454"/>
      <c r="AH15" s="455"/>
      <c r="AI15" s="456" t="s">
        <v>119</v>
      </c>
      <c r="AJ15" s="457"/>
      <c r="AK15" s="457"/>
      <c r="AL15" s="457"/>
      <c r="AM15" s="458"/>
      <c r="AN15" s="456" t="s">
        <v>118</v>
      </c>
      <c r="AO15" s="457"/>
      <c r="AP15" s="457"/>
      <c r="AQ15" s="457"/>
      <c r="AR15" s="457"/>
      <c r="AS15" s="458"/>
      <c r="AT15" s="456" t="s">
        <v>119</v>
      </c>
      <c r="AU15" s="457"/>
      <c r="AV15" s="457"/>
      <c r="AW15" s="457"/>
      <c r="AX15" s="457"/>
      <c r="AY15" s="459"/>
      <c r="AZ15" s="428" t="s">
        <v>136</v>
      </c>
      <c r="BA15" s="429"/>
      <c r="BB15" s="429"/>
      <c r="BC15" s="429"/>
      <c r="BD15" s="429"/>
      <c r="BE15" s="429"/>
      <c r="BF15" s="429"/>
      <c r="BG15" s="429"/>
      <c r="BH15" s="429"/>
      <c r="BI15" s="429"/>
      <c r="BJ15" s="429"/>
      <c r="BK15" s="429"/>
      <c r="BL15" s="429"/>
      <c r="BM15" s="430"/>
      <c r="BN15" s="431">
        <v>502673820</v>
      </c>
      <c r="BO15" s="432"/>
      <c r="BP15" s="432"/>
      <c r="BQ15" s="432"/>
      <c r="BR15" s="432"/>
      <c r="BS15" s="432"/>
      <c r="BT15" s="432"/>
      <c r="BU15" s="433"/>
      <c r="BV15" s="431">
        <v>491903438</v>
      </c>
      <c r="BW15" s="432"/>
      <c r="BX15" s="432"/>
      <c r="BY15" s="432"/>
      <c r="BZ15" s="432"/>
      <c r="CA15" s="432"/>
      <c r="CB15" s="432"/>
      <c r="CC15" s="433"/>
      <c r="CD15" s="469" t="s">
        <v>137</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138</v>
      </c>
      <c r="M16" s="467"/>
      <c r="N16" s="467"/>
      <c r="O16" s="467"/>
      <c r="P16" s="467"/>
      <c r="Q16" s="468"/>
      <c r="R16" s="463" t="s">
        <v>139</v>
      </c>
      <c r="S16" s="464"/>
      <c r="T16" s="464"/>
      <c r="U16" s="464"/>
      <c r="V16" s="465"/>
      <c r="W16" s="504"/>
      <c r="X16" s="505"/>
      <c r="Y16" s="506"/>
      <c r="Z16" s="453" t="s">
        <v>140</v>
      </c>
      <c r="AA16" s="454"/>
      <c r="AB16" s="454"/>
      <c r="AC16" s="454"/>
      <c r="AD16" s="454"/>
      <c r="AE16" s="454"/>
      <c r="AF16" s="454"/>
      <c r="AG16" s="454"/>
      <c r="AH16" s="455"/>
      <c r="AI16" s="456">
        <v>183</v>
      </c>
      <c r="AJ16" s="457"/>
      <c r="AK16" s="457"/>
      <c r="AL16" s="457"/>
      <c r="AM16" s="458"/>
      <c r="AN16" s="456">
        <v>589443</v>
      </c>
      <c r="AO16" s="457"/>
      <c r="AP16" s="457"/>
      <c r="AQ16" s="457"/>
      <c r="AR16" s="457"/>
      <c r="AS16" s="458"/>
      <c r="AT16" s="456">
        <v>3221</v>
      </c>
      <c r="AU16" s="457"/>
      <c r="AV16" s="457"/>
      <c r="AW16" s="457"/>
      <c r="AX16" s="457"/>
      <c r="AY16" s="459"/>
      <c r="AZ16" s="428" t="s">
        <v>141</v>
      </c>
      <c r="BA16" s="429"/>
      <c r="BB16" s="429"/>
      <c r="BC16" s="429"/>
      <c r="BD16" s="429"/>
      <c r="BE16" s="429"/>
      <c r="BF16" s="429"/>
      <c r="BG16" s="429"/>
      <c r="BH16" s="429"/>
      <c r="BI16" s="429"/>
      <c r="BJ16" s="429"/>
      <c r="BK16" s="429"/>
      <c r="BL16" s="429"/>
      <c r="BM16" s="430"/>
      <c r="BN16" s="431">
        <v>415940342</v>
      </c>
      <c r="BO16" s="432"/>
      <c r="BP16" s="432"/>
      <c r="BQ16" s="432"/>
      <c r="BR16" s="432"/>
      <c r="BS16" s="432"/>
      <c r="BT16" s="432"/>
      <c r="BU16" s="433"/>
      <c r="BV16" s="431">
        <v>405935450</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142</v>
      </c>
      <c r="N17" s="461"/>
      <c r="O17" s="461"/>
      <c r="P17" s="461"/>
      <c r="Q17" s="462"/>
      <c r="R17" s="463" t="s">
        <v>143</v>
      </c>
      <c r="S17" s="464"/>
      <c r="T17" s="464"/>
      <c r="U17" s="464"/>
      <c r="V17" s="465"/>
      <c r="W17" s="504"/>
      <c r="X17" s="505"/>
      <c r="Y17" s="506"/>
      <c r="Z17" s="453" t="s">
        <v>144</v>
      </c>
      <c r="AA17" s="454"/>
      <c r="AB17" s="454"/>
      <c r="AC17" s="454"/>
      <c r="AD17" s="454"/>
      <c r="AE17" s="454"/>
      <c r="AF17" s="454"/>
      <c r="AG17" s="454"/>
      <c r="AH17" s="455"/>
      <c r="AI17" s="456">
        <v>4860</v>
      </c>
      <c r="AJ17" s="457"/>
      <c r="AK17" s="457"/>
      <c r="AL17" s="457"/>
      <c r="AM17" s="458"/>
      <c r="AN17" s="456">
        <v>15683220</v>
      </c>
      <c r="AO17" s="457"/>
      <c r="AP17" s="457"/>
      <c r="AQ17" s="457"/>
      <c r="AR17" s="457"/>
      <c r="AS17" s="458"/>
      <c r="AT17" s="456">
        <v>3227</v>
      </c>
      <c r="AU17" s="457"/>
      <c r="AV17" s="457"/>
      <c r="AW17" s="457"/>
      <c r="AX17" s="457"/>
      <c r="AY17" s="459"/>
      <c r="AZ17" s="428" t="s">
        <v>145</v>
      </c>
      <c r="BA17" s="429"/>
      <c r="BB17" s="429"/>
      <c r="BC17" s="429"/>
      <c r="BD17" s="429"/>
      <c r="BE17" s="429"/>
      <c r="BF17" s="429"/>
      <c r="BG17" s="429"/>
      <c r="BH17" s="429"/>
      <c r="BI17" s="429"/>
      <c r="BJ17" s="429"/>
      <c r="BK17" s="429"/>
      <c r="BL17" s="429"/>
      <c r="BM17" s="430"/>
      <c r="BN17" s="431">
        <v>614944639</v>
      </c>
      <c r="BO17" s="432"/>
      <c r="BP17" s="432"/>
      <c r="BQ17" s="432"/>
      <c r="BR17" s="432"/>
      <c r="BS17" s="432"/>
      <c r="BT17" s="432"/>
      <c r="BU17" s="433"/>
      <c r="BV17" s="431">
        <v>608758058</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146</v>
      </c>
      <c r="C18" s="449"/>
      <c r="D18" s="449"/>
      <c r="E18" s="449"/>
      <c r="F18" s="449"/>
      <c r="G18" s="449"/>
      <c r="H18" s="449"/>
      <c r="I18" s="449"/>
      <c r="J18" s="449"/>
      <c r="K18" s="450"/>
      <c r="L18" s="451">
        <v>6097</v>
      </c>
      <c r="M18" s="452"/>
      <c r="N18" s="452"/>
      <c r="O18" s="452"/>
      <c r="P18" s="452"/>
      <c r="Q18" s="452"/>
      <c r="R18" s="452"/>
      <c r="S18" s="452"/>
      <c r="T18" s="452"/>
      <c r="U18" s="452"/>
      <c r="V18" s="452"/>
      <c r="W18" s="504"/>
      <c r="X18" s="505"/>
      <c r="Y18" s="506"/>
      <c r="Z18" s="453" t="s">
        <v>147</v>
      </c>
      <c r="AA18" s="454"/>
      <c r="AB18" s="454"/>
      <c r="AC18" s="454"/>
      <c r="AD18" s="454"/>
      <c r="AE18" s="454"/>
      <c r="AF18" s="454"/>
      <c r="AG18" s="454"/>
      <c r="AH18" s="455"/>
      <c r="AI18" s="456">
        <v>20865</v>
      </c>
      <c r="AJ18" s="457"/>
      <c r="AK18" s="457"/>
      <c r="AL18" s="457"/>
      <c r="AM18" s="458"/>
      <c r="AN18" s="456">
        <v>75636876</v>
      </c>
      <c r="AO18" s="457"/>
      <c r="AP18" s="457"/>
      <c r="AQ18" s="457"/>
      <c r="AR18" s="457"/>
      <c r="AS18" s="458"/>
      <c r="AT18" s="456">
        <v>3625</v>
      </c>
      <c r="AU18" s="457"/>
      <c r="AV18" s="457"/>
      <c r="AW18" s="457"/>
      <c r="AX18" s="457"/>
      <c r="AY18" s="459"/>
      <c r="AZ18" s="439" t="s">
        <v>148</v>
      </c>
      <c r="BA18" s="440"/>
      <c r="BB18" s="440"/>
      <c r="BC18" s="440"/>
      <c r="BD18" s="440"/>
      <c r="BE18" s="440"/>
      <c r="BF18" s="440"/>
      <c r="BG18" s="440"/>
      <c r="BH18" s="440"/>
      <c r="BI18" s="440"/>
      <c r="BJ18" s="440"/>
      <c r="BK18" s="440"/>
      <c r="BL18" s="440"/>
      <c r="BM18" s="441"/>
      <c r="BN18" s="405">
        <v>760199221</v>
      </c>
      <c r="BO18" s="406"/>
      <c r="BP18" s="406"/>
      <c r="BQ18" s="406"/>
      <c r="BR18" s="406"/>
      <c r="BS18" s="406"/>
      <c r="BT18" s="406"/>
      <c r="BU18" s="407"/>
      <c r="BV18" s="405">
        <v>763419064</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149</v>
      </c>
      <c r="C19" s="449"/>
      <c r="D19" s="449"/>
      <c r="E19" s="449"/>
      <c r="F19" s="449"/>
      <c r="G19" s="449"/>
      <c r="H19" s="449"/>
      <c r="I19" s="449"/>
      <c r="J19" s="449"/>
      <c r="K19" s="450"/>
      <c r="L19" s="451">
        <v>479</v>
      </c>
      <c r="M19" s="452"/>
      <c r="N19" s="452"/>
      <c r="O19" s="452"/>
      <c r="P19" s="452"/>
      <c r="Q19" s="452"/>
      <c r="R19" s="452"/>
      <c r="S19" s="452"/>
      <c r="T19" s="452"/>
      <c r="U19" s="452"/>
      <c r="V19" s="452"/>
      <c r="W19" s="504"/>
      <c r="X19" s="505"/>
      <c r="Y19" s="506"/>
      <c r="Z19" s="453" t="s">
        <v>150</v>
      </c>
      <c r="AA19" s="454"/>
      <c r="AB19" s="454"/>
      <c r="AC19" s="454"/>
      <c r="AD19" s="454"/>
      <c r="AE19" s="454"/>
      <c r="AF19" s="454"/>
      <c r="AG19" s="454"/>
      <c r="AH19" s="455"/>
      <c r="AI19" s="456" t="s">
        <v>119</v>
      </c>
      <c r="AJ19" s="457"/>
      <c r="AK19" s="457"/>
      <c r="AL19" s="457"/>
      <c r="AM19" s="458"/>
      <c r="AN19" s="456" t="s">
        <v>151</v>
      </c>
      <c r="AO19" s="457"/>
      <c r="AP19" s="457"/>
      <c r="AQ19" s="457"/>
      <c r="AR19" s="457"/>
      <c r="AS19" s="458"/>
      <c r="AT19" s="456" t="s">
        <v>119</v>
      </c>
      <c r="AU19" s="457"/>
      <c r="AV19" s="457"/>
      <c r="AW19" s="457"/>
      <c r="AX19" s="457"/>
      <c r="AY19" s="459"/>
      <c r="AZ19" s="422" t="s">
        <v>152</v>
      </c>
      <c r="BA19" s="423"/>
      <c r="BB19" s="423"/>
      <c r="BC19" s="423"/>
      <c r="BD19" s="423"/>
      <c r="BE19" s="423"/>
      <c r="BF19" s="423"/>
      <c r="BG19" s="423"/>
      <c r="BH19" s="423"/>
      <c r="BI19" s="423"/>
      <c r="BJ19" s="423"/>
      <c r="BK19" s="423"/>
      <c r="BL19" s="423"/>
      <c r="BM19" s="424"/>
      <c r="BN19" s="425">
        <v>2149381030</v>
      </c>
      <c r="BO19" s="426"/>
      <c r="BP19" s="426"/>
      <c r="BQ19" s="426"/>
      <c r="BR19" s="426"/>
      <c r="BS19" s="426"/>
      <c r="BT19" s="426"/>
      <c r="BU19" s="427"/>
      <c r="BV19" s="425">
        <v>2164773801</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153</v>
      </c>
      <c r="C20" s="449"/>
      <c r="D20" s="449"/>
      <c r="E20" s="449"/>
      <c r="F20" s="449"/>
      <c r="G20" s="449"/>
      <c r="H20" s="449"/>
      <c r="I20" s="449"/>
      <c r="J20" s="449"/>
      <c r="K20" s="450"/>
      <c r="L20" s="451">
        <v>1124349</v>
      </c>
      <c r="M20" s="452"/>
      <c r="N20" s="452"/>
      <c r="O20" s="452"/>
      <c r="P20" s="452"/>
      <c r="Q20" s="452"/>
      <c r="R20" s="452"/>
      <c r="S20" s="452"/>
      <c r="T20" s="452"/>
      <c r="U20" s="452"/>
      <c r="V20" s="452"/>
      <c r="W20" s="507"/>
      <c r="X20" s="508"/>
      <c r="Y20" s="509"/>
      <c r="Z20" s="453" t="s">
        <v>154</v>
      </c>
      <c r="AA20" s="454"/>
      <c r="AB20" s="454"/>
      <c r="AC20" s="454"/>
      <c r="AD20" s="454"/>
      <c r="AE20" s="454"/>
      <c r="AF20" s="454"/>
      <c r="AG20" s="454"/>
      <c r="AH20" s="455"/>
      <c r="AI20" s="456">
        <v>32694</v>
      </c>
      <c r="AJ20" s="457"/>
      <c r="AK20" s="457"/>
      <c r="AL20" s="457"/>
      <c r="AM20" s="458"/>
      <c r="AN20" s="456">
        <v>114289920</v>
      </c>
      <c r="AO20" s="457"/>
      <c r="AP20" s="457"/>
      <c r="AQ20" s="457"/>
      <c r="AR20" s="457"/>
      <c r="AS20" s="458"/>
      <c r="AT20" s="456">
        <v>3496</v>
      </c>
      <c r="AU20" s="457"/>
      <c r="AV20" s="457"/>
      <c r="AW20" s="457"/>
      <c r="AX20" s="457"/>
      <c r="AY20" s="459"/>
      <c r="AZ20" s="439" t="s">
        <v>155</v>
      </c>
      <c r="BA20" s="440"/>
      <c r="BB20" s="440"/>
      <c r="BC20" s="440"/>
      <c r="BD20" s="440"/>
      <c r="BE20" s="440"/>
      <c r="BF20" s="440"/>
      <c r="BG20" s="440"/>
      <c r="BH20" s="440"/>
      <c r="BI20" s="440"/>
      <c r="BJ20" s="440"/>
      <c r="BK20" s="440"/>
      <c r="BL20" s="440"/>
      <c r="BM20" s="441"/>
      <c r="BN20" s="405">
        <v>447605693</v>
      </c>
      <c r="BO20" s="406"/>
      <c r="BP20" s="406"/>
      <c r="BQ20" s="406"/>
      <c r="BR20" s="406"/>
      <c r="BS20" s="406"/>
      <c r="BT20" s="406"/>
      <c r="BU20" s="407"/>
      <c r="BV20" s="405">
        <v>477178069</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156</v>
      </c>
      <c r="X21" s="443"/>
      <c r="Y21" s="443"/>
      <c r="Z21" s="443"/>
      <c r="AA21" s="443"/>
      <c r="AB21" s="443"/>
      <c r="AC21" s="443"/>
      <c r="AD21" s="443"/>
      <c r="AE21" s="443"/>
      <c r="AF21" s="443"/>
      <c r="AG21" s="443"/>
      <c r="AH21" s="444"/>
      <c r="AI21" s="445">
        <v>100.7</v>
      </c>
      <c r="AJ21" s="446"/>
      <c r="AK21" s="446"/>
      <c r="AL21" s="446"/>
      <c r="AM21" s="446"/>
      <c r="AN21" s="446"/>
      <c r="AO21" s="446"/>
      <c r="AP21" s="446"/>
      <c r="AQ21" s="446"/>
      <c r="AR21" s="446"/>
      <c r="AS21" s="446"/>
      <c r="AT21" s="446"/>
      <c r="AU21" s="446"/>
      <c r="AV21" s="446"/>
      <c r="AW21" s="446"/>
      <c r="AX21" s="446"/>
      <c r="AY21" s="447"/>
      <c r="AZ21" s="422" t="s">
        <v>157</v>
      </c>
      <c r="BA21" s="423"/>
      <c r="BB21" s="423"/>
      <c r="BC21" s="423"/>
      <c r="BD21" s="423"/>
      <c r="BE21" s="423"/>
      <c r="BF21" s="423"/>
      <c r="BG21" s="423"/>
      <c r="BH21" s="423"/>
      <c r="BI21" s="423"/>
      <c r="BJ21" s="423"/>
      <c r="BK21" s="423"/>
      <c r="BL21" s="423"/>
      <c r="BM21" s="424"/>
      <c r="BN21" s="425">
        <v>72384034</v>
      </c>
      <c r="BO21" s="426"/>
      <c r="BP21" s="426"/>
      <c r="BQ21" s="426"/>
      <c r="BR21" s="426"/>
      <c r="BS21" s="426"/>
      <c r="BT21" s="426"/>
      <c r="BU21" s="427"/>
      <c r="BV21" s="425">
        <v>85167266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8022624</v>
      </c>
      <c r="BO22" s="432"/>
      <c r="BP22" s="432"/>
      <c r="BQ22" s="432"/>
      <c r="BR22" s="432"/>
      <c r="BS22" s="432"/>
      <c r="BT22" s="432"/>
      <c r="BU22" s="433"/>
      <c r="BV22" s="431">
        <v>7797952</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1110425</v>
      </c>
      <c r="BO23" s="432"/>
      <c r="BP23" s="432"/>
      <c r="BQ23" s="432"/>
      <c r="BR23" s="432"/>
      <c r="BS23" s="432"/>
      <c r="BT23" s="432"/>
      <c r="BU23" s="433"/>
      <c r="BV23" s="431">
        <v>1484347</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160</v>
      </c>
      <c r="BA24" s="403"/>
      <c r="BB24" s="403"/>
      <c r="BC24" s="403"/>
      <c r="BD24" s="403"/>
      <c r="BE24" s="403"/>
      <c r="BF24" s="403"/>
      <c r="BG24" s="403"/>
      <c r="BH24" s="403"/>
      <c r="BI24" s="403"/>
      <c r="BJ24" s="403"/>
      <c r="BK24" s="403"/>
      <c r="BL24" s="403"/>
      <c r="BM24" s="404"/>
      <c r="BN24" s="405" t="s">
        <v>151</v>
      </c>
      <c r="BO24" s="406"/>
      <c r="BP24" s="406"/>
      <c r="BQ24" s="406"/>
      <c r="BR24" s="406"/>
      <c r="BS24" s="406"/>
      <c r="BT24" s="406"/>
      <c r="BU24" s="407"/>
      <c r="BV24" s="405" t="s">
        <v>151</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161</v>
      </c>
      <c r="BA25" s="414"/>
      <c r="BB25" s="414"/>
      <c r="BC25" s="415"/>
      <c r="BD25" s="422" t="s">
        <v>44</v>
      </c>
      <c r="BE25" s="423"/>
      <c r="BF25" s="423"/>
      <c r="BG25" s="423"/>
      <c r="BH25" s="423"/>
      <c r="BI25" s="423"/>
      <c r="BJ25" s="423"/>
      <c r="BK25" s="423"/>
      <c r="BL25" s="423"/>
      <c r="BM25" s="424"/>
      <c r="BN25" s="425">
        <v>21133439</v>
      </c>
      <c r="BO25" s="426"/>
      <c r="BP25" s="426"/>
      <c r="BQ25" s="426"/>
      <c r="BR25" s="426"/>
      <c r="BS25" s="426"/>
      <c r="BT25" s="426"/>
      <c r="BU25" s="427"/>
      <c r="BV25" s="425">
        <v>21173159</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162</v>
      </c>
      <c r="BE26" s="429"/>
      <c r="BF26" s="429"/>
      <c r="BG26" s="429"/>
      <c r="BH26" s="429"/>
      <c r="BI26" s="429"/>
      <c r="BJ26" s="429"/>
      <c r="BK26" s="429"/>
      <c r="BL26" s="429"/>
      <c r="BM26" s="430"/>
      <c r="BN26" s="431">
        <v>47236062</v>
      </c>
      <c r="BO26" s="432"/>
      <c r="BP26" s="432"/>
      <c r="BQ26" s="432"/>
      <c r="BR26" s="432"/>
      <c r="BS26" s="432"/>
      <c r="BT26" s="432"/>
      <c r="BU26" s="433"/>
      <c r="BV26" s="431">
        <v>47222773</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47148503</v>
      </c>
      <c r="BO27" s="406"/>
      <c r="BP27" s="406"/>
      <c r="BQ27" s="406"/>
      <c r="BR27" s="406"/>
      <c r="BS27" s="406"/>
      <c r="BT27" s="406"/>
      <c r="BU27" s="407"/>
      <c r="BV27" s="405">
        <v>54702638</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169</v>
      </c>
      <c r="D30" s="400"/>
      <c r="E30" s="401" t="s">
        <v>170</v>
      </c>
      <c r="F30" s="401"/>
      <c r="G30" s="401"/>
      <c r="H30" s="401"/>
      <c r="I30" s="401"/>
      <c r="J30" s="401"/>
      <c r="K30" s="401"/>
      <c r="L30" s="401"/>
      <c r="M30" s="401"/>
      <c r="N30" s="401"/>
      <c r="O30" s="401"/>
      <c r="P30" s="401"/>
      <c r="Q30" s="401"/>
      <c r="R30" s="401"/>
      <c r="S30" s="401"/>
      <c r="T30" s="176"/>
      <c r="U30" s="400" t="s">
        <v>171</v>
      </c>
      <c r="V30" s="400"/>
      <c r="W30" s="401" t="s">
        <v>172</v>
      </c>
      <c r="X30" s="401"/>
      <c r="Y30" s="401"/>
      <c r="Z30" s="401"/>
      <c r="AA30" s="401"/>
      <c r="AB30" s="401"/>
      <c r="AC30" s="401"/>
      <c r="AD30" s="401"/>
      <c r="AE30" s="401"/>
      <c r="AF30" s="401"/>
      <c r="AG30" s="401"/>
      <c r="AH30" s="401"/>
      <c r="AI30" s="401"/>
      <c r="AJ30" s="401"/>
      <c r="AK30" s="401"/>
      <c r="AL30" s="176"/>
      <c r="AM30" s="400" t="s">
        <v>169</v>
      </c>
      <c r="AN30" s="400"/>
      <c r="AO30" s="401" t="s">
        <v>172</v>
      </c>
      <c r="AP30" s="401"/>
      <c r="AQ30" s="401"/>
      <c r="AR30" s="401"/>
      <c r="AS30" s="401"/>
      <c r="AT30" s="401"/>
      <c r="AU30" s="401"/>
      <c r="AV30" s="401"/>
      <c r="AW30" s="401"/>
      <c r="AX30" s="401"/>
      <c r="AY30" s="401"/>
      <c r="AZ30" s="401"/>
      <c r="BA30" s="401"/>
      <c r="BB30" s="401"/>
      <c r="BC30" s="401"/>
      <c r="BD30" s="201"/>
      <c r="BE30" s="400" t="s">
        <v>169</v>
      </c>
      <c r="BF30" s="400"/>
      <c r="BG30" s="401" t="s">
        <v>172</v>
      </c>
      <c r="BH30" s="401"/>
      <c r="BI30" s="401"/>
      <c r="BJ30" s="401"/>
      <c r="BK30" s="401"/>
      <c r="BL30" s="401"/>
      <c r="BM30" s="401"/>
      <c r="BN30" s="401"/>
      <c r="BO30" s="401"/>
      <c r="BP30" s="401"/>
      <c r="BQ30" s="401"/>
      <c r="BR30" s="401"/>
      <c r="BS30" s="401"/>
      <c r="BT30" s="401"/>
      <c r="BU30" s="401"/>
      <c r="BV30" s="202"/>
      <c r="BW30" s="400" t="s">
        <v>171</v>
      </c>
      <c r="BX30" s="400"/>
      <c r="BY30" s="401" t="s">
        <v>173</v>
      </c>
      <c r="BZ30" s="401"/>
      <c r="CA30" s="401"/>
      <c r="CB30" s="401"/>
      <c r="CC30" s="401"/>
      <c r="CD30" s="401"/>
      <c r="CE30" s="401"/>
      <c r="CF30" s="401"/>
      <c r="CG30" s="401"/>
      <c r="CH30" s="401"/>
      <c r="CI30" s="401"/>
      <c r="CJ30" s="401"/>
      <c r="CK30" s="401"/>
      <c r="CL30" s="401"/>
      <c r="CM30" s="401"/>
      <c r="CN30" s="176"/>
      <c r="CO30" s="400" t="s">
        <v>169</v>
      </c>
      <c r="CP30" s="400"/>
      <c r="CQ30" s="401" t="s">
        <v>174</v>
      </c>
      <c r="CR30" s="401"/>
      <c r="CS30" s="401"/>
      <c r="CT30" s="401"/>
      <c r="CU30" s="401"/>
      <c r="CV30" s="401"/>
      <c r="CW30" s="401"/>
      <c r="CX30" s="401"/>
      <c r="CY30" s="401"/>
      <c r="CZ30" s="401"/>
      <c r="DA30" s="401"/>
      <c r="DB30" s="401"/>
      <c r="DC30" s="401"/>
      <c r="DD30" s="401"/>
      <c r="DE30" s="401"/>
      <c r="DF30" s="176"/>
      <c r="DG30" s="399" t="s">
        <v>175</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競輪事業特別会計</v>
      </c>
      <c r="X31" s="396"/>
      <c r="Y31" s="396"/>
      <c r="Z31" s="396"/>
      <c r="AA31" s="396"/>
      <c r="AB31" s="396"/>
      <c r="AC31" s="396"/>
      <c r="AD31" s="396"/>
      <c r="AE31" s="396"/>
      <c r="AF31" s="396"/>
      <c r="AG31" s="396"/>
      <c r="AH31" s="396"/>
      <c r="AI31" s="396"/>
      <c r="AJ31" s="396"/>
      <c r="AK31" s="396"/>
      <c r="AL31" s="200"/>
      <c r="AM31" s="397">
        <f>IF(AO31="","",MAX(C31:D40,U31:V40)+1)</f>
        <v>14</v>
      </c>
      <c r="AN31" s="397"/>
      <c r="AO31" s="396" t="str">
        <f>IF('各会計、関係団体の財政状況及び健全化判断比率'!B31="","",'各会計、関係団体の財政状況及び健全化判断比率'!B31)</f>
        <v>水道事業会計</v>
      </c>
      <c r="AP31" s="396"/>
      <c r="AQ31" s="396"/>
      <c r="AR31" s="396"/>
      <c r="AS31" s="396"/>
      <c r="AT31" s="396"/>
      <c r="AU31" s="396"/>
      <c r="AV31" s="396"/>
      <c r="AW31" s="396"/>
      <c r="AX31" s="396"/>
      <c r="AY31" s="396"/>
      <c r="AZ31" s="396"/>
      <c r="BA31" s="396"/>
      <c r="BB31" s="396"/>
      <c r="BC31" s="396"/>
      <c r="BD31" s="200"/>
      <c r="BE31" s="397">
        <f>IF(BG31="","",MAX(C31:D40,U31:V40,AM31:AN40)+1)</f>
        <v>20</v>
      </c>
      <c r="BF31" s="397"/>
      <c r="BG31" s="396" t="str">
        <f>IF('各会計、関係団体の財政状況及び健全化判断比率'!B37="","",'各会計、関係団体の財政状況及び健全化判断比率'!B37)</f>
        <v>港湾事業特別会計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22</v>
      </c>
      <c r="CP31" s="397"/>
      <c r="CQ31" s="396" t="str">
        <f>IF('各会計、関係団体の財政状況及び健全化判断比率'!BS7="","",'各会計、関係団体の財政状況及び健全化判断比率'!BS7)</f>
        <v>鹿島都市開発</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県立医療大学付属病院特別会計</v>
      </c>
      <c r="X32" s="396"/>
      <c r="Y32" s="396"/>
      <c r="Z32" s="396"/>
      <c r="AA32" s="396"/>
      <c r="AB32" s="396"/>
      <c r="AC32" s="396"/>
      <c r="AD32" s="396"/>
      <c r="AE32" s="396"/>
      <c r="AF32" s="396"/>
      <c r="AG32" s="396"/>
      <c r="AH32" s="396"/>
      <c r="AI32" s="396"/>
      <c r="AJ32" s="396"/>
      <c r="AK32" s="396"/>
      <c r="AL32" s="200"/>
      <c r="AM32" s="397">
        <f t="shared" ref="AM32:AM40" si="1">IF(AO32="","",AM31+1)</f>
        <v>15</v>
      </c>
      <c r="AN32" s="397"/>
      <c r="AO32" s="396" t="str">
        <f>IF('各会計、関係団体の財政状況及び健全化判断比率'!B32="","",'各会計、関係団体の財政状況及び健全化判断比率'!B32)</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21</v>
      </c>
      <c r="BF32" s="397"/>
      <c r="BG32" s="396" t="str">
        <f>IF('各会計、関係団体の財政状況及び健全化判断比率'!B38="","",'各会計、関係団体の財政状況及び健全化判断比率'!B38)</f>
        <v>都市計画事業土地区画整理事業特別会計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23</v>
      </c>
      <c r="CP32" s="397"/>
      <c r="CQ32" s="396" t="str">
        <f>IF('各会計、関係団体の財政状況及び健全化判断比率'!BS8="","",'各会計、関係団体の財政状況及び健全化判断比率'!BS8)</f>
        <v>鹿島臨海鉄道</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市町村振興資金特別会計</v>
      </c>
      <c r="F33" s="396"/>
      <c r="G33" s="396"/>
      <c r="H33" s="396"/>
      <c r="I33" s="396"/>
      <c r="J33" s="396"/>
      <c r="K33" s="396"/>
      <c r="L33" s="396"/>
      <c r="M33" s="396"/>
      <c r="N33" s="396"/>
      <c r="O33" s="396"/>
      <c r="P33" s="396"/>
      <c r="Q33" s="396"/>
      <c r="R33" s="396"/>
      <c r="S33" s="396"/>
      <c r="T33" s="200"/>
      <c r="U33" s="397">
        <f t="shared" si="0"/>
        <v>13</v>
      </c>
      <c r="V33" s="397"/>
      <c r="W33" s="396" t="str">
        <f>IF('各会計、関係団体の財政状況及び健全化判断比率'!B30="","",'各会計、関係団体の財政状況及び健全化判断比率'!B30)</f>
        <v>国民健康保険特別会計</v>
      </c>
      <c r="X33" s="396"/>
      <c r="Y33" s="396"/>
      <c r="Z33" s="396"/>
      <c r="AA33" s="396"/>
      <c r="AB33" s="396"/>
      <c r="AC33" s="396"/>
      <c r="AD33" s="396"/>
      <c r="AE33" s="396"/>
      <c r="AF33" s="396"/>
      <c r="AG33" s="396"/>
      <c r="AH33" s="396"/>
      <c r="AI33" s="396"/>
      <c r="AJ33" s="396"/>
      <c r="AK33" s="396"/>
      <c r="AL33" s="200"/>
      <c r="AM33" s="397">
        <f t="shared" si="1"/>
        <v>16</v>
      </c>
      <c r="AN33" s="397"/>
      <c r="AO33" s="396" t="str">
        <f>IF('各会計、関係団体の財政状況及び健全化判断比率'!B33="","",'各会計、関係団体の財政状況及び健全化判断比率'!B33)</f>
        <v>病院事業会計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24</v>
      </c>
      <c r="CP33" s="397"/>
      <c r="CQ33" s="396" t="str">
        <f>IF('各会計、関係団体の財政状況及び健全化判断比率'!BS9="","",'各会計、関係団体の財政状況及び健全化判断比率'!BS9)</f>
        <v>いばらき文化振興財団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鹿島臨海工業地帯造成事業特別会計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17</v>
      </c>
      <c r="AN34" s="397"/>
      <c r="AO34" s="396" t="str">
        <f>IF('各会計、関係団体の財政状況及び健全化判断比率'!B34="","",'各会計、関係団体の財政状況及び健全化判断比率'!B34)</f>
        <v>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25</v>
      </c>
      <c r="CP34" s="397"/>
      <c r="CQ34" s="396" t="str">
        <f>IF('各会計、関係団体の財政状況及び健全化判断比率'!BS10="","",'各会計、関係団体の財政状況及び健全化判断比率'!BS10)</f>
        <v>茨城県国際交流協会</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母子・父子・寡婦福祉資金特別会計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18</v>
      </c>
      <c r="AN35" s="397"/>
      <c r="AO35" s="396" t="str">
        <f>IF('各会計、関係団体の財政状況及び健全化判断比率'!B35="","",'各会計、関係団体の財政状況及び健全化判断比率'!B35)</f>
        <v>鹿島臨海都市計画下水道事業会計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26</v>
      </c>
      <c r="CP35" s="397"/>
      <c r="CQ35" s="396" t="str">
        <f>IF('各会計、関係団体の財政状況及び健全化判断比率'!BS11="","",'各会計、関係団体の財政状況及び健全化判断比率'!BS11)</f>
        <v>茨城県環境保全事業団</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中小企業事業資金特別会計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19</v>
      </c>
      <c r="AN36" s="397"/>
      <c r="AO36" s="396" t="str">
        <f>IF('各会計、関係団体の財政状況及び健全化判断比率'!B36="","",'各会計、関係団体の財政状況及び健全化判断比率'!B36)</f>
        <v>地域振興事業会計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27</v>
      </c>
      <c r="CP36" s="397"/>
      <c r="CQ36" s="396" t="str">
        <f>IF('各会計、関係団体の財政状況及び健全化判断比率'!BS12="","",'各会計、関係団体の財政状況及び健全化判断比率'!BS12)</f>
        <v>茨城県消防協会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農業改良資金特別会計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28</v>
      </c>
      <c r="CP37" s="397"/>
      <c r="CQ37" s="396" t="str">
        <f>IF('各会計、関係団体の財政状況及び健全化判断比率'!BS13="","",'各会計、関係団体の財政状況及び健全化判断比率'!BS13)</f>
        <v>茨城県看護教育財団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公共用地先行取得事業特別会計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29</v>
      </c>
      <c r="CP38" s="397"/>
      <c r="CQ38" s="396" t="str">
        <f>IF('各会計、関係団体の財政状況及び健全化判断比率'!BS14="","",'各会計、関係団体の財政状況及び健全化判断比率'!BS14)</f>
        <v>いばらき腎臓財団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林業・木材産業改善資金特別会計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30</v>
      </c>
      <c r="CP39" s="397"/>
      <c r="CQ39" s="396" t="str">
        <f>IF('各会計、関係団体の財政状況及び健全化判断比率'!BS15="","",'各会計、関係団体の財政状況及び健全化判断比率'!BS15)</f>
        <v>茨城県中小企業振興公社</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沿岸漁業改善資金特別会計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31</v>
      </c>
      <c r="CP40" s="397"/>
      <c r="CQ40" s="396" t="str">
        <f>IF('各会計、関係団体の財政状況及び健全化判断比率'!BS16="","",'各会計、関係団体の財政状況及び健全化判断比率'!BS16)</f>
        <v>ひたちなかテクノセンター</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9zwUQJmMbwwwfdNQPjrXIQi8iKpI9uCZcJNe/UpMokgwT52u3J4ZKLoAJofXbL9s1wHOkGOUqx/8N2EQ6bX/rQ==" saltValue="4hI98T4317jNPOU+88tQv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555</v>
      </c>
      <c r="G33" s="17" t="s">
        <v>556</v>
      </c>
      <c r="H33" s="17" t="s">
        <v>557</v>
      </c>
      <c r="I33" s="17" t="s">
        <v>558</v>
      </c>
      <c r="J33" s="18" t="s">
        <v>559</v>
      </c>
      <c r="K33" s="10"/>
      <c r="L33" s="10"/>
      <c r="M33" s="10"/>
      <c r="N33" s="10"/>
      <c r="O33" s="10"/>
      <c r="P33" s="10"/>
    </row>
    <row r="34" spans="1:16" ht="39" customHeight="1" x14ac:dyDescent="0.2">
      <c r="A34" s="10"/>
      <c r="B34" s="19"/>
      <c r="C34" s="1165" t="s">
        <v>560</v>
      </c>
      <c r="D34" s="1165"/>
      <c r="E34" s="1166"/>
      <c r="F34" s="20">
        <v>2.0499999999999998</v>
      </c>
      <c r="G34" s="21">
        <v>2.44</v>
      </c>
      <c r="H34" s="21">
        <v>2.56</v>
      </c>
      <c r="I34" s="21">
        <v>2.89</v>
      </c>
      <c r="J34" s="22">
        <v>3.06</v>
      </c>
      <c r="K34" s="10"/>
      <c r="L34" s="10"/>
      <c r="M34" s="10"/>
      <c r="N34" s="10"/>
      <c r="O34" s="10"/>
      <c r="P34" s="10"/>
    </row>
    <row r="35" spans="1:16" ht="39" customHeight="1" x14ac:dyDescent="0.2">
      <c r="A35" s="10"/>
      <c r="B35" s="23"/>
      <c r="C35" s="1159" t="s">
        <v>561</v>
      </c>
      <c r="D35" s="1160"/>
      <c r="E35" s="1161"/>
      <c r="F35" s="24">
        <v>2.17</v>
      </c>
      <c r="G35" s="25">
        <v>2.4300000000000002</v>
      </c>
      <c r="H35" s="25">
        <v>2.65</v>
      </c>
      <c r="I35" s="25">
        <v>2.77</v>
      </c>
      <c r="J35" s="26">
        <v>2.89</v>
      </c>
      <c r="K35" s="10"/>
      <c r="L35" s="10"/>
      <c r="M35" s="10"/>
      <c r="N35" s="10"/>
      <c r="O35" s="10"/>
      <c r="P35" s="10"/>
    </row>
    <row r="36" spans="1:16" ht="39" customHeight="1" x14ac:dyDescent="0.2">
      <c r="A36" s="10"/>
      <c r="B36" s="23"/>
      <c r="C36" s="1159" t="s">
        <v>562</v>
      </c>
      <c r="D36" s="1160"/>
      <c r="E36" s="1161"/>
      <c r="F36" s="24" t="s">
        <v>514</v>
      </c>
      <c r="G36" s="25" t="s">
        <v>514</v>
      </c>
      <c r="H36" s="25" t="s">
        <v>514</v>
      </c>
      <c r="I36" s="25">
        <v>2.2000000000000002</v>
      </c>
      <c r="J36" s="26">
        <v>2.2599999999999998</v>
      </c>
      <c r="K36" s="10"/>
      <c r="L36" s="10"/>
      <c r="M36" s="10"/>
      <c r="N36" s="10"/>
      <c r="O36" s="10"/>
      <c r="P36" s="10"/>
    </row>
    <row r="37" spans="1:16" ht="39" customHeight="1" x14ac:dyDescent="0.2">
      <c r="A37" s="10"/>
      <c r="B37" s="23"/>
      <c r="C37" s="1159" t="s">
        <v>563</v>
      </c>
      <c r="D37" s="1160"/>
      <c r="E37" s="1161"/>
      <c r="F37" s="24">
        <v>1.1399999999999999</v>
      </c>
      <c r="G37" s="25">
        <v>1.22</v>
      </c>
      <c r="H37" s="25">
        <v>1.28</v>
      </c>
      <c r="I37" s="25">
        <v>1.1599999999999999</v>
      </c>
      <c r="J37" s="26">
        <v>1.1299999999999999</v>
      </c>
      <c r="K37" s="10"/>
      <c r="L37" s="10"/>
      <c r="M37" s="10"/>
      <c r="N37" s="10"/>
      <c r="O37" s="10"/>
      <c r="P37" s="10"/>
    </row>
    <row r="38" spans="1:16" ht="39" customHeight="1" x14ac:dyDescent="0.2">
      <c r="A38" s="10"/>
      <c r="B38" s="23"/>
      <c r="C38" s="1159" t="s">
        <v>564</v>
      </c>
      <c r="D38" s="1160"/>
      <c r="E38" s="1161"/>
      <c r="F38" s="24">
        <v>1.2</v>
      </c>
      <c r="G38" s="25">
        <v>1.08</v>
      </c>
      <c r="H38" s="25">
        <v>1.02</v>
      </c>
      <c r="I38" s="25">
        <v>1.08</v>
      </c>
      <c r="J38" s="26">
        <v>1.05</v>
      </c>
      <c r="K38" s="10"/>
      <c r="L38" s="10"/>
      <c r="M38" s="10"/>
      <c r="N38" s="10"/>
      <c r="O38" s="10"/>
      <c r="P38" s="10"/>
    </row>
    <row r="39" spans="1:16" ht="39" customHeight="1" x14ac:dyDescent="0.2">
      <c r="A39" s="10"/>
      <c r="B39" s="23"/>
      <c r="C39" s="1159" t="s">
        <v>565</v>
      </c>
      <c r="D39" s="1160"/>
      <c r="E39" s="1161"/>
      <c r="F39" s="24">
        <v>1.17</v>
      </c>
      <c r="G39" s="25">
        <v>1.1399999999999999</v>
      </c>
      <c r="H39" s="25">
        <v>0.91</v>
      </c>
      <c r="I39" s="25">
        <v>0.95</v>
      </c>
      <c r="J39" s="26">
        <v>0.86</v>
      </c>
      <c r="K39" s="10"/>
      <c r="L39" s="10"/>
      <c r="M39" s="10"/>
      <c r="N39" s="10"/>
      <c r="O39" s="10"/>
      <c r="P39" s="10"/>
    </row>
    <row r="40" spans="1:16" ht="39" customHeight="1" x14ac:dyDescent="0.2">
      <c r="A40" s="10"/>
      <c r="B40" s="23"/>
      <c r="C40" s="1159" t="s">
        <v>566</v>
      </c>
      <c r="D40" s="1160"/>
      <c r="E40" s="1161"/>
      <c r="F40" s="24">
        <v>0.17</v>
      </c>
      <c r="G40" s="25">
        <v>0.13</v>
      </c>
      <c r="H40" s="25">
        <v>0.28999999999999998</v>
      </c>
      <c r="I40" s="25">
        <v>0.3</v>
      </c>
      <c r="J40" s="26">
        <v>0.43</v>
      </c>
      <c r="K40" s="10"/>
      <c r="L40" s="10"/>
      <c r="M40" s="10"/>
      <c r="N40" s="10"/>
      <c r="O40" s="10"/>
      <c r="P40" s="10"/>
    </row>
    <row r="41" spans="1:16" ht="39" customHeight="1" x14ac:dyDescent="0.2">
      <c r="A41" s="10"/>
      <c r="B41" s="23"/>
      <c r="C41" s="1159" t="s">
        <v>567</v>
      </c>
      <c r="D41" s="1160"/>
      <c r="E41" s="1161"/>
      <c r="F41" s="24">
        <v>0.41</v>
      </c>
      <c r="G41" s="25">
        <v>0.42</v>
      </c>
      <c r="H41" s="25">
        <v>0.35</v>
      </c>
      <c r="I41" s="25">
        <v>0.35</v>
      </c>
      <c r="J41" s="26">
        <v>0.31</v>
      </c>
      <c r="K41" s="10"/>
      <c r="L41" s="10"/>
      <c r="M41" s="10"/>
      <c r="N41" s="10"/>
      <c r="O41" s="10"/>
      <c r="P41" s="10"/>
    </row>
    <row r="42" spans="1:16" ht="39" customHeight="1" x14ac:dyDescent="0.2">
      <c r="A42" s="10"/>
      <c r="B42" s="27"/>
      <c r="C42" s="1159" t="s">
        <v>568</v>
      </c>
      <c r="D42" s="1160"/>
      <c r="E42" s="1161"/>
      <c r="F42" s="24" t="s">
        <v>514</v>
      </c>
      <c r="G42" s="25" t="s">
        <v>514</v>
      </c>
      <c r="H42" s="25" t="s">
        <v>514</v>
      </c>
      <c r="I42" s="25" t="s">
        <v>514</v>
      </c>
      <c r="J42" s="26" t="s">
        <v>514</v>
      </c>
      <c r="K42" s="10"/>
      <c r="L42" s="10"/>
      <c r="M42" s="10"/>
      <c r="N42" s="10"/>
      <c r="O42" s="10"/>
      <c r="P42" s="10"/>
    </row>
    <row r="43" spans="1:16" ht="39" customHeight="1" thickBot="1" x14ac:dyDescent="0.25">
      <c r="A43" s="10"/>
      <c r="B43" s="28"/>
      <c r="C43" s="1162" t="s">
        <v>569</v>
      </c>
      <c r="D43" s="1163"/>
      <c r="E43" s="1164"/>
      <c r="F43" s="29">
        <v>0.7</v>
      </c>
      <c r="G43" s="30">
        <v>0.74</v>
      </c>
      <c r="H43" s="30">
        <v>0.71</v>
      </c>
      <c r="I43" s="30">
        <v>0.7</v>
      </c>
      <c r="J43" s="31">
        <v>0.68</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hm0ftev4dl7+WB8o8LHiJtlPWijHpbJE3ah0MyrNtsE9bIZ/oRc4dDsHwwuhbO7QIyv44nrO5KtRVLl8n+dJUg==" saltValue="W8CONB01PGHEk3fdTuKS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555</v>
      </c>
      <c r="L44" s="44" t="s">
        <v>556</v>
      </c>
      <c r="M44" s="44" t="s">
        <v>557</v>
      </c>
      <c r="N44" s="44" t="s">
        <v>558</v>
      </c>
      <c r="O44" s="45" t="s">
        <v>559</v>
      </c>
      <c r="P44" s="36"/>
      <c r="Q44" s="36"/>
      <c r="R44" s="36"/>
      <c r="S44" s="36"/>
      <c r="T44" s="36"/>
      <c r="U44" s="36"/>
    </row>
    <row r="45" spans="1:21" ht="30.75" customHeight="1" x14ac:dyDescent="0.2">
      <c r="A45" s="36"/>
      <c r="B45" s="1185" t="s">
        <v>9</v>
      </c>
      <c r="C45" s="1186"/>
      <c r="D45" s="46"/>
      <c r="E45" s="1191" t="s">
        <v>10</v>
      </c>
      <c r="F45" s="1191"/>
      <c r="G45" s="1191"/>
      <c r="H45" s="1191"/>
      <c r="I45" s="1191"/>
      <c r="J45" s="1192"/>
      <c r="K45" s="47">
        <v>120394</v>
      </c>
      <c r="L45" s="48">
        <v>126249</v>
      </c>
      <c r="M45" s="48">
        <v>124825</v>
      </c>
      <c r="N45" s="48">
        <v>126274</v>
      </c>
      <c r="O45" s="49">
        <v>122196</v>
      </c>
      <c r="P45" s="36"/>
      <c r="Q45" s="36"/>
      <c r="R45" s="36"/>
      <c r="S45" s="36"/>
      <c r="T45" s="36"/>
      <c r="U45" s="36"/>
    </row>
    <row r="46" spans="1:21" ht="30.75" customHeight="1" x14ac:dyDescent="0.2">
      <c r="A46" s="36"/>
      <c r="B46" s="1187"/>
      <c r="C46" s="1188"/>
      <c r="D46" s="50"/>
      <c r="E46" s="1169" t="s">
        <v>11</v>
      </c>
      <c r="F46" s="1169"/>
      <c r="G46" s="1169"/>
      <c r="H46" s="1169"/>
      <c r="I46" s="1169"/>
      <c r="J46" s="1170"/>
      <c r="K46" s="51">
        <v>7965</v>
      </c>
      <c r="L46" s="52">
        <v>7202</v>
      </c>
      <c r="M46" s="52">
        <v>7465</v>
      </c>
      <c r="N46" s="52">
        <v>5221</v>
      </c>
      <c r="O46" s="53">
        <v>3577</v>
      </c>
      <c r="P46" s="36"/>
      <c r="Q46" s="36"/>
      <c r="R46" s="36"/>
      <c r="S46" s="36"/>
      <c r="T46" s="36"/>
      <c r="U46" s="36"/>
    </row>
    <row r="47" spans="1:21" ht="30.75" customHeight="1" x14ac:dyDescent="0.2">
      <c r="A47" s="36"/>
      <c r="B47" s="1187"/>
      <c r="C47" s="1188"/>
      <c r="D47" s="50"/>
      <c r="E47" s="1169" t="s">
        <v>12</v>
      </c>
      <c r="F47" s="1169"/>
      <c r="G47" s="1169"/>
      <c r="H47" s="1169"/>
      <c r="I47" s="1169"/>
      <c r="J47" s="1170"/>
      <c r="K47" s="51">
        <v>19053</v>
      </c>
      <c r="L47" s="52">
        <v>17273</v>
      </c>
      <c r="M47" s="52">
        <v>19378</v>
      </c>
      <c r="N47" s="52">
        <v>19022</v>
      </c>
      <c r="O47" s="53">
        <v>21399</v>
      </c>
      <c r="P47" s="36"/>
      <c r="Q47" s="36"/>
      <c r="R47" s="36"/>
      <c r="S47" s="36"/>
      <c r="T47" s="36"/>
      <c r="U47" s="36"/>
    </row>
    <row r="48" spans="1:21" ht="30.75" customHeight="1" x14ac:dyDescent="0.2">
      <c r="A48" s="36"/>
      <c r="B48" s="1187"/>
      <c r="C48" s="1188"/>
      <c r="D48" s="50"/>
      <c r="E48" s="1169" t="s">
        <v>13</v>
      </c>
      <c r="F48" s="1169"/>
      <c r="G48" s="1169"/>
      <c r="H48" s="1169"/>
      <c r="I48" s="1169"/>
      <c r="J48" s="1170"/>
      <c r="K48" s="51">
        <v>4564</v>
      </c>
      <c r="L48" s="52">
        <v>3052</v>
      </c>
      <c r="M48" s="52">
        <v>3098</v>
      </c>
      <c r="N48" s="52">
        <v>2742</v>
      </c>
      <c r="O48" s="53">
        <v>3121</v>
      </c>
      <c r="P48" s="36"/>
      <c r="Q48" s="36"/>
      <c r="R48" s="36"/>
      <c r="S48" s="36"/>
      <c r="T48" s="36"/>
      <c r="U48" s="36"/>
    </row>
    <row r="49" spans="1:21" ht="30.75" customHeight="1" x14ac:dyDescent="0.2">
      <c r="A49" s="36"/>
      <c r="B49" s="1187"/>
      <c r="C49" s="1188"/>
      <c r="D49" s="50"/>
      <c r="E49" s="1169" t="s">
        <v>14</v>
      </c>
      <c r="F49" s="1169"/>
      <c r="G49" s="1169"/>
      <c r="H49" s="1169"/>
      <c r="I49" s="1169"/>
      <c r="J49" s="1170"/>
      <c r="K49" s="51" t="s">
        <v>514</v>
      </c>
      <c r="L49" s="52" t="s">
        <v>514</v>
      </c>
      <c r="M49" s="52" t="s">
        <v>514</v>
      </c>
      <c r="N49" s="52" t="s">
        <v>514</v>
      </c>
      <c r="O49" s="53" t="s">
        <v>514</v>
      </c>
      <c r="P49" s="36"/>
      <c r="Q49" s="36"/>
      <c r="R49" s="36"/>
      <c r="S49" s="36"/>
      <c r="T49" s="36"/>
      <c r="U49" s="36"/>
    </row>
    <row r="50" spans="1:21" ht="30.75" customHeight="1" x14ac:dyDescent="0.2">
      <c r="A50" s="36"/>
      <c r="B50" s="1187"/>
      <c r="C50" s="1188"/>
      <c r="D50" s="50"/>
      <c r="E50" s="1169" t="s">
        <v>15</v>
      </c>
      <c r="F50" s="1169"/>
      <c r="G50" s="1169"/>
      <c r="H50" s="1169"/>
      <c r="I50" s="1169"/>
      <c r="J50" s="1170"/>
      <c r="K50" s="51">
        <v>4158</v>
      </c>
      <c r="L50" s="52">
        <v>3901</v>
      </c>
      <c r="M50" s="52">
        <v>2400</v>
      </c>
      <c r="N50" s="52">
        <v>1506</v>
      </c>
      <c r="O50" s="53">
        <v>715</v>
      </c>
      <c r="P50" s="36"/>
      <c r="Q50" s="36"/>
      <c r="R50" s="36"/>
      <c r="S50" s="36"/>
      <c r="T50" s="36"/>
      <c r="U50" s="36"/>
    </row>
    <row r="51" spans="1:21" ht="30.75" customHeight="1" x14ac:dyDescent="0.2">
      <c r="A51" s="36"/>
      <c r="B51" s="1189"/>
      <c r="C51" s="1190"/>
      <c r="D51" s="54"/>
      <c r="E51" s="1169" t="s">
        <v>16</v>
      </c>
      <c r="F51" s="1169"/>
      <c r="G51" s="1169"/>
      <c r="H51" s="1169"/>
      <c r="I51" s="1169"/>
      <c r="J51" s="1170"/>
      <c r="K51" s="51">
        <v>3</v>
      </c>
      <c r="L51" s="52" t="s">
        <v>514</v>
      </c>
      <c r="M51" s="52" t="s">
        <v>514</v>
      </c>
      <c r="N51" s="52" t="s">
        <v>514</v>
      </c>
      <c r="O51" s="53">
        <v>0</v>
      </c>
      <c r="P51" s="36"/>
      <c r="Q51" s="36"/>
      <c r="R51" s="36"/>
      <c r="S51" s="36"/>
      <c r="T51" s="36"/>
      <c r="U51" s="36"/>
    </row>
    <row r="52" spans="1:21" ht="30.75" customHeight="1" x14ac:dyDescent="0.2">
      <c r="A52" s="36"/>
      <c r="B52" s="1167" t="s">
        <v>17</v>
      </c>
      <c r="C52" s="1168"/>
      <c r="D52" s="54"/>
      <c r="E52" s="1169" t="s">
        <v>18</v>
      </c>
      <c r="F52" s="1169"/>
      <c r="G52" s="1169"/>
      <c r="H52" s="1169"/>
      <c r="I52" s="1169"/>
      <c r="J52" s="1170"/>
      <c r="K52" s="51">
        <v>97941</v>
      </c>
      <c r="L52" s="52">
        <v>104073</v>
      </c>
      <c r="M52" s="52">
        <v>102677</v>
      </c>
      <c r="N52" s="52">
        <v>102082</v>
      </c>
      <c r="O52" s="53">
        <v>101793</v>
      </c>
      <c r="P52" s="36"/>
      <c r="Q52" s="36"/>
      <c r="R52" s="36"/>
      <c r="S52" s="36"/>
      <c r="T52" s="36"/>
      <c r="U52" s="36"/>
    </row>
    <row r="53" spans="1:21" ht="30.75" customHeight="1" thickBot="1" x14ac:dyDescent="0.25">
      <c r="A53" s="36"/>
      <c r="B53" s="1171" t="s">
        <v>19</v>
      </c>
      <c r="C53" s="1172"/>
      <c r="D53" s="55"/>
      <c r="E53" s="1173" t="s">
        <v>20</v>
      </c>
      <c r="F53" s="1173"/>
      <c r="G53" s="1173"/>
      <c r="H53" s="1173"/>
      <c r="I53" s="1173"/>
      <c r="J53" s="1174"/>
      <c r="K53" s="56">
        <v>58196</v>
      </c>
      <c r="L53" s="57">
        <v>53604</v>
      </c>
      <c r="M53" s="57">
        <v>54489</v>
      </c>
      <c r="N53" s="57">
        <v>52683</v>
      </c>
      <c r="O53" s="58">
        <v>49215</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570</v>
      </c>
      <c r="P54" s="36"/>
      <c r="Q54" s="36"/>
      <c r="R54" s="36"/>
      <c r="S54" s="36"/>
      <c r="T54" s="36"/>
      <c r="U54" s="36"/>
    </row>
    <row r="55" spans="1:21" ht="30.75" customHeight="1" thickBot="1" x14ac:dyDescent="0.3">
      <c r="A55" s="36"/>
      <c r="B55" s="61"/>
      <c r="C55" s="62"/>
      <c r="D55" s="62"/>
      <c r="E55" s="63"/>
      <c r="F55" s="63"/>
      <c r="G55" s="63"/>
      <c r="H55" s="63"/>
      <c r="I55" s="63"/>
      <c r="J55" s="64" t="s">
        <v>2</v>
      </c>
      <c r="K55" s="65" t="s">
        <v>571</v>
      </c>
      <c r="L55" s="66" t="s">
        <v>572</v>
      </c>
      <c r="M55" s="66" t="s">
        <v>573</v>
      </c>
      <c r="N55" s="66" t="s">
        <v>574</v>
      </c>
      <c r="O55" s="67" t="s">
        <v>575</v>
      </c>
      <c r="P55" s="36"/>
      <c r="Q55" s="36"/>
      <c r="R55" s="36"/>
      <c r="S55" s="36"/>
      <c r="T55" s="36"/>
      <c r="U55" s="36"/>
    </row>
    <row r="56" spans="1:21" ht="30.75" customHeight="1" x14ac:dyDescent="0.2">
      <c r="A56" s="36"/>
      <c r="B56" s="1175" t="s">
        <v>22</v>
      </c>
      <c r="C56" s="1176"/>
      <c r="D56" s="1179" t="s">
        <v>23</v>
      </c>
      <c r="E56" s="1180"/>
      <c r="F56" s="1180"/>
      <c r="G56" s="1180"/>
      <c r="H56" s="1180"/>
      <c r="I56" s="1180"/>
      <c r="J56" s="1181"/>
      <c r="K56" s="68">
        <v>54181</v>
      </c>
      <c r="L56" s="69">
        <v>52480</v>
      </c>
      <c r="M56" s="69">
        <v>42772</v>
      </c>
      <c r="N56" s="69">
        <v>46648</v>
      </c>
      <c r="O56" s="70">
        <v>55986</v>
      </c>
      <c r="P56" s="36"/>
      <c r="Q56" s="36"/>
      <c r="R56" s="36"/>
      <c r="S56" s="36"/>
      <c r="T56" s="36"/>
      <c r="U56" s="36"/>
    </row>
    <row r="57" spans="1:21" ht="30.75" customHeight="1" thickBot="1" x14ac:dyDescent="0.25">
      <c r="A57" s="36"/>
      <c r="B57" s="1177"/>
      <c r="C57" s="1178"/>
      <c r="D57" s="1182" t="s">
        <v>24</v>
      </c>
      <c r="E57" s="1183"/>
      <c r="F57" s="1183"/>
      <c r="G57" s="1183"/>
      <c r="H57" s="1183"/>
      <c r="I57" s="1183"/>
      <c r="J57" s="1184"/>
      <c r="K57" s="71">
        <v>88059</v>
      </c>
      <c r="L57" s="72">
        <v>81196</v>
      </c>
      <c r="M57" s="72">
        <v>75821</v>
      </c>
      <c r="N57" s="72">
        <v>73632</v>
      </c>
      <c r="O57" s="73">
        <v>75011</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GH4q4ThJ1edfUF7OZ9oHUhZo5HbF9tx2cJQu/W0VXWQqXnU5+/bifbRiuDni2P19Mg/ABSDXOyzGDjSWWT8sg==" saltValue="ZFukiEr8FCR0GpUBWfmo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555</v>
      </c>
      <c r="J40" s="385" t="s">
        <v>556</v>
      </c>
      <c r="K40" s="385" t="s">
        <v>557</v>
      </c>
      <c r="L40" s="385" t="s">
        <v>558</v>
      </c>
      <c r="M40" s="386" t="s">
        <v>559</v>
      </c>
    </row>
    <row r="41" spans="2:13" ht="27.75" customHeight="1" x14ac:dyDescent="0.2">
      <c r="B41" s="1205" t="s">
        <v>27</v>
      </c>
      <c r="C41" s="1206"/>
      <c r="D41" s="84"/>
      <c r="E41" s="1207" t="s">
        <v>28</v>
      </c>
      <c r="F41" s="1207"/>
      <c r="G41" s="1207"/>
      <c r="H41" s="1208"/>
      <c r="I41" s="387">
        <v>2250008</v>
      </c>
      <c r="J41" s="388">
        <v>2235564</v>
      </c>
      <c r="K41" s="388">
        <v>2229066</v>
      </c>
      <c r="L41" s="388">
        <v>2222030</v>
      </c>
      <c r="M41" s="389">
        <v>2209543</v>
      </c>
    </row>
    <row r="42" spans="2:13" ht="27.75" customHeight="1" x14ac:dyDescent="0.2">
      <c r="B42" s="1195"/>
      <c r="C42" s="1196"/>
      <c r="D42" s="85"/>
      <c r="E42" s="1199" t="s">
        <v>29</v>
      </c>
      <c r="F42" s="1199"/>
      <c r="G42" s="1199"/>
      <c r="H42" s="1200"/>
      <c r="I42" s="390">
        <v>39997</v>
      </c>
      <c r="J42" s="391">
        <v>35569</v>
      </c>
      <c r="K42" s="391">
        <v>31630</v>
      </c>
      <c r="L42" s="391">
        <v>28767</v>
      </c>
      <c r="M42" s="392">
        <v>26194</v>
      </c>
    </row>
    <row r="43" spans="2:13" ht="27.75" customHeight="1" x14ac:dyDescent="0.2">
      <c r="B43" s="1195"/>
      <c r="C43" s="1196"/>
      <c r="D43" s="85"/>
      <c r="E43" s="1199" t="s">
        <v>30</v>
      </c>
      <c r="F43" s="1199"/>
      <c r="G43" s="1199"/>
      <c r="H43" s="1200"/>
      <c r="I43" s="390">
        <v>123354</v>
      </c>
      <c r="J43" s="391">
        <v>123329</v>
      </c>
      <c r="K43" s="391">
        <v>114955</v>
      </c>
      <c r="L43" s="391">
        <v>103975</v>
      </c>
      <c r="M43" s="392">
        <v>91414</v>
      </c>
    </row>
    <row r="44" spans="2:13" ht="27.75" customHeight="1" x14ac:dyDescent="0.2">
      <c r="B44" s="1195"/>
      <c r="C44" s="1196"/>
      <c r="D44" s="85"/>
      <c r="E44" s="1199" t="s">
        <v>31</v>
      </c>
      <c r="F44" s="1199"/>
      <c r="G44" s="1199"/>
      <c r="H44" s="1200"/>
      <c r="I44" s="390" t="s">
        <v>514</v>
      </c>
      <c r="J44" s="391" t="s">
        <v>514</v>
      </c>
      <c r="K44" s="391" t="s">
        <v>514</v>
      </c>
      <c r="L44" s="391" t="s">
        <v>514</v>
      </c>
      <c r="M44" s="392" t="s">
        <v>514</v>
      </c>
    </row>
    <row r="45" spans="2:13" ht="27.75" customHeight="1" x14ac:dyDescent="0.2">
      <c r="B45" s="1195"/>
      <c r="C45" s="1196"/>
      <c r="D45" s="85"/>
      <c r="E45" s="1199" t="s">
        <v>32</v>
      </c>
      <c r="F45" s="1199"/>
      <c r="G45" s="1199"/>
      <c r="H45" s="1200"/>
      <c r="I45" s="390">
        <v>298050</v>
      </c>
      <c r="J45" s="391">
        <v>288852</v>
      </c>
      <c r="K45" s="391">
        <v>265494</v>
      </c>
      <c r="L45" s="391">
        <v>261165</v>
      </c>
      <c r="M45" s="392">
        <v>255022</v>
      </c>
    </row>
    <row r="46" spans="2:13" ht="27.75" customHeight="1" x14ac:dyDescent="0.2">
      <c r="B46" s="1195"/>
      <c r="C46" s="1196"/>
      <c r="D46" s="86"/>
      <c r="E46" s="1209" t="s">
        <v>33</v>
      </c>
      <c r="F46" s="1209"/>
      <c r="G46" s="1209"/>
      <c r="H46" s="1210"/>
      <c r="I46" s="390">
        <v>821</v>
      </c>
      <c r="J46" s="391">
        <v>915</v>
      </c>
      <c r="K46" s="391">
        <v>643</v>
      </c>
      <c r="L46" s="391">
        <v>527</v>
      </c>
      <c r="M46" s="392">
        <v>473</v>
      </c>
    </row>
    <row r="47" spans="2:13" ht="27.75" customHeight="1" x14ac:dyDescent="0.2">
      <c r="B47" s="1195"/>
      <c r="C47" s="1196"/>
      <c r="D47" s="87"/>
      <c r="E47" s="1211" t="s">
        <v>34</v>
      </c>
      <c r="F47" s="1212"/>
      <c r="G47" s="1212"/>
      <c r="H47" s="1213"/>
      <c r="I47" s="390" t="s">
        <v>514</v>
      </c>
      <c r="J47" s="391" t="s">
        <v>514</v>
      </c>
      <c r="K47" s="391" t="s">
        <v>514</v>
      </c>
      <c r="L47" s="391" t="s">
        <v>514</v>
      </c>
      <c r="M47" s="392" t="s">
        <v>514</v>
      </c>
    </row>
    <row r="48" spans="2:13" ht="27.75" customHeight="1" x14ac:dyDescent="0.2">
      <c r="B48" s="1195"/>
      <c r="C48" s="1196"/>
      <c r="D48" s="85"/>
      <c r="E48" s="1199" t="s">
        <v>35</v>
      </c>
      <c r="F48" s="1199"/>
      <c r="G48" s="1199"/>
      <c r="H48" s="1200"/>
      <c r="I48" s="390" t="s">
        <v>514</v>
      </c>
      <c r="J48" s="391" t="s">
        <v>514</v>
      </c>
      <c r="K48" s="391" t="s">
        <v>514</v>
      </c>
      <c r="L48" s="391" t="s">
        <v>514</v>
      </c>
      <c r="M48" s="392" t="s">
        <v>514</v>
      </c>
    </row>
    <row r="49" spans="2:13" ht="27.75" customHeight="1" x14ac:dyDescent="0.2">
      <c r="B49" s="1197"/>
      <c r="C49" s="1198"/>
      <c r="D49" s="85"/>
      <c r="E49" s="1199" t="s">
        <v>36</v>
      </c>
      <c r="F49" s="1199"/>
      <c r="G49" s="1199"/>
      <c r="H49" s="1200"/>
      <c r="I49" s="390" t="s">
        <v>514</v>
      </c>
      <c r="J49" s="391" t="s">
        <v>514</v>
      </c>
      <c r="K49" s="391" t="s">
        <v>514</v>
      </c>
      <c r="L49" s="391" t="s">
        <v>514</v>
      </c>
      <c r="M49" s="392" t="s">
        <v>514</v>
      </c>
    </row>
    <row r="50" spans="2:13" ht="27.75" customHeight="1" x14ac:dyDescent="0.2">
      <c r="B50" s="1193" t="s">
        <v>37</v>
      </c>
      <c r="C50" s="1194"/>
      <c r="D50" s="88"/>
      <c r="E50" s="1199" t="s">
        <v>38</v>
      </c>
      <c r="F50" s="1199"/>
      <c r="G50" s="1199"/>
      <c r="H50" s="1200"/>
      <c r="I50" s="390">
        <v>132377</v>
      </c>
      <c r="J50" s="391">
        <v>140508</v>
      </c>
      <c r="K50" s="391">
        <v>145152</v>
      </c>
      <c r="L50" s="391">
        <v>166170</v>
      </c>
      <c r="M50" s="392">
        <v>159580</v>
      </c>
    </row>
    <row r="51" spans="2:13" ht="27.75" customHeight="1" x14ac:dyDescent="0.2">
      <c r="B51" s="1195"/>
      <c r="C51" s="1196"/>
      <c r="D51" s="85"/>
      <c r="E51" s="1199" t="s">
        <v>39</v>
      </c>
      <c r="F51" s="1199"/>
      <c r="G51" s="1199"/>
      <c r="H51" s="1200"/>
      <c r="I51" s="390">
        <v>131095</v>
      </c>
      <c r="J51" s="391">
        <v>122732</v>
      </c>
      <c r="K51" s="391">
        <v>113974</v>
      </c>
      <c r="L51" s="391">
        <v>106052</v>
      </c>
      <c r="M51" s="392">
        <v>98945</v>
      </c>
    </row>
    <row r="52" spans="2:13" ht="27.75" customHeight="1" x14ac:dyDescent="0.2">
      <c r="B52" s="1197"/>
      <c r="C52" s="1198"/>
      <c r="D52" s="85"/>
      <c r="E52" s="1199" t="s">
        <v>40</v>
      </c>
      <c r="F52" s="1199"/>
      <c r="G52" s="1199"/>
      <c r="H52" s="1200"/>
      <c r="I52" s="390">
        <v>1226809</v>
      </c>
      <c r="J52" s="391">
        <v>1228023</v>
      </c>
      <c r="K52" s="391">
        <v>1225111</v>
      </c>
      <c r="L52" s="391">
        <v>1221026</v>
      </c>
      <c r="M52" s="392">
        <v>1216074</v>
      </c>
    </row>
    <row r="53" spans="2:13" ht="27.75" customHeight="1" thickBot="1" x14ac:dyDescent="0.25">
      <c r="B53" s="1201" t="s">
        <v>41</v>
      </c>
      <c r="C53" s="1202"/>
      <c r="D53" s="89"/>
      <c r="E53" s="1203" t="s">
        <v>42</v>
      </c>
      <c r="F53" s="1203"/>
      <c r="G53" s="1203"/>
      <c r="H53" s="1204"/>
      <c r="I53" s="393">
        <v>1221950</v>
      </c>
      <c r="J53" s="394">
        <v>1192965</v>
      </c>
      <c r="K53" s="394">
        <v>1157550</v>
      </c>
      <c r="L53" s="394">
        <v>1123216</v>
      </c>
      <c r="M53" s="395">
        <v>1108047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3prDmXQ8qSm8xStykp40qJrmEyTlbCxZAcji5iMkw51GVtr9IRpKeK7LIB0tb3pdllKq/WaAWdusheYl8/GXQ==" saltValue="xO8aUk0XhawJFS5VagXX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557</v>
      </c>
      <c r="G54" s="97" t="s">
        <v>558</v>
      </c>
      <c r="H54" s="98" t="s">
        <v>559</v>
      </c>
    </row>
    <row r="55" spans="2:8" ht="52.5" customHeight="1" x14ac:dyDescent="0.2">
      <c r="B55" s="99"/>
      <c r="C55" s="1222" t="s">
        <v>44</v>
      </c>
      <c r="D55" s="1222"/>
      <c r="E55" s="1223"/>
      <c r="F55" s="100">
        <v>18305</v>
      </c>
      <c r="G55" s="100">
        <v>21173</v>
      </c>
      <c r="H55" s="101">
        <v>21133</v>
      </c>
    </row>
    <row r="56" spans="2:8" ht="52.5" customHeight="1" x14ac:dyDescent="0.2">
      <c r="B56" s="102"/>
      <c r="C56" s="1224" t="s">
        <v>45</v>
      </c>
      <c r="D56" s="1224"/>
      <c r="E56" s="1225"/>
      <c r="F56" s="103">
        <v>47203</v>
      </c>
      <c r="G56" s="103">
        <v>47223</v>
      </c>
      <c r="H56" s="104">
        <v>47236</v>
      </c>
    </row>
    <row r="57" spans="2:8" ht="53.25" customHeight="1" x14ac:dyDescent="0.2">
      <c r="B57" s="102"/>
      <c r="C57" s="1226" t="s">
        <v>46</v>
      </c>
      <c r="D57" s="1226"/>
      <c r="E57" s="1227"/>
      <c r="F57" s="105">
        <v>45528</v>
      </c>
      <c r="G57" s="105">
        <v>54703</v>
      </c>
      <c r="H57" s="106">
        <v>47149</v>
      </c>
    </row>
    <row r="58" spans="2:8" ht="45.75" customHeight="1" x14ac:dyDescent="0.2">
      <c r="B58" s="107"/>
      <c r="C58" s="1214" t="s">
        <v>608</v>
      </c>
      <c r="D58" s="1215"/>
      <c r="E58" s="1216"/>
      <c r="F58" s="108">
        <v>0</v>
      </c>
      <c r="G58" s="108">
        <v>8885</v>
      </c>
      <c r="H58" s="109">
        <v>8565</v>
      </c>
    </row>
    <row r="59" spans="2:8" ht="45.75" customHeight="1" x14ac:dyDescent="0.2">
      <c r="B59" s="107"/>
      <c r="C59" s="1214" t="s">
        <v>609</v>
      </c>
      <c r="D59" s="1215"/>
      <c r="E59" s="1216"/>
      <c r="F59" s="108">
        <v>5801</v>
      </c>
      <c r="G59" s="108">
        <v>7888</v>
      </c>
      <c r="H59" s="109">
        <v>10564</v>
      </c>
    </row>
    <row r="60" spans="2:8" ht="45.75" customHeight="1" x14ac:dyDescent="0.2">
      <c r="B60" s="107"/>
      <c r="C60" s="1214" t="s">
        <v>610</v>
      </c>
      <c r="D60" s="1215"/>
      <c r="E60" s="1216"/>
      <c r="F60" s="108">
        <v>7001</v>
      </c>
      <c r="G60" s="108">
        <v>7002</v>
      </c>
      <c r="H60" s="109">
        <v>7003</v>
      </c>
    </row>
    <row r="61" spans="2:8" ht="45.75" customHeight="1" x14ac:dyDescent="0.2">
      <c r="B61" s="107"/>
      <c r="C61" s="1214" t="s">
        <v>611</v>
      </c>
      <c r="D61" s="1215"/>
      <c r="E61" s="1216"/>
      <c r="F61" s="108">
        <v>0</v>
      </c>
      <c r="G61" s="108">
        <v>6587</v>
      </c>
      <c r="H61" s="109">
        <v>6238</v>
      </c>
    </row>
    <row r="62" spans="2:8" ht="45.75" customHeight="1" thickBot="1" x14ac:dyDescent="0.25">
      <c r="B62" s="110"/>
      <c r="C62" s="1217" t="s">
        <v>612</v>
      </c>
      <c r="D62" s="1218"/>
      <c r="E62" s="1219"/>
      <c r="F62" s="111">
        <v>3535</v>
      </c>
      <c r="G62" s="111">
        <v>3795</v>
      </c>
      <c r="H62" s="112">
        <v>4055</v>
      </c>
    </row>
    <row r="63" spans="2:8" ht="52.5" customHeight="1" thickBot="1" x14ac:dyDescent="0.25">
      <c r="B63" s="113"/>
      <c r="C63" s="1220" t="s">
        <v>47</v>
      </c>
      <c r="D63" s="1220"/>
      <c r="E63" s="1221"/>
      <c r="F63" s="114">
        <v>111037</v>
      </c>
      <c r="G63" s="114">
        <v>123099</v>
      </c>
      <c r="H63" s="115">
        <v>115518</v>
      </c>
    </row>
    <row r="64" spans="2:8" ht="15" customHeight="1" x14ac:dyDescent="0.2"/>
  </sheetData>
  <sheetProtection algorithmName="SHA-512" hashValue="OCXewf6wdlavLoJl/sHLq53cTd2ISEfMB2EVju5C6lBxMygeANqfLSP+1kgEsuvdpgwpNm7di51d8zgAO9dNbg==" saltValue="VX/iOGEO1xu92IDEA0IO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918B6-F23B-441D-B430-A505CB3FEEA8}">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9"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80"/>
      <c r="DG10" s="280"/>
      <c r="DH10" s="280"/>
      <c r="DI10" s="280"/>
      <c r="DJ10" s="280"/>
      <c r="DK10" s="280"/>
      <c r="DL10" s="280"/>
      <c r="DM10" s="280"/>
      <c r="DN10" s="280"/>
      <c r="DO10" s="280"/>
      <c r="DP10" s="280"/>
      <c r="DQ10" s="280"/>
      <c r="DR10" s="280"/>
      <c r="DS10" s="280"/>
      <c r="DT10" s="280"/>
      <c r="DU10" s="280"/>
      <c r="DV10" s="280"/>
      <c r="DW10" s="280"/>
      <c r="EM10" s="279" t="s">
        <v>616</v>
      </c>
    </row>
    <row r="11" spans="1:143" s="279"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80"/>
      <c r="DG12" s="280"/>
      <c r="DH12" s="280"/>
      <c r="DI12" s="280"/>
      <c r="DJ12" s="280"/>
      <c r="DK12" s="280"/>
      <c r="DL12" s="280"/>
      <c r="DM12" s="280"/>
      <c r="DN12" s="280"/>
      <c r="DO12" s="280"/>
      <c r="DP12" s="280"/>
      <c r="DQ12" s="280"/>
      <c r="DR12" s="280"/>
      <c r="DS12" s="280"/>
      <c r="DT12" s="280"/>
      <c r="DU12" s="280"/>
      <c r="DV12" s="280"/>
      <c r="DW12" s="280"/>
      <c r="EM12" s="279" t="s">
        <v>616</v>
      </c>
    </row>
    <row r="13" spans="1:143" s="279"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617</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618</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619</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620</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555</v>
      </c>
      <c r="BQ50" s="1262"/>
      <c r="BR50" s="1262"/>
      <c r="BS50" s="1262"/>
      <c r="BT50" s="1262"/>
      <c r="BU50" s="1262"/>
      <c r="BV50" s="1262"/>
      <c r="BW50" s="1262"/>
      <c r="BX50" s="1262" t="s">
        <v>556</v>
      </c>
      <c r="BY50" s="1262"/>
      <c r="BZ50" s="1262"/>
      <c r="CA50" s="1262"/>
      <c r="CB50" s="1262"/>
      <c r="CC50" s="1262"/>
      <c r="CD50" s="1262"/>
      <c r="CE50" s="1262"/>
      <c r="CF50" s="1262" t="s">
        <v>557</v>
      </c>
      <c r="CG50" s="1262"/>
      <c r="CH50" s="1262"/>
      <c r="CI50" s="1262"/>
      <c r="CJ50" s="1262"/>
      <c r="CK50" s="1262"/>
      <c r="CL50" s="1262"/>
      <c r="CM50" s="1262"/>
      <c r="CN50" s="1262" t="s">
        <v>558</v>
      </c>
      <c r="CO50" s="1262"/>
      <c r="CP50" s="1262"/>
      <c r="CQ50" s="1262"/>
      <c r="CR50" s="1262"/>
      <c r="CS50" s="1262"/>
      <c r="CT50" s="1262"/>
      <c r="CU50" s="1262"/>
      <c r="CV50" s="1262" t="s">
        <v>559</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621</v>
      </c>
      <c r="AO51" s="1266"/>
      <c r="AP51" s="1266"/>
      <c r="AQ51" s="1266"/>
      <c r="AR51" s="1266"/>
      <c r="AS51" s="1266"/>
      <c r="AT51" s="1266"/>
      <c r="AU51" s="1266"/>
      <c r="AV51" s="1266"/>
      <c r="AW51" s="1266"/>
      <c r="AX51" s="1266"/>
      <c r="AY51" s="1266"/>
      <c r="AZ51" s="1266"/>
      <c r="BA51" s="1266"/>
      <c r="BB51" s="1266" t="s">
        <v>622</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7"/>
      <c r="BY51" s="1268"/>
      <c r="BZ51" s="1268"/>
      <c r="CA51" s="1268"/>
      <c r="CB51" s="1268"/>
      <c r="CC51" s="1268"/>
      <c r="CD51" s="1268"/>
      <c r="CE51" s="1268"/>
      <c r="CF51" s="1268">
        <v>213.3</v>
      </c>
      <c r="CG51" s="1268"/>
      <c r="CH51" s="1268"/>
      <c r="CI51" s="1268"/>
      <c r="CJ51" s="1268"/>
      <c r="CK51" s="1268"/>
      <c r="CL51" s="1268"/>
      <c r="CM51" s="1268"/>
      <c r="CN51" s="1268">
        <v>206.8</v>
      </c>
      <c r="CO51" s="1268"/>
      <c r="CP51" s="1268"/>
      <c r="CQ51" s="1268"/>
      <c r="CR51" s="1268"/>
      <c r="CS51" s="1268"/>
      <c r="CT51" s="1268"/>
      <c r="CU51" s="1268"/>
      <c r="CV51" s="1268">
        <v>204</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623</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7"/>
      <c r="BY53" s="1268"/>
      <c r="BZ53" s="1268"/>
      <c r="CA53" s="1268"/>
      <c r="CB53" s="1268"/>
      <c r="CC53" s="1268"/>
      <c r="CD53" s="1268"/>
      <c r="CE53" s="1268"/>
      <c r="CF53" s="1268">
        <v>50.7</v>
      </c>
      <c r="CG53" s="1268"/>
      <c r="CH53" s="1268"/>
      <c r="CI53" s="1268"/>
      <c r="CJ53" s="1268"/>
      <c r="CK53" s="1268"/>
      <c r="CL53" s="1268"/>
      <c r="CM53" s="1268"/>
      <c r="CN53" s="1268">
        <v>51.7</v>
      </c>
      <c r="CO53" s="1268"/>
      <c r="CP53" s="1268"/>
      <c r="CQ53" s="1268"/>
      <c r="CR53" s="1268"/>
      <c r="CS53" s="1268"/>
      <c r="CT53" s="1268"/>
      <c r="CU53" s="1268"/>
      <c r="CV53" s="1268">
        <v>52.8</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624</v>
      </c>
      <c r="AO55" s="1262"/>
      <c r="AP55" s="1262"/>
      <c r="AQ55" s="1262"/>
      <c r="AR55" s="1262"/>
      <c r="AS55" s="1262"/>
      <c r="AT55" s="1262"/>
      <c r="AU55" s="1262"/>
      <c r="AV55" s="1262"/>
      <c r="AW55" s="1262"/>
      <c r="AX55" s="1262"/>
      <c r="AY55" s="1262"/>
      <c r="AZ55" s="1262"/>
      <c r="BA55" s="1262"/>
      <c r="BB55" s="1266" t="s">
        <v>622</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7"/>
      <c r="BY55" s="1268"/>
      <c r="BZ55" s="1268"/>
      <c r="CA55" s="1268"/>
      <c r="CB55" s="1268"/>
      <c r="CC55" s="1268"/>
      <c r="CD55" s="1268"/>
      <c r="CE55" s="1268"/>
      <c r="CF55" s="1268">
        <v>198</v>
      </c>
      <c r="CG55" s="1268"/>
      <c r="CH55" s="1268"/>
      <c r="CI55" s="1268"/>
      <c r="CJ55" s="1268"/>
      <c r="CK55" s="1268"/>
      <c r="CL55" s="1268"/>
      <c r="CM55" s="1268"/>
      <c r="CN55" s="1268">
        <v>195.2</v>
      </c>
      <c r="CO55" s="1268"/>
      <c r="CP55" s="1268"/>
      <c r="CQ55" s="1268"/>
      <c r="CR55" s="1268"/>
      <c r="CS55" s="1268"/>
      <c r="CT55" s="1268"/>
      <c r="CU55" s="1268"/>
      <c r="CV55" s="1268">
        <v>193.6</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623</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7"/>
      <c r="BY57" s="1268"/>
      <c r="BZ57" s="1268"/>
      <c r="CA57" s="1268"/>
      <c r="CB57" s="1268"/>
      <c r="CC57" s="1268"/>
      <c r="CD57" s="1268"/>
      <c r="CE57" s="1268"/>
      <c r="CF57" s="1268">
        <v>60.1</v>
      </c>
      <c r="CG57" s="1268"/>
      <c r="CH57" s="1268"/>
      <c r="CI57" s="1268"/>
      <c r="CJ57" s="1268"/>
      <c r="CK57" s="1268"/>
      <c r="CL57" s="1268"/>
      <c r="CM57" s="1268"/>
      <c r="CN57" s="1268">
        <v>60.7</v>
      </c>
      <c r="CO57" s="1268"/>
      <c r="CP57" s="1268"/>
      <c r="CQ57" s="1268"/>
      <c r="CR57" s="1268"/>
      <c r="CS57" s="1268"/>
      <c r="CT57" s="1268"/>
      <c r="CU57" s="1268"/>
      <c r="CV57" s="1268">
        <v>60.1</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625</v>
      </c>
    </row>
    <row r="64" spans="1:109" ht="13" x14ac:dyDescent="0.2">
      <c r="B64" s="1237"/>
      <c r="G64" s="1244"/>
      <c r="I64" s="1278"/>
      <c r="J64" s="1278"/>
      <c r="K64" s="1278"/>
      <c r="L64" s="1278"/>
      <c r="M64" s="1278"/>
      <c r="N64" s="1279"/>
      <c r="AM64" s="1244"/>
      <c r="AN64" s="1244" t="s">
        <v>618</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626</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80"/>
      <c r="I70" s="1280"/>
      <c r="J70" s="1281"/>
      <c r="K70" s="1281"/>
      <c r="L70" s="1282"/>
      <c r="M70" s="1281"/>
      <c r="N70" s="1282"/>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3"/>
      <c r="I71" s="1284"/>
      <c r="J71" s="1281"/>
      <c r="K71" s="1281"/>
      <c r="L71" s="1282"/>
      <c r="M71" s="1281"/>
      <c r="N71" s="1282"/>
      <c r="AM71" s="1283"/>
      <c r="AN71" s="1230" t="s">
        <v>620</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555</v>
      </c>
      <c r="BQ72" s="1262"/>
      <c r="BR72" s="1262"/>
      <c r="BS72" s="1262"/>
      <c r="BT72" s="1262"/>
      <c r="BU72" s="1262"/>
      <c r="BV72" s="1262"/>
      <c r="BW72" s="1262"/>
      <c r="BX72" s="1262" t="s">
        <v>556</v>
      </c>
      <c r="BY72" s="1262"/>
      <c r="BZ72" s="1262"/>
      <c r="CA72" s="1262"/>
      <c r="CB72" s="1262"/>
      <c r="CC72" s="1262"/>
      <c r="CD72" s="1262"/>
      <c r="CE72" s="1262"/>
      <c r="CF72" s="1262" t="s">
        <v>557</v>
      </c>
      <c r="CG72" s="1262"/>
      <c r="CH72" s="1262"/>
      <c r="CI72" s="1262"/>
      <c r="CJ72" s="1262"/>
      <c r="CK72" s="1262"/>
      <c r="CL72" s="1262"/>
      <c r="CM72" s="1262"/>
      <c r="CN72" s="1262" t="s">
        <v>558</v>
      </c>
      <c r="CO72" s="1262"/>
      <c r="CP72" s="1262"/>
      <c r="CQ72" s="1262"/>
      <c r="CR72" s="1262"/>
      <c r="CS72" s="1262"/>
      <c r="CT72" s="1262"/>
      <c r="CU72" s="1262"/>
      <c r="CV72" s="1262" t="s">
        <v>559</v>
      </c>
      <c r="CW72" s="1262"/>
      <c r="CX72" s="1262"/>
      <c r="CY72" s="1262"/>
      <c r="CZ72" s="1262"/>
      <c r="DA72" s="1262"/>
      <c r="DB72" s="1262"/>
      <c r="DC72" s="1262"/>
    </row>
    <row r="73" spans="2:107" ht="13" x14ac:dyDescent="0.2">
      <c r="B73" s="1237"/>
      <c r="G73" s="1263"/>
      <c r="H73" s="1263"/>
      <c r="I73" s="1263"/>
      <c r="J73" s="1263"/>
      <c r="K73" s="1285"/>
      <c r="L73" s="1285"/>
      <c r="M73" s="1285"/>
      <c r="N73" s="1285"/>
      <c r="AM73" s="1255"/>
      <c r="AN73" s="1266" t="s">
        <v>621</v>
      </c>
      <c r="AO73" s="1266"/>
      <c r="AP73" s="1266"/>
      <c r="AQ73" s="1266"/>
      <c r="AR73" s="1266"/>
      <c r="AS73" s="1266"/>
      <c r="AT73" s="1266"/>
      <c r="AU73" s="1266"/>
      <c r="AV73" s="1266"/>
      <c r="AW73" s="1266"/>
      <c r="AX73" s="1266"/>
      <c r="AY73" s="1266"/>
      <c r="AZ73" s="1266"/>
      <c r="BA73" s="1266"/>
      <c r="BB73" s="1266" t="s">
        <v>622</v>
      </c>
      <c r="BC73" s="1266"/>
      <c r="BD73" s="1266"/>
      <c r="BE73" s="1266"/>
      <c r="BF73" s="1266"/>
      <c r="BG73" s="1266"/>
      <c r="BH73" s="1266"/>
      <c r="BI73" s="1266"/>
      <c r="BJ73" s="1266"/>
      <c r="BK73" s="1266"/>
      <c r="BL73" s="1266"/>
      <c r="BM73" s="1266"/>
      <c r="BN73" s="1266"/>
      <c r="BO73" s="1266"/>
      <c r="BP73" s="1268">
        <v>224.9</v>
      </c>
      <c r="BQ73" s="1268"/>
      <c r="BR73" s="1268"/>
      <c r="BS73" s="1268"/>
      <c r="BT73" s="1268"/>
      <c r="BU73" s="1268"/>
      <c r="BV73" s="1268"/>
      <c r="BW73" s="1268"/>
      <c r="BX73" s="1268">
        <v>221</v>
      </c>
      <c r="BY73" s="1268"/>
      <c r="BZ73" s="1268"/>
      <c r="CA73" s="1268"/>
      <c r="CB73" s="1268"/>
      <c r="CC73" s="1268"/>
      <c r="CD73" s="1268"/>
      <c r="CE73" s="1268"/>
      <c r="CF73" s="1268">
        <v>213.3</v>
      </c>
      <c r="CG73" s="1268"/>
      <c r="CH73" s="1268"/>
      <c r="CI73" s="1268"/>
      <c r="CJ73" s="1268"/>
      <c r="CK73" s="1268"/>
      <c r="CL73" s="1268"/>
      <c r="CM73" s="1268"/>
      <c r="CN73" s="1268">
        <v>206.8</v>
      </c>
      <c r="CO73" s="1268"/>
      <c r="CP73" s="1268"/>
      <c r="CQ73" s="1268"/>
      <c r="CR73" s="1268"/>
      <c r="CS73" s="1268"/>
      <c r="CT73" s="1268"/>
      <c r="CU73" s="1268"/>
      <c r="CV73" s="1268">
        <v>204</v>
      </c>
      <c r="CW73" s="1268"/>
      <c r="CX73" s="1268"/>
      <c r="CY73" s="1268"/>
      <c r="CZ73" s="1268"/>
      <c r="DA73" s="1268"/>
      <c r="DB73" s="1268"/>
      <c r="DC73" s="1268"/>
    </row>
    <row r="74" spans="2:107" ht="13" x14ac:dyDescent="0.2">
      <c r="B74" s="1237"/>
      <c r="G74" s="1263"/>
      <c r="H74" s="1263"/>
      <c r="I74" s="1263"/>
      <c r="J74" s="1263"/>
      <c r="K74" s="1285"/>
      <c r="L74" s="1285"/>
      <c r="M74" s="1285"/>
      <c r="N74" s="1285"/>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627</v>
      </c>
      <c r="BC75" s="1266"/>
      <c r="BD75" s="1266"/>
      <c r="BE75" s="1266"/>
      <c r="BF75" s="1266"/>
      <c r="BG75" s="1266"/>
      <c r="BH75" s="1266"/>
      <c r="BI75" s="1266"/>
      <c r="BJ75" s="1266"/>
      <c r="BK75" s="1266"/>
      <c r="BL75" s="1266"/>
      <c r="BM75" s="1266"/>
      <c r="BN75" s="1266"/>
      <c r="BO75" s="1266"/>
      <c r="BP75" s="1268">
        <v>12.1</v>
      </c>
      <c r="BQ75" s="1268"/>
      <c r="BR75" s="1268"/>
      <c r="BS75" s="1268"/>
      <c r="BT75" s="1268"/>
      <c r="BU75" s="1268"/>
      <c r="BV75" s="1268"/>
      <c r="BW75" s="1268"/>
      <c r="BX75" s="1268">
        <v>11</v>
      </c>
      <c r="BY75" s="1268"/>
      <c r="BZ75" s="1268"/>
      <c r="CA75" s="1268"/>
      <c r="CB75" s="1268"/>
      <c r="CC75" s="1268"/>
      <c r="CD75" s="1268"/>
      <c r="CE75" s="1268"/>
      <c r="CF75" s="1268">
        <v>10.199999999999999</v>
      </c>
      <c r="CG75" s="1268"/>
      <c r="CH75" s="1268"/>
      <c r="CI75" s="1268"/>
      <c r="CJ75" s="1268"/>
      <c r="CK75" s="1268"/>
      <c r="CL75" s="1268"/>
      <c r="CM75" s="1268"/>
      <c r="CN75" s="1268">
        <v>9.8000000000000007</v>
      </c>
      <c r="CO75" s="1268"/>
      <c r="CP75" s="1268"/>
      <c r="CQ75" s="1268"/>
      <c r="CR75" s="1268"/>
      <c r="CS75" s="1268"/>
      <c r="CT75" s="1268"/>
      <c r="CU75" s="1268"/>
      <c r="CV75" s="1268">
        <v>9.6</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85"/>
      <c r="L77" s="1285"/>
      <c r="M77" s="1285"/>
      <c r="N77" s="1285"/>
      <c r="AN77" s="1262" t="s">
        <v>624</v>
      </c>
      <c r="AO77" s="1262"/>
      <c r="AP77" s="1262"/>
      <c r="AQ77" s="1262"/>
      <c r="AR77" s="1262"/>
      <c r="AS77" s="1262"/>
      <c r="AT77" s="1262"/>
      <c r="AU77" s="1262"/>
      <c r="AV77" s="1262"/>
      <c r="AW77" s="1262"/>
      <c r="AX77" s="1262"/>
      <c r="AY77" s="1262"/>
      <c r="AZ77" s="1262"/>
      <c r="BA77" s="1262"/>
      <c r="BB77" s="1266" t="s">
        <v>622</v>
      </c>
      <c r="BC77" s="1266"/>
      <c r="BD77" s="1266"/>
      <c r="BE77" s="1266"/>
      <c r="BF77" s="1266"/>
      <c r="BG77" s="1266"/>
      <c r="BH77" s="1266"/>
      <c r="BI77" s="1266"/>
      <c r="BJ77" s="1266"/>
      <c r="BK77" s="1266"/>
      <c r="BL77" s="1266"/>
      <c r="BM77" s="1266"/>
      <c r="BN77" s="1266"/>
      <c r="BO77" s="1266"/>
      <c r="BP77" s="1268">
        <v>196.3</v>
      </c>
      <c r="BQ77" s="1268"/>
      <c r="BR77" s="1268"/>
      <c r="BS77" s="1268"/>
      <c r="BT77" s="1268"/>
      <c r="BU77" s="1268"/>
      <c r="BV77" s="1268"/>
      <c r="BW77" s="1268"/>
      <c r="BX77" s="1268">
        <v>196.2</v>
      </c>
      <c r="BY77" s="1268"/>
      <c r="BZ77" s="1268"/>
      <c r="CA77" s="1268"/>
      <c r="CB77" s="1268"/>
      <c r="CC77" s="1268"/>
      <c r="CD77" s="1268"/>
      <c r="CE77" s="1268"/>
      <c r="CF77" s="1268">
        <v>198</v>
      </c>
      <c r="CG77" s="1268"/>
      <c r="CH77" s="1268"/>
      <c r="CI77" s="1268"/>
      <c r="CJ77" s="1268"/>
      <c r="CK77" s="1268"/>
      <c r="CL77" s="1268"/>
      <c r="CM77" s="1268"/>
      <c r="CN77" s="1268">
        <v>195.2</v>
      </c>
      <c r="CO77" s="1268"/>
      <c r="CP77" s="1268"/>
      <c r="CQ77" s="1268"/>
      <c r="CR77" s="1268"/>
      <c r="CS77" s="1268"/>
      <c r="CT77" s="1268"/>
      <c r="CU77" s="1268"/>
      <c r="CV77" s="1268">
        <v>193.6</v>
      </c>
      <c r="CW77" s="1268"/>
      <c r="CX77" s="1268"/>
      <c r="CY77" s="1268"/>
      <c r="CZ77" s="1268"/>
      <c r="DA77" s="1268"/>
      <c r="DB77" s="1268"/>
      <c r="DC77" s="1268"/>
    </row>
    <row r="78" spans="2:107" ht="13" x14ac:dyDescent="0.2">
      <c r="B78" s="1237"/>
      <c r="G78" s="1256"/>
      <c r="H78" s="1256"/>
      <c r="I78" s="1256"/>
      <c r="J78" s="1256"/>
      <c r="K78" s="1285"/>
      <c r="L78" s="1285"/>
      <c r="M78" s="1285"/>
      <c r="N78" s="1285"/>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86"/>
      <c r="L79" s="1286"/>
      <c r="M79" s="1286"/>
      <c r="N79" s="1286"/>
      <c r="AN79" s="1262"/>
      <c r="AO79" s="1262"/>
      <c r="AP79" s="1262"/>
      <c r="AQ79" s="1262"/>
      <c r="AR79" s="1262"/>
      <c r="AS79" s="1262"/>
      <c r="AT79" s="1262"/>
      <c r="AU79" s="1262"/>
      <c r="AV79" s="1262"/>
      <c r="AW79" s="1262"/>
      <c r="AX79" s="1262"/>
      <c r="AY79" s="1262"/>
      <c r="AZ79" s="1262"/>
      <c r="BA79" s="1262"/>
      <c r="BB79" s="1266" t="s">
        <v>627</v>
      </c>
      <c r="BC79" s="1266"/>
      <c r="BD79" s="1266"/>
      <c r="BE79" s="1266"/>
      <c r="BF79" s="1266"/>
      <c r="BG79" s="1266"/>
      <c r="BH79" s="1266"/>
      <c r="BI79" s="1266"/>
      <c r="BJ79" s="1266"/>
      <c r="BK79" s="1266"/>
      <c r="BL79" s="1266"/>
      <c r="BM79" s="1266"/>
      <c r="BN79" s="1266"/>
      <c r="BO79" s="1266"/>
      <c r="BP79" s="1268">
        <v>14</v>
      </c>
      <c r="BQ79" s="1268"/>
      <c r="BR79" s="1268"/>
      <c r="BS79" s="1268"/>
      <c r="BT79" s="1268"/>
      <c r="BU79" s="1268"/>
      <c r="BV79" s="1268"/>
      <c r="BW79" s="1268"/>
      <c r="BX79" s="1268">
        <v>13.3</v>
      </c>
      <c r="BY79" s="1268"/>
      <c r="BZ79" s="1268"/>
      <c r="CA79" s="1268"/>
      <c r="CB79" s="1268"/>
      <c r="CC79" s="1268"/>
      <c r="CD79" s="1268"/>
      <c r="CE79" s="1268"/>
      <c r="CF79" s="1268">
        <v>12.7</v>
      </c>
      <c r="CG79" s="1268"/>
      <c r="CH79" s="1268"/>
      <c r="CI79" s="1268"/>
      <c r="CJ79" s="1268"/>
      <c r="CK79" s="1268"/>
      <c r="CL79" s="1268"/>
      <c r="CM79" s="1268"/>
      <c r="CN79" s="1268">
        <v>12.3</v>
      </c>
      <c r="CO79" s="1268"/>
      <c r="CP79" s="1268"/>
      <c r="CQ79" s="1268"/>
      <c r="CR79" s="1268"/>
      <c r="CS79" s="1268"/>
      <c r="CT79" s="1268"/>
      <c r="CU79" s="1268"/>
      <c r="CV79" s="1268">
        <v>11.9</v>
      </c>
      <c r="CW79" s="1268"/>
      <c r="CX79" s="1268"/>
      <c r="CY79" s="1268"/>
      <c r="CZ79" s="1268"/>
      <c r="DA79" s="1268"/>
      <c r="DB79" s="1268"/>
      <c r="DC79" s="1268"/>
    </row>
    <row r="80" spans="2:107" ht="13" x14ac:dyDescent="0.2">
      <c r="B80" s="1237"/>
      <c r="G80" s="1256"/>
      <c r="H80" s="1256"/>
      <c r="I80" s="1270"/>
      <c r="J80" s="1270"/>
      <c r="K80" s="1286"/>
      <c r="L80" s="1286"/>
      <c r="M80" s="1286"/>
      <c r="N80" s="1286"/>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8"/>
      <c r="AQ87" s="1288"/>
      <c r="BC87" s="1288"/>
      <c r="BO87" s="1288"/>
      <c r="CA87" s="1288"/>
      <c r="CM87" s="1288"/>
      <c r="CY87" s="1288"/>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Q3fEod/bcwAdaTvXhtLjrUPXo6pTmZQWBdZtS4ftW/Tp34Xp1qGdZCdNHJYikApJtA7emrNxre3iAAh5898shA==" saltValue="ueLZbKwbZ92TBic5ni+/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CB68-64FC-411B-BBD8-67A39D43183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502</v>
      </c>
    </row>
  </sheetData>
  <sheetProtection algorithmName="SHA-512" hashValue="f0ljQh790peD87G0NbUob+T6YqPbs9Xf786VOpDOGH1jbKBmR49SHCPwi/T8S6plpOXX5xv9ANTWctcFO+pDUA==" saltValue="lNPw7oVYR3certsom83R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6B27F-F03A-4F19-8697-DDA57A8CB05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502</v>
      </c>
    </row>
  </sheetData>
  <sheetProtection algorithmName="SHA-512" hashValue="t32SVNEqPXFdcYQBAOdyVNSp/4mWbewYVrXb/GY4r2iQkeBeFi2hn7ANdLjQmadT2NOGV2piymRA55It71KE9A==" saltValue="xjF70wcmiaksgZcWPTCC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546</v>
      </c>
      <c r="B3" s="131"/>
      <c r="C3" s="132"/>
      <c r="D3" s="133">
        <v>48164</v>
      </c>
      <c r="E3" s="134"/>
      <c r="F3" s="135">
        <v>36736</v>
      </c>
      <c r="G3" s="136"/>
      <c r="H3" s="137"/>
    </row>
    <row r="4" spans="1:8" x14ac:dyDescent="0.2">
      <c r="A4" s="138"/>
      <c r="B4" s="139"/>
      <c r="C4" s="140"/>
      <c r="D4" s="141">
        <v>10090</v>
      </c>
      <c r="E4" s="142"/>
      <c r="F4" s="143">
        <v>13410</v>
      </c>
      <c r="G4" s="144"/>
      <c r="H4" s="145"/>
    </row>
    <row r="5" spans="1:8" x14ac:dyDescent="0.2">
      <c r="A5" s="126" t="s">
        <v>548</v>
      </c>
      <c r="B5" s="131"/>
      <c r="C5" s="132"/>
      <c r="D5" s="133">
        <v>52060</v>
      </c>
      <c r="E5" s="134"/>
      <c r="F5" s="135">
        <v>38259</v>
      </c>
      <c r="G5" s="136"/>
      <c r="H5" s="137"/>
    </row>
    <row r="6" spans="1:8" x14ac:dyDescent="0.2">
      <c r="A6" s="138"/>
      <c r="B6" s="139"/>
      <c r="C6" s="140"/>
      <c r="D6" s="141">
        <v>11939</v>
      </c>
      <c r="E6" s="142"/>
      <c r="F6" s="143">
        <v>13379</v>
      </c>
      <c r="G6" s="144"/>
      <c r="H6" s="145"/>
    </row>
    <row r="7" spans="1:8" x14ac:dyDescent="0.2">
      <c r="A7" s="126" t="s">
        <v>549</v>
      </c>
      <c r="B7" s="131"/>
      <c r="C7" s="132"/>
      <c r="D7" s="133">
        <v>49029</v>
      </c>
      <c r="E7" s="134"/>
      <c r="F7" s="135">
        <v>39075</v>
      </c>
      <c r="G7" s="136"/>
      <c r="H7" s="137"/>
    </row>
    <row r="8" spans="1:8" x14ac:dyDescent="0.2">
      <c r="A8" s="138"/>
      <c r="B8" s="139"/>
      <c r="C8" s="140"/>
      <c r="D8" s="141">
        <v>12428</v>
      </c>
      <c r="E8" s="142"/>
      <c r="F8" s="143">
        <v>13441</v>
      </c>
      <c r="G8" s="144"/>
      <c r="H8" s="145"/>
    </row>
    <row r="9" spans="1:8" x14ac:dyDescent="0.2">
      <c r="A9" s="126" t="s">
        <v>550</v>
      </c>
      <c r="B9" s="131"/>
      <c r="C9" s="132"/>
      <c r="D9" s="133">
        <v>49921</v>
      </c>
      <c r="E9" s="134"/>
      <c r="F9" s="135">
        <v>39072</v>
      </c>
      <c r="G9" s="136"/>
      <c r="H9" s="137"/>
    </row>
    <row r="10" spans="1:8" x14ac:dyDescent="0.2">
      <c r="A10" s="138"/>
      <c r="B10" s="139"/>
      <c r="C10" s="140"/>
      <c r="D10" s="141">
        <v>12729</v>
      </c>
      <c r="E10" s="142"/>
      <c r="F10" s="143">
        <v>14106</v>
      </c>
      <c r="G10" s="144"/>
      <c r="H10" s="145"/>
    </row>
    <row r="11" spans="1:8" x14ac:dyDescent="0.2">
      <c r="A11" s="126" t="s">
        <v>551</v>
      </c>
      <c r="B11" s="131"/>
      <c r="C11" s="132"/>
      <c r="D11" s="133">
        <v>53493</v>
      </c>
      <c r="E11" s="134"/>
      <c r="F11" s="135">
        <v>42833</v>
      </c>
      <c r="G11" s="136"/>
      <c r="H11" s="137"/>
    </row>
    <row r="12" spans="1:8" x14ac:dyDescent="0.2">
      <c r="A12" s="138"/>
      <c r="B12" s="139"/>
      <c r="C12" s="146"/>
      <c r="D12" s="141">
        <v>12333</v>
      </c>
      <c r="E12" s="142"/>
      <c r="F12" s="143">
        <v>15211</v>
      </c>
      <c r="G12" s="144"/>
      <c r="H12" s="145"/>
    </row>
    <row r="13" spans="1:8" x14ac:dyDescent="0.2">
      <c r="A13" s="126"/>
      <c r="B13" s="131"/>
      <c r="C13" s="147"/>
      <c r="D13" s="148">
        <v>50533</v>
      </c>
      <c r="E13" s="149"/>
      <c r="F13" s="150">
        <v>39195</v>
      </c>
      <c r="G13" s="151"/>
      <c r="H13" s="137"/>
    </row>
    <row r="14" spans="1:8" x14ac:dyDescent="0.2">
      <c r="A14" s="138"/>
      <c r="B14" s="139"/>
      <c r="C14" s="140"/>
      <c r="D14" s="141">
        <v>11904</v>
      </c>
      <c r="E14" s="142"/>
      <c r="F14" s="143">
        <v>13909</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1.46</v>
      </c>
      <c r="C19" s="152">
        <f>ROUND(VALUE(SUBSTITUTE(実質収支比率等に係る経年分析!G$48,"▲","-")),2)</f>
        <v>1.06</v>
      </c>
      <c r="D19" s="152">
        <f>ROUND(VALUE(SUBSTITUTE(実質収支比率等に係る経年分析!H$48,"▲","-")),2)</f>
        <v>1.1000000000000001</v>
      </c>
      <c r="E19" s="152">
        <f>ROUND(VALUE(SUBSTITUTE(実質収支比率等に係る経年分析!I$48,"▲","-")),2)</f>
        <v>1.08</v>
      </c>
      <c r="F19" s="152">
        <f>ROUND(VALUE(SUBSTITUTE(実質収支比率等に係る経年分析!J$48,"▲","-")),2)</f>
        <v>1.1100000000000001</v>
      </c>
    </row>
    <row r="20" spans="1:11" x14ac:dyDescent="0.2">
      <c r="A20" s="152" t="s">
        <v>52</v>
      </c>
      <c r="B20" s="152">
        <f>ROUND(VALUE(SUBSTITUTE(実質収支比率等に係る経年分析!F$47,"▲","-")),2)</f>
        <v>2.88</v>
      </c>
      <c r="C20" s="152">
        <f>ROUND(VALUE(SUBSTITUTE(実質収支比率等に係る経年分析!G$47,"▲","-")),2)</f>
        <v>2.89</v>
      </c>
      <c r="D20" s="152">
        <f>ROUND(VALUE(SUBSTITUTE(実質収支比率等に係る経年分析!H$47,"▲","-")),2)</f>
        <v>2.87</v>
      </c>
      <c r="E20" s="152">
        <f>ROUND(VALUE(SUBSTITUTE(実質収支比率等に係る経年分析!I$47,"▲","-")),2)</f>
        <v>3.31</v>
      </c>
      <c r="F20" s="152">
        <f>ROUND(VALUE(SUBSTITUTE(実質収支比率等に係る経年分析!J$47,"▲","-")),2)</f>
        <v>3.31</v>
      </c>
    </row>
    <row r="21" spans="1:11" x14ac:dyDescent="0.2">
      <c r="A21" s="152" t="s">
        <v>53</v>
      </c>
      <c r="B21" s="152">
        <f>IF(ISNUMBER(VALUE(SUBSTITUTE(実質収支比率等に係る経年分析!F$49,"▲","-"))),ROUND(VALUE(SUBSTITUTE(実質収支比率等に係る経年分析!F$49,"▲","-")),2),NA())</f>
        <v>0.56000000000000005</v>
      </c>
      <c r="C21" s="152">
        <f>IF(ISNUMBER(VALUE(SUBSTITUTE(実質収支比率等に係る経年分析!G$49,"▲","-"))),ROUND(VALUE(SUBSTITUTE(実質収支比率等に係る経年分析!G$49,"▲","-")),2),NA())</f>
        <v>0.01</v>
      </c>
      <c r="D21" s="152">
        <f>IF(ISNUMBER(VALUE(SUBSTITUTE(実質収支比率等に係る経年分析!H$49,"▲","-"))),ROUND(VALUE(SUBSTITUTE(実質収支比率等に係る経年分析!H$49,"▲","-")),2),NA())</f>
        <v>0.87</v>
      </c>
      <c r="E21" s="152">
        <f>IF(ISNUMBER(VALUE(SUBSTITUTE(実質収支比率等に係る経年分析!I$49,"▲","-"))),ROUND(VALUE(SUBSTITUTE(実質収支比率等に係る経年分析!I$49,"▲","-")),2),NA())</f>
        <v>1.4</v>
      </c>
      <c r="F21" s="152">
        <f>IF(ISNUMBER(VALUE(SUBSTITUTE(実質収支比率等に係る経年分析!J$49,"▲","-"))),ROUND(VALUE(SUBSTITUTE(実質収支比率等に係る経年分析!J$49,"▲","-")),2),NA())</f>
        <v>0.33</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0.74</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0.71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0.68</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0.41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0.42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0.35</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0.35</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0.31</v>
      </c>
    </row>
    <row r="30" spans="1:11" x14ac:dyDescent="0.2">
      <c r="A30" s="153" t="str">
        <f>IF(連結実質赤字比率に係る赤字・黒字の構成分析!C$40="",NA(),連結実質赤字比率に係る赤字・黒字の構成分析!C$40)</f>
        <v>鹿島臨海工業地帯造成事業特別会計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0.28999999999999998</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0.43</v>
      </c>
    </row>
    <row r="31" spans="1:11" x14ac:dyDescent="0.2">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1.17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1.1399999999999999</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0.91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0.95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0.86</v>
      </c>
    </row>
    <row r="32" spans="1:11" x14ac:dyDescent="0.2">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1.08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1.08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1.05</v>
      </c>
    </row>
    <row r="33" spans="1:16" x14ac:dyDescent="0.2">
      <c r="A33" s="153" t="str">
        <f>IF(連結実質赤字比率に係る赤字・黒字の構成分析!C$37="",NA(),連結実質赤字比率に係る赤字・黒字の構成分析!C$37)</f>
        <v>鹿島臨海都市計画下水道事業会計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1.1399999999999999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1.22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1.1599999999999999</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1.1299999999999999</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2.2000000000000002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2.2599999999999998</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2.17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2.4300000000000002</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2.65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2.77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2.89</v>
      </c>
    </row>
    <row r="36" spans="1:16" x14ac:dyDescent="0.2">
      <c r="A36" s="153" t="str">
        <f>IF(連結実質赤字比率に係る赤字・黒字の構成分析!C$34="",NA(),連結実質赤字比率に係る赤字・黒字の構成分析!C$34)</f>
        <v>工業用水道事業会計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2.0499999999999998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2.44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2.56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2.89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3.06</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97941</v>
      </c>
      <c r="E42" s="154"/>
      <c r="F42" s="154"/>
      <c r="G42" s="154">
        <f>'実質公債費比率（分子）の構造'!L$52</f>
        <v>104073</v>
      </c>
      <c r="H42" s="154"/>
      <c r="I42" s="154"/>
      <c r="J42" s="154">
        <f>'実質公債費比率（分子）の構造'!M$52</f>
        <v>102677</v>
      </c>
      <c r="K42" s="154"/>
      <c r="L42" s="154"/>
      <c r="M42" s="154">
        <f>'実質公債費比率（分子）の構造'!N$52</f>
        <v>102082</v>
      </c>
      <c r="N42" s="154"/>
      <c r="O42" s="154"/>
      <c r="P42" s="154">
        <f>'実質公債費比率（分子）の構造'!O$52</f>
        <v>101793</v>
      </c>
    </row>
    <row r="43" spans="1:16" x14ac:dyDescent="0.2">
      <c r="A43" s="154" t="s">
        <v>61</v>
      </c>
      <c r="B43" s="154">
        <f>'実質公債費比率（分子）の構造'!K$51</f>
        <v>3</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f>'実質公債費比率（分子）の構造'!O$51</f>
        <v>0</v>
      </c>
      <c r="O43" s="154"/>
      <c r="P43" s="154"/>
    </row>
    <row r="44" spans="1:16" x14ac:dyDescent="0.2">
      <c r="A44" s="154" t="s">
        <v>62</v>
      </c>
      <c r="B44" s="154">
        <f>'実質公債費比率（分子）の構造'!K$50</f>
        <v>4158</v>
      </c>
      <c r="C44" s="154"/>
      <c r="D44" s="154"/>
      <c r="E44" s="154">
        <f>'実質公債費比率（分子）の構造'!L$50</f>
        <v>3901</v>
      </c>
      <c r="F44" s="154"/>
      <c r="G44" s="154"/>
      <c r="H44" s="154">
        <f>'実質公債費比率（分子）の構造'!M$50</f>
        <v>2400</v>
      </c>
      <c r="I44" s="154"/>
      <c r="J44" s="154"/>
      <c r="K44" s="154">
        <f>'実質公債費比率（分子）の構造'!N$50</f>
        <v>1506</v>
      </c>
      <c r="L44" s="154"/>
      <c r="M44" s="154"/>
      <c r="N44" s="154">
        <f>'実質公債費比率（分子）の構造'!O$50</f>
        <v>715</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4564</v>
      </c>
      <c r="C46" s="154"/>
      <c r="D46" s="154"/>
      <c r="E46" s="154">
        <f>'実質公債費比率（分子）の構造'!L$48</f>
        <v>3052</v>
      </c>
      <c r="F46" s="154"/>
      <c r="G46" s="154"/>
      <c r="H46" s="154">
        <f>'実質公債費比率（分子）の構造'!M$48</f>
        <v>3098</v>
      </c>
      <c r="I46" s="154"/>
      <c r="J46" s="154"/>
      <c r="K46" s="154">
        <f>'実質公債費比率（分子）の構造'!N$48</f>
        <v>2742</v>
      </c>
      <c r="L46" s="154"/>
      <c r="M46" s="154"/>
      <c r="N46" s="154">
        <f>'実質公債費比率（分子）の構造'!O$48</f>
        <v>3121</v>
      </c>
      <c r="O46" s="154"/>
      <c r="P46" s="154"/>
    </row>
    <row r="47" spans="1:16" x14ac:dyDescent="0.2">
      <c r="A47" s="154" t="s">
        <v>65</v>
      </c>
      <c r="B47" s="154">
        <f>'実質公債費比率（分子）の構造'!K$47</f>
        <v>19053</v>
      </c>
      <c r="C47" s="154"/>
      <c r="D47" s="154"/>
      <c r="E47" s="154">
        <f>'実質公債費比率（分子）の構造'!L$47</f>
        <v>17273</v>
      </c>
      <c r="F47" s="154"/>
      <c r="G47" s="154"/>
      <c r="H47" s="154">
        <f>'実質公債費比率（分子）の構造'!M$47</f>
        <v>19378</v>
      </c>
      <c r="I47" s="154"/>
      <c r="J47" s="154"/>
      <c r="K47" s="154">
        <f>'実質公債費比率（分子）の構造'!N$47</f>
        <v>19022</v>
      </c>
      <c r="L47" s="154"/>
      <c r="M47" s="154"/>
      <c r="N47" s="154">
        <f>'実質公債費比率（分子）の構造'!O$47</f>
        <v>21399</v>
      </c>
      <c r="O47" s="154"/>
      <c r="P47" s="154"/>
    </row>
    <row r="48" spans="1:16" x14ac:dyDescent="0.2">
      <c r="A48" s="154" t="s">
        <v>66</v>
      </c>
      <c r="B48" s="154">
        <f>'実質公債費比率（分子）の構造'!K$46</f>
        <v>7965</v>
      </c>
      <c r="C48" s="154"/>
      <c r="D48" s="154"/>
      <c r="E48" s="154">
        <f>'実質公債費比率（分子）の構造'!L$46</f>
        <v>7202</v>
      </c>
      <c r="F48" s="154"/>
      <c r="G48" s="154"/>
      <c r="H48" s="154">
        <f>'実質公債費比率（分子）の構造'!M$46</f>
        <v>7465</v>
      </c>
      <c r="I48" s="154"/>
      <c r="J48" s="154"/>
      <c r="K48" s="154">
        <f>'実質公債費比率（分子）の構造'!N$46</f>
        <v>5221</v>
      </c>
      <c r="L48" s="154"/>
      <c r="M48" s="154"/>
      <c r="N48" s="154">
        <f>'実質公債費比率（分子）の構造'!O$46</f>
        <v>3577</v>
      </c>
      <c r="O48" s="154"/>
      <c r="P48" s="154"/>
    </row>
    <row r="49" spans="1:16" x14ac:dyDescent="0.2">
      <c r="A49" s="154" t="s">
        <v>67</v>
      </c>
      <c r="B49" s="154">
        <f>'実質公債費比率（分子）の構造'!K$45</f>
        <v>120394</v>
      </c>
      <c r="C49" s="154"/>
      <c r="D49" s="154"/>
      <c r="E49" s="154">
        <f>'実質公債費比率（分子）の構造'!L$45</f>
        <v>126249</v>
      </c>
      <c r="F49" s="154"/>
      <c r="G49" s="154"/>
      <c r="H49" s="154">
        <f>'実質公債費比率（分子）の構造'!M$45</f>
        <v>124825</v>
      </c>
      <c r="I49" s="154"/>
      <c r="J49" s="154"/>
      <c r="K49" s="154">
        <f>'実質公債費比率（分子）の構造'!N$45</f>
        <v>126274</v>
      </c>
      <c r="L49" s="154"/>
      <c r="M49" s="154"/>
      <c r="N49" s="154">
        <f>'実質公債費比率（分子）の構造'!O$45</f>
        <v>122196</v>
      </c>
      <c r="O49" s="154"/>
      <c r="P49" s="154"/>
    </row>
    <row r="50" spans="1:16" x14ac:dyDescent="0.2">
      <c r="A50" s="154" t="s">
        <v>68</v>
      </c>
      <c r="B50" s="154" t="e">
        <f>NA()</f>
        <v>#N/A</v>
      </c>
      <c r="C50" s="154">
        <f>IF(ISNUMBER('実質公債費比率（分子）の構造'!K$53),'実質公債費比率（分子）の構造'!K$53,NA())</f>
        <v>58196</v>
      </c>
      <c r="D50" s="154" t="e">
        <f>NA()</f>
        <v>#N/A</v>
      </c>
      <c r="E50" s="154" t="e">
        <f>NA()</f>
        <v>#N/A</v>
      </c>
      <c r="F50" s="154">
        <f>IF(ISNUMBER('実質公債費比率（分子）の構造'!L$53),'実質公債費比率（分子）の構造'!L$53,NA())</f>
        <v>53604</v>
      </c>
      <c r="G50" s="154" t="e">
        <f>NA()</f>
        <v>#N/A</v>
      </c>
      <c r="H50" s="154" t="e">
        <f>NA()</f>
        <v>#N/A</v>
      </c>
      <c r="I50" s="154">
        <f>IF(ISNUMBER('実質公債費比率（分子）の構造'!M$53),'実質公債費比率（分子）の構造'!M$53,NA())</f>
        <v>54489</v>
      </c>
      <c r="J50" s="154" t="e">
        <f>NA()</f>
        <v>#N/A</v>
      </c>
      <c r="K50" s="154" t="e">
        <f>NA()</f>
        <v>#N/A</v>
      </c>
      <c r="L50" s="154">
        <f>IF(ISNUMBER('実質公債費比率（分子）の構造'!N$53),'実質公債費比率（分子）の構造'!N$53,NA())</f>
        <v>52683</v>
      </c>
      <c r="M50" s="154" t="e">
        <f>NA()</f>
        <v>#N/A</v>
      </c>
      <c r="N50" s="154" t="e">
        <f>NA()</f>
        <v>#N/A</v>
      </c>
      <c r="O50" s="154">
        <f>IF(ISNUMBER('実質公債費比率（分子）の構造'!O$53),'実質公債費比率（分子）の構造'!O$53,NA())</f>
        <v>49215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1226809</v>
      </c>
      <c r="E56" s="153"/>
      <c r="F56" s="153"/>
      <c r="G56" s="153">
        <f>'将来負担比率（分子）の構造'!J$52</f>
        <v>1228023</v>
      </c>
      <c r="H56" s="153"/>
      <c r="I56" s="153"/>
      <c r="J56" s="153">
        <f>'将来負担比率（分子）の構造'!K$52</f>
        <v>1225111</v>
      </c>
      <c r="K56" s="153"/>
      <c r="L56" s="153"/>
      <c r="M56" s="153">
        <f>'将来負担比率（分子）の構造'!L$52</f>
        <v>1221026</v>
      </c>
      <c r="N56" s="153"/>
      <c r="O56" s="153"/>
      <c r="P56" s="153">
        <f>'将来負担比率（分子）の構造'!M$52</f>
        <v>1216074</v>
      </c>
    </row>
    <row r="57" spans="1:16" x14ac:dyDescent="0.2">
      <c r="A57" s="153" t="s">
        <v>39</v>
      </c>
      <c r="B57" s="153"/>
      <c r="C57" s="153"/>
      <c r="D57" s="153">
        <f>'将来負担比率（分子）の構造'!I$51</f>
        <v>131095</v>
      </c>
      <c r="E57" s="153"/>
      <c r="F57" s="153"/>
      <c r="G57" s="153">
        <f>'将来負担比率（分子）の構造'!J$51</f>
        <v>122732</v>
      </c>
      <c r="H57" s="153"/>
      <c r="I57" s="153"/>
      <c r="J57" s="153">
        <f>'将来負担比率（分子）の構造'!K$51</f>
        <v>113974</v>
      </c>
      <c r="K57" s="153"/>
      <c r="L57" s="153"/>
      <c r="M57" s="153">
        <f>'将来負担比率（分子）の構造'!L$51</f>
        <v>106052</v>
      </c>
      <c r="N57" s="153"/>
      <c r="O57" s="153"/>
      <c r="P57" s="153">
        <f>'将来負担比率（分子）の構造'!M$51</f>
        <v>98945</v>
      </c>
    </row>
    <row r="58" spans="1:16" x14ac:dyDescent="0.2">
      <c r="A58" s="153" t="s">
        <v>38</v>
      </c>
      <c r="B58" s="153"/>
      <c r="C58" s="153"/>
      <c r="D58" s="153">
        <f>'将来負担比率（分子）の構造'!I$50</f>
        <v>132377</v>
      </c>
      <c r="E58" s="153"/>
      <c r="F58" s="153"/>
      <c r="G58" s="153">
        <f>'将来負担比率（分子）の構造'!J$50</f>
        <v>140508</v>
      </c>
      <c r="H58" s="153"/>
      <c r="I58" s="153"/>
      <c r="J58" s="153">
        <f>'将来負担比率（分子）の構造'!K$50</f>
        <v>145152</v>
      </c>
      <c r="K58" s="153"/>
      <c r="L58" s="153"/>
      <c r="M58" s="153">
        <f>'将来負担比率（分子）の構造'!L$50</f>
        <v>166170</v>
      </c>
      <c r="N58" s="153"/>
      <c r="O58" s="153"/>
      <c r="P58" s="153">
        <f>'将来負担比率（分子）の構造'!M$50</f>
        <v>159580</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821</v>
      </c>
      <c r="C61" s="153"/>
      <c r="D61" s="153"/>
      <c r="E61" s="153">
        <f>'将来負担比率（分子）の構造'!J$46</f>
        <v>915</v>
      </c>
      <c r="F61" s="153"/>
      <c r="G61" s="153"/>
      <c r="H61" s="153">
        <f>'将来負担比率（分子）の構造'!K$46</f>
        <v>643</v>
      </c>
      <c r="I61" s="153"/>
      <c r="J61" s="153"/>
      <c r="K61" s="153">
        <f>'将来負担比率（分子）の構造'!L$46</f>
        <v>527</v>
      </c>
      <c r="L61" s="153"/>
      <c r="M61" s="153"/>
      <c r="N61" s="153">
        <f>'将来負担比率（分子）の構造'!M$46</f>
        <v>473</v>
      </c>
      <c r="O61" s="153"/>
      <c r="P61" s="153"/>
    </row>
    <row r="62" spans="1:16" x14ac:dyDescent="0.2">
      <c r="A62" s="153" t="s">
        <v>32</v>
      </c>
      <c r="B62" s="153">
        <f>'将来負担比率（分子）の構造'!I$45</f>
        <v>298050</v>
      </c>
      <c r="C62" s="153"/>
      <c r="D62" s="153"/>
      <c r="E62" s="153">
        <f>'将来負担比率（分子）の構造'!J$45</f>
        <v>288852</v>
      </c>
      <c r="F62" s="153"/>
      <c r="G62" s="153"/>
      <c r="H62" s="153">
        <f>'将来負担比率（分子）の構造'!K$45</f>
        <v>265494</v>
      </c>
      <c r="I62" s="153"/>
      <c r="J62" s="153"/>
      <c r="K62" s="153">
        <f>'将来負担比率（分子）の構造'!L$45</f>
        <v>261165</v>
      </c>
      <c r="L62" s="153"/>
      <c r="M62" s="153"/>
      <c r="N62" s="153">
        <f>'将来負担比率（分子）の構造'!M$45</f>
        <v>255022</v>
      </c>
      <c r="O62" s="153"/>
      <c r="P62" s="153"/>
    </row>
    <row r="63" spans="1:16" x14ac:dyDescent="0.2">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30</v>
      </c>
      <c r="B64" s="153">
        <f>'将来負担比率（分子）の構造'!I$43</f>
        <v>123354</v>
      </c>
      <c r="C64" s="153"/>
      <c r="D64" s="153"/>
      <c r="E64" s="153">
        <f>'将来負担比率（分子）の構造'!J$43</f>
        <v>123329</v>
      </c>
      <c r="F64" s="153"/>
      <c r="G64" s="153"/>
      <c r="H64" s="153">
        <f>'将来負担比率（分子）の構造'!K$43</f>
        <v>114955</v>
      </c>
      <c r="I64" s="153"/>
      <c r="J64" s="153"/>
      <c r="K64" s="153">
        <f>'将来負担比率（分子）の構造'!L$43</f>
        <v>103975</v>
      </c>
      <c r="L64" s="153"/>
      <c r="M64" s="153"/>
      <c r="N64" s="153">
        <f>'将来負担比率（分子）の構造'!M$43</f>
        <v>91414</v>
      </c>
      <c r="O64" s="153"/>
      <c r="P64" s="153"/>
    </row>
    <row r="65" spans="1:16" x14ac:dyDescent="0.2">
      <c r="A65" s="153" t="s">
        <v>29</v>
      </c>
      <c r="B65" s="153">
        <f>'将来負担比率（分子）の構造'!I$42</f>
        <v>39997</v>
      </c>
      <c r="C65" s="153"/>
      <c r="D65" s="153"/>
      <c r="E65" s="153">
        <f>'将来負担比率（分子）の構造'!J$42</f>
        <v>35569</v>
      </c>
      <c r="F65" s="153"/>
      <c r="G65" s="153"/>
      <c r="H65" s="153">
        <f>'将来負担比率（分子）の構造'!K$42</f>
        <v>31630</v>
      </c>
      <c r="I65" s="153"/>
      <c r="J65" s="153"/>
      <c r="K65" s="153">
        <f>'将来負担比率（分子）の構造'!L$42</f>
        <v>28767</v>
      </c>
      <c r="L65" s="153"/>
      <c r="M65" s="153"/>
      <c r="N65" s="153">
        <f>'将来負担比率（分子）の構造'!M$42</f>
        <v>26194</v>
      </c>
      <c r="O65" s="153"/>
      <c r="P65" s="153"/>
    </row>
    <row r="66" spans="1:16" x14ac:dyDescent="0.2">
      <c r="A66" s="153" t="s">
        <v>28</v>
      </c>
      <c r="B66" s="153">
        <f>'将来負担比率（分子）の構造'!I$41</f>
        <v>2250008</v>
      </c>
      <c r="C66" s="153"/>
      <c r="D66" s="153"/>
      <c r="E66" s="153">
        <f>'将来負担比率（分子）の構造'!J$41</f>
        <v>2235564</v>
      </c>
      <c r="F66" s="153"/>
      <c r="G66" s="153"/>
      <c r="H66" s="153">
        <f>'将来負担比率（分子）の構造'!K$41</f>
        <v>2229066</v>
      </c>
      <c r="I66" s="153"/>
      <c r="J66" s="153"/>
      <c r="K66" s="153">
        <f>'将来負担比率（分子）の構造'!L$41</f>
        <v>2222030</v>
      </c>
      <c r="L66" s="153"/>
      <c r="M66" s="153"/>
      <c r="N66" s="153">
        <f>'将来負担比率（分子）の構造'!M$41</f>
        <v>2209543</v>
      </c>
      <c r="O66" s="153"/>
      <c r="P66" s="153"/>
    </row>
    <row r="67" spans="1:16" x14ac:dyDescent="0.2">
      <c r="A67" s="153" t="s">
        <v>72</v>
      </c>
      <c r="B67" s="153" t="e">
        <f>NA()</f>
        <v>#N/A</v>
      </c>
      <c r="C67" s="153">
        <f>IF(ISNUMBER('将来負担比率（分子）の構造'!I$53), IF('将来負担比率（分子）の構造'!I$53 &lt; 0, 0, '将来負担比率（分子）の構造'!I$53), NA())</f>
        <v>1221950</v>
      </c>
      <c r="D67" s="153" t="e">
        <f>NA()</f>
        <v>#N/A</v>
      </c>
      <c r="E67" s="153" t="e">
        <f>NA()</f>
        <v>#N/A</v>
      </c>
      <c r="F67" s="153">
        <f>IF(ISNUMBER('将来負担比率（分子）の構造'!J$53), IF('将来負担比率（分子）の構造'!J$53 &lt; 0, 0, '将来負担比率（分子）の構造'!J$53), NA())</f>
        <v>1192965</v>
      </c>
      <c r="G67" s="153" t="e">
        <f>NA()</f>
        <v>#N/A</v>
      </c>
      <c r="H67" s="153" t="e">
        <f>NA()</f>
        <v>#N/A</v>
      </c>
      <c r="I67" s="153">
        <f>IF(ISNUMBER('将来負担比率（分子）の構造'!K$53), IF('将来負担比率（分子）の構造'!K$53 &lt; 0, 0, '将来負担比率（分子）の構造'!K$53), NA())</f>
        <v>1157550</v>
      </c>
      <c r="J67" s="153" t="e">
        <f>NA()</f>
        <v>#N/A</v>
      </c>
      <c r="K67" s="153" t="e">
        <f>NA()</f>
        <v>#N/A</v>
      </c>
      <c r="L67" s="153">
        <f>IF(ISNUMBER('将来負担比率（分子）の構造'!L$53), IF('将来負担比率（分子）の構造'!L$53 &lt; 0, 0, '将来負担比率（分子）の構造'!L$53), NA())</f>
        <v>1123216</v>
      </c>
      <c r="M67" s="153" t="e">
        <f>NA()</f>
        <v>#N/A</v>
      </c>
      <c r="N67" s="153" t="e">
        <f>NA()</f>
        <v>#N/A</v>
      </c>
      <c r="O67" s="153">
        <f>IF(ISNUMBER('将来負担比率（分子）の構造'!M$53), IF('将来負担比率（分子）の構造'!M$53 &lt; 0, 0, '将来負担比率（分子）の構造'!M$53), NA())</f>
        <v>1108047</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18305</v>
      </c>
      <c r="C72" s="157">
        <f>基金残高に係る経年分析!G55</f>
        <v>21173</v>
      </c>
      <c r="D72" s="157">
        <f>基金残高に係る経年分析!H55</f>
        <v>21133</v>
      </c>
    </row>
    <row r="73" spans="1:16" x14ac:dyDescent="0.2">
      <c r="A73" s="156" t="s">
        <v>75</v>
      </c>
      <c r="B73" s="157">
        <f>基金残高に係る経年分析!F56</f>
        <v>47203</v>
      </c>
      <c r="C73" s="157">
        <f>基金残高に係る経年分析!G56</f>
        <v>47223</v>
      </c>
      <c r="D73" s="157">
        <f>基金残高に係る経年分析!H56</f>
        <v>47236</v>
      </c>
    </row>
    <row r="74" spans="1:16" x14ac:dyDescent="0.2">
      <c r="A74" s="156" t="s">
        <v>76</v>
      </c>
      <c r="B74" s="157">
        <f>基金残高に係る経年分析!F57</f>
        <v>45528</v>
      </c>
      <c r="C74" s="157">
        <f>基金残高に係る経年分析!G57</f>
        <v>54703</v>
      </c>
      <c r="D74" s="157">
        <f>基金残高に係る経年分析!H57</f>
        <v>47149</v>
      </c>
    </row>
  </sheetData>
  <sheetProtection algorithmName="SHA-512" hashValue="gekmv8w+VJ1/Lzf9cYkTId8bNtLDtbTw0rFbIE+/0iRIg6chJdoP4FZsFsqt4DsJjs/zljFAuJgtvyQME3AOHA==" saltValue="heqPlaZkZANwQMHd2fEj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183</v>
      </c>
      <c r="DD1" s="701"/>
      <c r="DE1" s="701"/>
      <c r="DF1" s="701"/>
      <c r="DG1" s="701"/>
      <c r="DH1" s="701"/>
      <c r="DI1" s="702"/>
      <c r="DK1" s="700" t="s">
        <v>184</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188</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189</v>
      </c>
      <c r="S4" s="674"/>
      <c r="T4" s="674"/>
      <c r="U4" s="674"/>
      <c r="V4" s="674"/>
      <c r="W4" s="674"/>
      <c r="X4" s="674"/>
      <c r="Y4" s="675"/>
      <c r="Z4" s="673" t="s">
        <v>190</v>
      </c>
      <c r="AA4" s="674"/>
      <c r="AB4" s="674"/>
      <c r="AC4" s="675"/>
      <c r="AD4" s="673" t="s">
        <v>191</v>
      </c>
      <c r="AE4" s="674"/>
      <c r="AF4" s="674"/>
      <c r="AG4" s="674"/>
      <c r="AH4" s="674"/>
      <c r="AI4" s="674"/>
      <c r="AJ4" s="674"/>
      <c r="AK4" s="675"/>
      <c r="AL4" s="673" t="s">
        <v>190</v>
      </c>
      <c r="AM4" s="674"/>
      <c r="AN4" s="674"/>
      <c r="AO4" s="675"/>
      <c r="AP4" s="703" t="s">
        <v>192</v>
      </c>
      <c r="AQ4" s="703"/>
      <c r="AR4" s="703"/>
      <c r="AS4" s="703"/>
      <c r="AT4" s="703"/>
      <c r="AU4" s="703"/>
      <c r="AV4" s="703"/>
      <c r="AW4" s="703"/>
      <c r="AX4" s="703"/>
      <c r="AY4" s="703"/>
      <c r="AZ4" s="703"/>
      <c r="BA4" s="703"/>
      <c r="BB4" s="703"/>
      <c r="BC4" s="703"/>
      <c r="BD4" s="703" t="s">
        <v>193</v>
      </c>
      <c r="BE4" s="703"/>
      <c r="BF4" s="703"/>
      <c r="BG4" s="703"/>
      <c r="BH4" s="703"/>
      <c r="BI4" s="703"/>
      <c r="BJ4" s="703"/>
      <c r="BK4" s="703"/>
      <c r="BL4" s="703" t="s">
        <v>190</v>
      </c>
      <c r="BM4" s="703"/>
      <c r="BN4" s="703"/>
      <c r="BO4" s="703"/>
      <c r="BP4" s="703" t="s">
        <v>194</v>
      </c>
      <c r="BQ4" s="703"/>
      <c r="BR4" s="703"/>
      <c r="BS4" s="703"/>
      <c r="BT4" s="703"/>
      <c r="BU4" s="703"/>
      <c r="BV4" s="703"/>
      <c r="BW4" s="703"/>
      <c r="BY4" s="673" t="s">
        <v>195</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196</v>
      </c>
      <c r="C5" s="666"/>
      <c r="D5" s="666"/>
      <c r="E5" s="666"/>
      <c r="F5" s="666"/>
      <c r="G5" s="666"/>
      <c r="H5" s="666"/>
      <c r="I5" s="666"/>
      <c r="J5" s="666"/>
      <c r="K5" s="666"/>
      <c r="L5" s="666"/>
      <c r="M5" s="666"/>
      <c r="N5" s="666"/>
      <c r="O5" s="666"/>
      <c r="P5" s="666"/>
      <c r="Q5" s="667"/>
      <c r="R5" s="686">
        <v>415600843</v>
      </c>
      <c r="S5" s="687"/>
      <c r="T5" s="687"/>
      <c r="U5" s="687"/>
      <c r="V5" s="687"/>
      <c r="W5" s="687"/>
      <c r="X5" s="687"/>
      <c r="Y5" s="688"/>
      <c r="Z5" s="698">
        <v>38.700000000000003</v>
      </c>
      <c r="AA5" s="698"/>
      <c r="AB5" s="698"/>
      <c r="AC5" s="698"/>
      <c r="AD5" s="699">
        <v>357050521</v>
      </c>
      <c r="AE5" s="699"/>
      <c r="AF5" s="699"/>
      <c r="AG5" s="699"/>
      <c r="AH5" s="699"/>
      <c r="AI5" s="699"/>
      <c r="AJ5" s="699"/>
      <c r="AK5" s="699"/>
      <c r="AL5" s="683">
        <v>61.2</v>
      </c>
      <c r="AM5" s="684"/>
      <c r="AN5" s="684"/>
      <c r="AO5" s="685"/>
      <c r="AP5" s="665" t="s">
        <v>197</v>
      </c>
      <c r="AQ5" s="666"/>
      <c r="AR5" s="666"/>
      <c r="AS5" s="666"/>
      <c r="AT5" s="666"/>
      <c r="AU5" s="666"/>
      <c r="AV5" s="666"/>
      <c r="AW5" s="666"/>
      <c r="AX5" s="666"/>
      <c r="AY5" s="666"/>
      <c r="AZ5" s="666"/>
      <c r="BA5" s="666"/>
      <c r="BB5" s="666"/>
      <c r="BC5" s="667"/>
      <c r="BD5" s="612">
        <v>415559074</v>
      </c>
      <c r="BE5" s="613"/>
      <c r="BF5" s="613"/>
      <c r="BG5" s="613"/>
      <c r="BH5" s="613"/>
      <c r="BI5" s="613"/>
      <c r="BJ5" s="613"/>
      <c r="BK5" s="614"/>
      <c r="BL5" s="676">
        <v>100</v>
      </c>
      <c r="BM5" s="676"/>
      <c r="BN5" s="676"/>
      <c r="BO5" s="676"/>
      <c r="BP5" s="671">
        <v>3680053</v>
      </c>
      <c r="BQ5" s="671"/>
      <c r="BR5" s="671"/>
      <c r="BS5" s="671"/>
      <c r="BT5" s="671"/>
      <c r="BU5" s="671"/>
      <c r="BV5" s="671"/>
      <c r="BW5" s="672"/>
      <c r="BY5" s="673" t="s">
        <v>192</v>
      </c>
      <c r="BZ5" s="674"/>
      <c r="CA5" s="674"/>
      <c r="CB5" s="674"/>
      <c r="CC5" s="674"/>
      <c r="CD5" s="674"/>
      <c r="CE5" s="674"/>
      <c r="CF5" s="674"/>
      <c r="CG5" s="674"/>
      <c r="CH5" s="674"/>
      <c r="CI5" s="674"/>
      <c r="CJ5" s="674"/>
      <c r="CK5" s="674"/>
      <c r="CL5" s="675"/>
      <c r="CM5" s="673" t="s">
        <v>198</v>
      </c>
      <c r="CN5" s="674"/>
      <c r="CO5" s="674"/>
      <c r="CP5" s="674"/>
      <c r="CQ5" s="674"/>
      <c r="CR5" s="674"/>
      <c r="CS5" s="674"/>
      <c r="CT5" s="675"/>
      <c r="CU5" s="673" t="s">
        <v>190</v>
      </c>
      <c r="CV5" s="674"/>
      <c r="CW5" s="674"/>
      <c r="CX5" s="675"/>
      <c r="CY5" s="673" t="s">
        <v>199</v>
      </c>
      <c r="CZ5" s="674"/>
      <c r="DA5" s="674"/>
      <c r="DB5" s="674"/>
      <c r="DC5" s="674"/>
      <c r="DD5" s="674"/>
      <c r="DE5" s="674"/>
      <c r="DF5" s="674"/>
      <c r="DG5" s="674"/>
      <c r="DH5" s="674"/>
      <c r="DI5" s="674"/>
      <c r="DJ5" s="674"/>
      <c r="DK5" s="675"/>
      <c r="DL5" s="673" t="s">
        <v>200</v>
      </c>
      <c r="DM5" s="674"/>
      <c r="DN5" s="674"/>
      <c r="DO5" s="674"/>
      <c r="DP5" s="674"/>
      <c r="DQ5" s="674"/>
      <c r="DR5" s="674"/>
      <c r="DS5" s="674"/>
      <c r="DT5" s="674"/>
      <c r="DU5" s="674"/>
      <c r="DV5" s="674"/>
      <c r="DW5" s="674"/>
      <c r="DX5" s="675"/>
    </row>
    <row r="6" spans="2:138" ht="11.25" customHeight="1" x14ac:dyDescent="0.2">
      <c r="B6" s="609" t="s">
        <v>201</v>
      </c>
      <c r="C6" s="610"/>
      <c r="D6" s="610"/>
      <c r="E6" s="610"/>
      <c r="F6" s="610"/>
      <c r="G6" s="610"/>
      <c r="H6" s="610"/>
      <c r="I6" s="610"/>
      <c r="J6" s="610"/>
      <c r="K6" s="610"/>
      <c r="L6" s="610"/>
      <c r="M6" s="610"/>
      <c r="N6" s="610"/>
      <c r="O6" s="610"/>
      <c r="P6" s="610"/>
      <c r="Q6" s="611"/>
      <c r="R6" s="612">
        <v>49240381</v>
      </c>
      <c r="S6" s="613"/>
      <c r="T6" s="613"/>
      <c r="U6" s="613"/>
      <c r="V6" s="613"/>
      <c r="W6" s="613"/>
      <c r="X6" s="613"/>
      <c r="Y6" s="614"/>
      <c r="Z6" s="676">
        <v>4.5999999999999996</v>
      </c>
      <c r="AA6" s="676"/>
      <c r="AB6" s="676"/>
      <c r="AC6" s="676"/>
      <c r="AD6" s="671">
        <v>49240381</v>
      </c>
      <c r="AE6" s="671"/>
      <c r="AF6" s="671"/>
      <c r="AG6" s="671"/>
      <c r="AH6" s="671"/>
      <c r="AI6" s="671"/>
      <c r="AJ6" s="671"/>
      <c r="AK6" s="671"/>
      <c r="AL6" s="615">
        <v>8.4</v>
      </c>
      <c r="AM6" s="677"/>
      <c r="AN6" s="677"/>
      <c r="AO6" s="678"/>
      <c r="AP6" s="609" t="s">
        <v>202</v>
      </c>
      <c r="AQ6" s="610"/>
      <c r="AR6" s="610"/>
      <c r="AS6" s="610"/>
      <c r="AT6" s="610"/>
      <c r="AU6" s="610"/>
      <c r="AV6" s="610"/>
      <c r="AW6" s="610"/>
      <c r="AX6" s="610"/>
      <c r="AY6" s="610"/>
      <c r="AZ6" s="610"/>
      <c r="BA6" s="610"/>
      <c r="BB6" s="610"/>
      <c r="BC6" s="611"/>
      <c r="BD6" s="612">
        <v>414327426</v>
      </c>
      <c r="BE6" s="613"/>
      <c r="BF6" s="613"/>
      <c r="BG6" s="613"/>
      <c r="BH6" s="613"/>
      <c r="BI6" s="613"/>
      <c r="BJ6" s="613"/>
      <c r="BK6" s="614"/>
      <c r="BL6" s="676">
        <v>99.7</v>
      </c>
      <c r="BM6" s="676"/>
      <c r="BN6" s="676"/>
      <c r="BO6" s="676"/>
      <c r="BP6" s="671">
        <v>3680053</v>
      </c>
      <c r="BQ6" s="671"/>
      <c r="BR6" s="671"/>
      <c r="BS6" s="671"/>
      <c r="BT6" s="671"/>
      <c r="BU6" s="671"/>
      <c r="BV6" s="671"/>
      <c r="BW6" s="672"/>
      <c r="BY6" s="665" t="s">
        <v>203</v>
      </c>
      <c r="BZ6" s="666"/>
      <c r="CA6" s="666"/>
      <c r="CB6" s="666"/>
      <c r="CC6" s="666"/>
      <c r="CD6" s="666"/>
      <c r="CE6" s="666"/>
      <c r="CF6" s="666"/>
      <c r="CG6" s="666"/>
      <c r="CH6" s="666"/>
      <c r="CI6" s="666"/>
      <c r="CJ6" s="666"/>
      <c r="CK6" s="666"/>
      <c r="CL6" s="667"/>
      <c r="CM6" s="612">
        <v>1724215</v>
      </c>
      <c r="CN6" s="613"/>
      <c r="CO6" s="613"/>
      <c r="CP6" s="613"/>
      <c r="CQ6" s="613"/>
      <c r="CR6" s="613"/>
      <c r="CS6" s="613"/>
      <c r="CT6" s="614"/>
      <c r="CU6" s="676">
        <v>0.2</v>
      </c>
      <c r="CV6" s="676"/>
      <c r="CW6" s="676"/>
      <c r="CX6" s="676"/>
      <c r="CY6" s="618">
        <v>57750</v>
      </c>
      <c r="CZ6" s="613"/>
      <c r="DA6" s="613"/>
      <c r="DB6" s="613"/>
      <c r="DC6" s="613"/>
      <c r="DD6" s="613"/>
      <c r="DE6" s="613"/>
      <c r="DF6" s="613"/>
      <c r="DG6" s="613"/>
      <c r="DH6" s="613"/>
      <c r="DI6" s="613"/>
      <c r="DJ6" s="613"/>
      <c r="DK6" s="614"/>
      <c r="DL6" s="618">
        <v>1661855</v>
      </c>
      <c r="DM6" s="613"/>
      <c r="DN6" s="613"/>
      <c r="DO6" s="613"/>
      <c r="DP6" s="613"/>
      <c r="DQ6" s="613"/>
      <c r="DR6" s="613"/>
      <c r="DS6" s="613"/>
      <c r="DT6" s="613"/>
      <c r="DU6" s="613"/>
      <c r="DV6" s="613"/>
      <c r="DW6" s="613"/>
      <c r="DX6" s="696"/>
    </row>
    <row r="7" spans="2:138" ht="11.25" customHeight="1" x14ac:dyDescent="0.2">
      <c r="B7" s="609" t="s">
        <v>204</v>
      </c>
      <c r="C7" s="610"/>
      <c r="D7" s="610"/>
      <c r="E7" s="610"/>
      <c r="F7" s="610"/>
      <c r="G7" s="610"/>
      <c r="H7" s="610"/>
      <c r="I7" s="610"/>
      <c r="J7" s="610"/>
      <c r="K7" s="610"/>
      <c r="L7" s="610"/>
      <c r="M7" s="610"/>
      <c r="N7" s="610"/>
      <c r="O7" s="610"/>
      <c r="P7" s="610"/>
      <c r="Q7" s="611"/>
      <c r="R7" s="612">
        <v>3473410</v>
      </c>
      <c r="S7" s="613"/>
      <c r="T7" s="613"/>
      <c r="U7" s="613"/>
      <c r="V7" s="613"/>
      <c r="W7" s="613"/>
      <c r="X7" s="613"/>
      <c r="Y7" s="614"/>
      <c r="Z7" s="676">
        <v>0.3</v>
      </c>
      <c r="AA7" s="676"/>
      <c r="AB7" s="676"/>
      <c r="AC7" s="676"/>
      <c r="AD7" s="671">
        <v>3473410</v>
      </c>
      <c r="AE7" s="671"/>
      <c r="AF7" s="671"/>
      <c r="AG7" s="671"/>
      <c r="AH7" s="671"/>
      <c r="AI7" s="671"/>
      <c r="AJ7" s="671"/>
      <c r="AK7" s="671"/>
      <c r="AL7" s="615">
        <v>0.6</v>
      </c>
      <c r="AM7" s="677"/>
      <c r="AN7" s="677"/>
      <c r="AO7" s="678"/>
      <c r="AP7" s="609" t="s">
        <v>205</v>
      </c>
      <c r="AQ7" s="610"/>
      <c r="AR7" s="610"/>
      <c r="AS7" s="610"/>
      <c r="AT7" s="610"/>
      <c r="AU7" s="610"/>
      <c r="AV7" s="610"/>
      <c r="AW7" s="610"/>
      <c r="AX7" s="610"/>
      <c r="AY7" s="610"/>
      <c r="AZ7" s="610"/>
      <c r="BA7" s="610"/>
      <c r="BB7" s="610"/>
      <c r="BC7" s="611"/>
      <c r="BD7" s="612">
        <v>125687367</v>
      </c>
      <c r="BE7" s="613"/>
      <c r="BF7" s="613"/>
      <c r="BG7" s="613"/>
      <c r="BH7" s="613"/>
      <c r="BI7" s="613"/>
      <c r="BJ7" s="613"/>
      <c r="BK7" s="614"/>
      <c r="BL7" s="676">
        <v>30.2</v>
      </c>
      <c r="BM7" s="676"/>
      <c r="BN7" s="676"/>
      <c r="BO7" s="676"/>
      <c r="BP7" s="671">
        <v>3680053</v>
      </c>
      <c r="BQ7" s="671"/>
      <c r="BR7" s="671"/>
      <c r="BS7" s="671"/>
      <c r="BT7" s="671"/>
      <c r="BU7" s="671"/>
      <c r="BV7" s="671"/>
      <c r="BW7" s="672"/>
      <c r="BY7" s="609" t="s">
        <v>206</v>
      </c>
      <c r="BZ7" s="610"/>
      <c r="CA7" s="610"/>
      <c r="CB7" s="610"/>
      <c r="CC7" s="610"/>
      <c r="CD7" s="610"/>
      <c r="CE7" s="610"/>
      <c r="CF7" s="610"/>
      <c r="CG7" s="610"/>
      <c r="CH7" s="610"/>
      <c r="CI7" s="610"/>
      <c r="CJ7" s="610"/>
      <c r="CK7" s="610"/>
      <c r="CL7" s="611"/>
      <c r="CM7" s="612">
        <v>39943836</v>
      </c>
      <c r="CN7" s="613"/>
      <c r="CO7" s="613"/>
      <c r="CP7" s="613"/>
      <c r="CQ7" s="613"/>
      <c r="CR7" s="613"/>
      <c r="CS7" s="613"/>
      <c r="CT7" s="614"/>
      <c r="CU7" s="676">
        <v>3.8</v>
      </c>
      <c r="CV7" s="676"/>
      <c r="CW7" s="676"/>
      <c r="CX7" s="676"/>
      <c r="CY7" s="618">
        <v>1597485</v>
      </c>
      <c r="CZ7" s="613"/>
      <c r="DA7" s="613"/>
      <c r="DB7" s="613"/>
      <c r="DC7" s="613"/>
      <c r="DD7" s="613"/>
      <c r="DE7" s="613"/>
      <c r="DF7" s="613"/>
      <c r="DG7" s="613"/>
      <c r="DH7" s="613"/>
      <c r="DI7" s="613"/>
      <c r="DJ7" s="613"/>
      <c r="DK7" s="614"/>
      <c r="DL7" s="618">
        <v>36192301</v>
      </c>
      <c r="DM7" s="613"/>
      <c r="DN7" s="613"/>
      <c r="DO7" s="613"/>
      <c r="DP7" s="613"/>
      <c r="DQ7" s="613"/>
      <c r="DR7" s="613"/>
      <c r="DS7" s="613"/>
      <c r="DT7" s="613"/>
      <c r="DU7" s="613"/>
      <c r="DV7" s="613"/>
      <c r="DW7" s="613"/>
      <c r="DX7" s="696"/>
    </row>
    <row r="8" spans="2:138" ht="11.25" customHeight="1" x14ac:dyDescent="0.2">
      <c r="B8" s="609" t="s">
        <v>207</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208</v>
      </c>
      <c r="AQ8" s="610"/>
      <c r="AR8" s="610"/>
      <c r="AS8" s="610"/>
      <c r="AT8" s="610"/>
      <c r="AU8" s="610"/>
      <c r="AV8" s="610"/>
      <c r="AW8" s="610"/>
      <c r="AX8" s="610"/>
      <c r="AY8" s="610"/>
      <c r="AZ8" s="610"/>
      <c r="BA8" s="610"/>
      <c r="BB8" s="610"/>
      <c r="BC8" s="611"/>
      <c r="BD8" s="612">
        <v>3687162</v>
      </c>
      <c r="BE8" s="613"/>
      <c r="BF8" s="613"/>
      <c r="BG8" s="613"/>
      <c r="BH8" s="613"/>
      <c r="BI8" s="613"/>
      <c r="BJ8" s="613"/>
      <c r="BK8" s="614"/>
      <c r="BL8" s="676">
        <v>0.9</v>
      </c>
      <c r="BM8" s="676"/>
      <c r="BN8" s="676"/>
      <c r="BO8" s="676"/>
      <c r="BP8" s="671">
        <v>1503821</v>
      </c>
      <c r="BQ8" s="671"/>
      <c r="BR8" s="671"/>
      <c r="BS8" s="671"/>
      <c r="BT8" s="671"/>
      <c r="BU8" s="671"/>
      <c r="BV8" s="671"/>
      <c r="BW8" s="672"/>
      <c r="BY8" s="609" t="s">
        <v>209</v>
      </c>
      <c r="BZ8" s="610"/>
      <c r="CA8" s="610"/>
      <c r="CB8" s="610"/>
      <c r="CC8" s="610"/>
      <c r="CD8" s="610"/>
      <c r="CE8" s="610"/>
      <c r="CF8" s="610"/>
      <c r="CG8" s="610"/>
      <c r="CH8" s="610"/>
      <c r="CI8" s="610"/>
      <c r="CJ8" s="610"/>
      <c r="CK8" s="610"/>
      <c r="CL8" s="611"/>
      <c r="CM8" s="612">
        <v>182345523</v>
      </c>
      <c r="CN8" s="613"/>
      <c r="CO8" s="613"/>
      <c r="CP8" s="613"/>
      <c r="CQ8" s="613"/>
      <c r="CR8" s="613"/>
      <c r="CS8" s="613"/>
      <c r="CT8" s="614"/>
      <c r="CU8" s="615">
        <v>17.5</v>
      </c>
      <c r="CV8" s="677"/>
      <c r="CW8" s="677"/>
      <c r="CX8" s="679"/>
      <c r="CY8" s="618">
        <v>2622233</v>
      </c>
      <c r="CZ8" s="613"/>
      <c r="DA8" s="613"/>
      <c r="DB8" s="613"/>
      <c r="DC8" s="613"/>
      <c r="DD8" s="613"/>
      <c r="DE8" s="613"/>
      <c r="DF8" s="613"/>
      <c r="DG8" s="613"/>
      <c r="DH8" s="613"/>
      <c r="DI8" s="613"/>
      <c r="DJ8" s="613"/>
      <c r="DK8" s="614"/>
      <c r="DL8" s="618">
        <v>155181652</v>
      </c>
      <c r="DM8" s="613"/>
      <c r="DN8" s="613"/>
      <c r="DO8" s="613"/>
      <c r="DP8" s="613"/>
      <c r="DQ8" s="613"/>
      <c r="DR8" s="613"/>
      <c r="DS8" s="613"/>
      <c r="DT8" s="613"/>
      <c r="DU8" s="613"/>
      <c r="DV8" s="613"/>
      <c r="DW8" s="613"/>
      <c r="DX8" s="696"/>
    </row>
    <row r="9" spans="2:138" ht="11.25" customHeight="1" x14ac:dyDescent="0.2">
      <c r="B9" s="609" t="s">
        <v>210</v>
      </c>
      <c r="C9" s="610"/>
      <c r="D9" s="610"/>
      <c r="E9" s="610"/>
      <c r="F9" s="610"/>
      <c r="G9" s="610"/>
      <c r="H9" s="610"/>
      <c r="I9" s="610"/>
      <c r="J9" s="610"/>
      <c r="K9" s="610"/>
      <c r="L9" s="610"/>
      <c r="M9" s="610"/>
      <c r="N9" s="610"/>
      <c r="O9" s="610"/>
      <c r="P9" s="610"/>
      <c r="Q9" s="611"/>
      <c r="R9" s="612" t="s">
        <v>119</v>
      </c>
      <c r="S9" s="613"/>
      <c r="T9" s="613"/>
      <c r="U9" s="613"/>
      <c r="V9" s="613"/>
      <c r="W9" s="613"/>
      <c r="X9" s="613"/>
      <c r="Y9" s="614"/>
      <c r="Z9" s="676" t="s">
        <v>119</v>
      </c>
      <c r="AA9" s="676"/>
      <c r="AB9" s="676"/>
      <c r="AC9" s="676"/>
      <c r="AD9" s="671" t="s">
        <v>119</v>
      </c>
      <c r="AE9" s="671"/>
      <c r="AF9" s="671"/>
      <c r="AG9" s="671"/>
      <c r="AH9" s="671"/>
      <c r="AI9" s="671"/>
      <c r="AJ9" s="671"/>
      <c r="AK9" s="671"/>
      <c r="AL9" s="615" t="s">
        <v>119</v>
      </c>
      <c r="AM9" s="677"/>
      <c r="AN9" s="677"/>
      <c r="AO9" s="678"/>
      <c r="AP9" s="609" t="s">
        <v>211</v>
      </c>
      <c r="AQ9" s="610"/>
      <c r="AR9" s="610"/>
      <c r="AS9" s="610"/>
      <c r="AT9" s="610"/>
      <c r="AU9" s="610"/>
      <c r="AV9" s="610"/>
      <c r="AW9" s="610"/>
      <c r="AX9" s="610"/>
      <c r="AY9" s="610"/>
      <c r="AZ9" s="610"/>
      <c r="BA9" s="610"/>
      <c r="BB9" s="610"/>
      <c r="BC9" s="611"/>
      <c r="BD9" s="612">
        <v>103838099</v>
      </c>
      <c r="BE9" s="613"/>
      <c r="BF9" s="613"/>
      <c r="BG9" s="613"/>
      <c r="BH9" s="613"/>
      <c r="BI9" s="613"/>
      <c r="BJ9" s="613"/>
      <c r="BK9" s="614"/>
      <c r="BL9" s="676">
        <v>25</v>
      </c>
      <c r="BM9" s="676"/>
      <c r="BN9" s="676"/>
      <c r="BO9" s="676"/>
      <c r="BP9" s="671" t="s">
        <v>119</v>
      </c>
      <c r="BQ9" s="671"/>
      <c r="BR9" s="671"/>
      <c r="BS9" s="671"/>
      <c r="BT9" s="671"/>
      <c r="BU9" s="671"/>
      <c r="BV9" s="671"/>
      <c r="BW9" s="672"/>
      <c r="BY9" s="609" t="s">
        <v>212</v>
      </c>
      <c r="BZ9" s="610"/>
      <c r="CA9" s="610"/>
      <c r="CB9" s="610"/>
      <c r="CC9" s="610"/>
      <c r="CD9" s="610"/>
      <c r="CE9" s="610"/>
      <c r="CF9" s="610"/>
      <c r="CG9" s="610"/>
      <c r="CH9" s="610"/>
      <c r="CI9" s="610"/>
      <c r="CJ9" s="610"/>
      <c r="CK9" s="610"/>
      <c r="CL9" s="611"/>
      <c r="CM9" s="612">
        <v>31924341</v>
      </c>
      <c r="CN9" s="613"/>
      <c r="CO9" s="613"/>
      <c r="CP9" s="613"/>
      <c r="CQ9" s="613"/>
      <c r="CR9" s="613"/>
      <c r="CS9" s="613"/>
      <c r="CT9" s="614"/>
      <c r="CU9" s="615">
        <v>3.1</v>
      </c>
      <c r="CV9" s="677"/>
      <c r="CW9" s="677"/>
      <c r="CX9" s="679"/>
      <c r="CY9" s="618">
        <v>3150520</v>
      </c>
      <c r="CZ9" s="613"/>
      <c r="DA9" s="613"/>
      <c r="DB9" s="613"/>
      <c r="DC9" s="613"/>
      <c r="DD9" s="613"/>
      <c r="DE9" s="613"/>
      <c r="DF9" s="613"/>
      <c r="DG9" s="613"/>
      <c r="DH9" s="613"/>
      <c r="DI9" s="613"/>
      <c r="DJ9" s="613"/>
      <c r="DK9" s="614"/>
      <c r="DL9" s="618">
        <v>21886800</v>
      </c>
      <c r="DM9" s="613"/>
      <c r="DN9" s="613"/>
      <c r="DO9" s="613"/>
      <c r="DP9" s="613"/>
      <c r="DQ9" s="613"/>
      <c r="DR9" s="613"/>
      <c r="DS9" s="613"/>
      <c r="DT9" s="613"/>
      <c r="DU9" s="613"/>
      <c r="DV9" s="613"/>
      <c r="DW9" s="613"/>
      <c r="DX9" s="696"/>
    </row>
    <row r="10" spans="2:138" ht="11.25" customHeight="1" x14ac:dyDescent="0.2">
      <c r="B10" s="609" t="s">
        <v>213</v>
      </c>
      <c r="C10" s="610"/>
      <c r="D10" s="610"/>
      <c r="E10" s="610"/>
      <c r="F10" s="610"/>
      <c r="G10" s="610"/>
      <c r="H10" s="610"/>
      <c r="I10" s="610"/>
      <c r="J10" s="610"/>
      <c r="K10" s="610"/>
      <c r="L10" s="610"/>
      <c r="M10" s="610"/>
      <c r="N10" s="610"/>
      <c r="O10" s="610"/>
      <c r="P10" s="610"/>
      <c r="Q10" s="611"/>
      <c r="R10" s="612">
        <v>155170</v>
      </c>
      <c r="S10" s="613"/>
      <c r="T10" s="613"/>
      <c r="U10" s="613"/>
      <c r="V10" s="613"/>
      <c r="W10" s="613"/>
      <c r="X10" s="613"/>
      <c r="Y10" s="614"/>
      <c r="Z10" s="676">
        <v>0</v>
      </c>
      <c r="AA10" s="676"/>
      <c r="AB10" s="676"/>
      <c r="AC10" s="676"/>
      <c r="AD10" s="671">
        <v>155170</v>
      </c>
      <c r="AE10" s="671"/>
      <c r="AF10" s="671"/>
      <c r="AG10" s="671"/>
      <c r="AH10" s="671"/>
      <c r="AI10" s="671"/>
      <c r="AJ10" s="671"/>
      <c r="AK10" s="671"/>
      <c r="AL10" s="615">
        <v>0</v>
      </c>
      <c r="AM10" s="677"/>
      <c r="AN10" s="677"/>
      <c r="AO10" s="678"/>
      <c r="AP10" s="609" t="s">
        <v>214</v>
      </c>
      <c r="AQ10" s="610"/>
      <c r="AR10" s="610"/>
      <c r="AS10" s="610"/>
      <c r="AT10" s="610"/>
      <c r="AU10" s="610"/>
      <c r="AV10" s="610"/>
      <c r="AW10" s="610"/>
      <c r="AX10" s="610"/>
      <c r="AY10" s="610"/>
      <c r="AZ10" s="610"/>
      <c r="BA10" s="610"/>
      <c r="BB10" s="610"/>
      <c r="BC10" s="611"/>
      <c r="BD10" s="612">
        <v>3094914</v>
      </c>
      <c r="BE10" s="613"/>
      <c r="BF10" s="613"/>
      <c r="BG10" s="613"/>
      <c r="BH10" s="613"/>
      <c r="BI10" s="613"/>
      <c r="BJ10" s="613"/>
      <c r="BK10" s="614"/>
      <c r="BL10" s="676">
        <v>0.7</v>
      </c>
      <c r="BM10" s="676"/>
      <c r="BN10" s="676"/>
      <c r="BO10" s="676"/>
      <c r="BP10" s="671">
        <v>282210</v>
      </c>
      <c r="BQ10" s="671"/>
      <c r="BR10" s="671"/>
      <c r="BS10" s="671"/>
      <c r="BT10" s="671"/>
      <c r="BU10" s="671"/>
      <c r="BV10" s="671"/>
      <c r="BW10" s="672"/>
      <c r="BY10" s="609" t="s">
        <v>215</v>
      </c>
      <c r="BZ10" s="610"/>
      <c r="CA10" s="610"/>
      <c r="CB10" s="610"/>
      <c r="CC10" s="610"/>
      <c r="CD10" s="610"/>
      <c r="CE10" s="610"/>
      <c r="CF10" s="610"/>
      <c r="CG10" s="610"/>
      <c r="CH10" s="610"/>
      <c r="CI10" s="610"/>
      <c r="CJ10" s="610"/>
      <c r="CK10" s="610"/>
      <c r="CL10" s="611"/>
      <c r="CM10" s="612">
        <v>2657466</v>
      </c>
      <c r="CN10" s="613"/>
      <c r="CO10" s="613"/>
      <c r="CP10" s="613"/>
      <c r="CQ10" s="613"/>
      <c r="CR10" s="613"/>
      <c r="CS10" s="613"/>
      <c r="CT10" s="614"/>
      <c r="CU10" s="615">
        <v>0.3</v>
      </c>
      <c r="CV10" s="677"/>
      <c r="CW10" s="677"/>
      <c r="CX10" s="679"/>
      <c r="CY10" s="618">
        <v>212765</v>
      </c>
      <c r="CZ10" s="613"/>
      <c r="DA10" s="613"/>
      <c r="DB10" s="613"/>
      <c r="DC10" s="613"/>
      <c r="DD10" s="613"/>
      <c r="DE10" s="613"/>
      <c r="DF10" s="613"/>
      <c r="DG10" s="613"/>
      <c r="DH10" s="613"/>
      <c r="DI10" s="613"/>
      <c r="DJ10" s="613"/>
      <c r="DK10" s="614"/>
      <c r="DL10" s="618">
        <v>1309331</v>
      </c>
      <c r="DM10" s="613"/>
      <c r="DN10" s="613"/>
      <c r="DO10" s="613"/>
      <c r="DP10" s="613"/>
      <c r="DQ10" s="613"/>
      <c r="DR10" s="613"/>
      <c r="DS10" s="613"/>
      <c r="DT10" s="613"/>
      <c r="DU10" s="613"/>
      <c r="DV10" s="613"/>
      <c r="DW10" s="613"/>
      <c r="DX10" s="696"/>
    </row>
    <row r="11" spans="2:138" ht="11.25" customHeight="1" x14ac:dyDescent="0.2">
      <c r="B11" s="609" t="s">
        <v>216</v>
      </c>
      <c r="C11" s="610"/>
      <c r="D11" s="610"/>
      <c r="E11" s="610"/>
      <c r="F11" s="610"/>
      <c r="G11" s="610"/>
      <c r="H11" s="610"/>
      <c r="I11" s="610"/>
      <c r="J11" s="610"/>
      <c r="K11" s="610"/>
      <c r="L11" s="610"/>
      <c r="M11" s="610"/>
      <c r="N11" s="610"/>
      <c r="O11" s="610"/>
      <c r="P11" s="610"/>
      <c r="Q11" s="611"/>
      <c r="R11" s="612">
        <v>267528</v>
      </c>
      <c r="S11" s="613"/>
      <c r="T11" s="613"/>
      <c r="U11" s="613"/>
      <c r="V11" s="613"/>
      <c r="W11" s="613"/>
      <c r="X11" s="613"/>
      <c r="Y11" s="614"/>
      <c r="Z11" s="676">
        <v>0</v>
      </c>
      <c r="AA11" s="676"/>
      <c r="AB11" s="676"/>
      <c r="AC11" s="676"/>
      <c r="AD11" s="671">
        <v>267528</v>
      </c>
      <c r="AE11" s="671"/>
      <c r="AF11" s="671"/>
      <c r="AG11" s="671"/>
      <c r="AH11" s="671"/>
      <c r="AI11" s="671"/>
      <c r="AJ11" s="671"/>
      <c r="AK11" s="671"/>
      <c r="AL11" s="615">
        <v>0</v>
      </c>
      <c r="AM11" s="677"/>
      <c r="AN11" s="677"/>
      <c r="AO11" s="678"/>
      <c r="AP11" s="609" t="s">
        <v>217</v>
      </c>
      <c r="AQ11" s="610"/>
      <c r="AR11" s="610"/>
      <c r="AS11" s="610"/>
      <c r="AT11" s="610"/>
      <c r="AU11" s="610"/>
      <c r="AV11" s="610"/>
      <c r="AW11" s="610"/>
      <c r="AX11" s="610"/>
      <c r="AY11" s="610"/>
      <c r="AZ11" s="610"/>
      <c r="BA11" s="610"/>
      <c r="BB11" s="610"/>
      <c r="BC11" s="611"/>
      <c r="BD11" s="612">
        <v>10134633</v>
      </c>
      <c r="BE11" s="613"/>
      <c r="BF11" s="613"/>
      <c r="BG11" s="613"/>
      <c r="BH11" s="613"/>
      <c r="BI11" s="613"/>
      <c r="BJ11" s="613"/>
      <c r="BK11" s="614"/>
      <c r="BL11" s="676">
        <v>2.4</v>
      </c>
      <c r="BM11" s="676"/>
      <c r="BN11" s="676"/>
      <c r="BO11" s="676"/>
      <c r="BP11" s="671">
        <v>1894022</v>
      </c>
      <c r="BQ11" s="671"/>
      <c r="BR11" s="671"/>
      <c r="BS11" s="671"/>
      <c r="BT11" s="671"/>
      <c r="BU11" s="671"/>
      <c r="BV11" s="671"/>
      <c r="BW11" s="672"/>
      <c r="BY11" s="609" t="s">
        <v>218</v>
      </c>
      <c r="BZ11" s="610"/>
      <c r="CA11" s="610"/>
      <c r="CB11" s="610"/>
      <c r="CC11" s="610"/>
      <c r="CD11" s="610"/>
      <c r="CE11" s="610"/>
      <c r="CF11" s="610"/>
      <c r="CG11" s="610"/>
      <c r="CH11" s="610"/>
      <c r="CI11" s="610"/>
      <c r="CJ11" s="610"/>
      <c r="CK11" s="610"/>
      <c r="CL11" s="611"/>
      <c r="CM11" s="612">
        <v>42025531</v>
      </c>
      <c r="CN11" s="613"/>
      <c r="CO11" s="613"/>
      <c r="CP11" s="613"/>
      <c r="CQ11" s="613"/>
      <c r="CR11" s="613"/>
      <c r="CS11" s="613"/>
      <c r="CT11" s="614"/>
      <c r="CU11" s="615">
        <v>4</v>
      </c>
      <c r="CV11" s="677"/>
      <c r="CW11" s="677"/>
      <c r="CX11" s="679"/>
      <c r="CY11" s="618">
        <v>21283807</v>
      </c>
      <c r="CZ11" s="613"/>
      <c r="DA11" s="613"/>
      <c r="DB11" s="613"/>
      <c r="DC11" s="613"/>
      <c r="DD11" s="613"/>
      <c r="DE11" s="613"/>
      <c r="DF11" s="613"/>
      <c r="DG11" s="613"/>
      <c r="DH11" s="613"/>
      <c r="DI11" s="613"/>
      <c r="DJ11" s="613"/>
      <c r="DK11" s="614"/>
      <c r="DL11" s="618">
        <v>18481711</v>
      </c>
      <c r="DM11" s="613"/>
      <c r="DN11" s="613"/>
      <c r="DO11" s="613"/>
      <c r="DP11" s="613"/>
      <c r="DQ11" s="613"/>
      <c r="DR11" s="613"/>
      <c r="DS11" s="613"/>
      <c r="DT11" s="613"/>
      <c r="DU11" s="613"/>
      <c r="DV11" s="613"/>
      <c r="DW11" s="613"/>
      <c r="DX11" s="696"/>
    </row>
    <row r="12" spans="2:138" ht="11.25" customHeight="1" x14ac:dyDescent="0.2">
      <c r="B12" s="609" t="s">
        <v>219</v>
      </c>
      <c r="C12" s="610"/>
      <c r="D12" s="610"/>
      <c r="E12" s="610"/>
      <c r="F12" s="610"/>
      <c r="G12" s="610"/>
      <c r="H12" s="610"/>
      <c r="I12" s="610"/>
      <c r="J12" s="610"/>
      <c r="K12" s="610"/>
      <c r="L12" s="610"/>
      <c r="M12" s="610"/>
      <c r="N12" s="610"/>
      <c r="O12" s="610"/>
      <c r="P12" s="610"/>
      <c r="Q12" s="611"/>
      <c r="R12" s="612">
        <v>557</v>
      </c>
      <c r="S12" s="613"/>
      <c r="T12" s="613"/>
      <c r="U12" s="613"/>
      <c r="V12" s="613"/>
      <c r="W12" s="613"/>
      <c r="X12" s="613"/>
      <c r="Y12" s="614"/>
      <c r="Z12" s="676">
        <v>0</v>
      </c>
      <c r="AA12" s="676"/>
      <c r="AB12" s="676"/>
      <c r="AC12" s="676"/>
      <c r="AD12" s="671">
        <v>557</v>
      </c>
      <c r="AE12" s="671"/>
      <c r="AF12" s="671"/>
      <c r="AG12" s="671"/>
      <c r="AH12" s="671"/>
      <c r="AI12" s="671"/>
      <c r="AJ12" s="671"/>
      <c r="AK12" s="671"/>
      <c r="AL12" s="615">
        <v>0</v>
      </c>
      <c r="AM12" s="677"/>
      <c r="AN12" s="677"/>
      <c r="AO12" s="678"/>
      <c r="AP12" s="609" t="s">
        <v>220</v>
      </c>
      <c r="AQ12" s="610"/>
      <c r="AR12" s="610"/>
      <c r="AS12" s="610"/>
      <c r="AT12" s="610"/>
      <c r="AU12" s="610"/>
      <c r="AV12" s="610"/>
      <c r="AW12" s="610"/>
      <c r="AX12" s="610"/>
      <c r="AY12" s="610"/>
      <c r="AZ12" s="610"/>
      <c r="BA12" s="610"/>
      <c r="BB12" s="610"/>
      <c r="BC12" s="611"/>
      <c r="BD12" s="612">
        <v>486044</v>
      </c>
      <c r="BE12" s="613"/>
      <c r="BF12" s="613"/>
      <c r="BG12" s="613"/>
      <c r="BH12" s="613"/>
      <c r="BI12" s="613"/>
      <c r="BJ12" s="613"/>
      <c r="BK12" s="614"/>
      <c r="BL12" s="676">
        <v>0.1</v>
      </c>
      <c r="BM12" s="676"/>
      <c r="BN12" s="676"/>
      <c r="BO12" s="676"/>
      <c r="BP12" s="671" t="s">
        <v>119</v>
      </c>
      <c r="BQ12" s="671"/>
      <c r="BR12" s="671"/>
      <c r="BS12" s="671"/>
      <c r="BT12" s="671"/>
      <c r="BU12" s="671"/>
      <c r="BV12" s="671"/>
      <c r="BW12" s="672"/>
      <c r="BY12" s="609" t="s">
        <v>221</v>
      </c>
      <c r="BZ12" s="610"/>
      <c r="CA12" s="610"/>
      <c r="CB12" s="610"/>
      <c r="CC12" s="610"/>
      <c r="CD12" s="610"/>
      <c r="CE12" s="610"/>
      <c r="CF12" s="610"/>
      <c r="CG12" s="610"/>
      <c r="CH12" s="610"/>
      <c r="CI12" s="610"/>
      <c r="CJ12" s="610"/>
      <c r="CK12" s="610"/>
      <c r="CL12" s="611"/>
      <c r="CM12" s="612">
        <v>55968426</v>
      </c>
      <c r="CN12" s="613"/>
      <c r="CO12" s="613"/>
      <c r="CP12" s="613"/>
      <c r="CQ12" s="613"/>
      <c r="CR12" s="613"/>
      <c r="CS12" s="613"/>
      <c r="CT12" s="614"/>
      <c r="CU12" s="615">
        <v>5.4</v>
      </c>
      <c r="CV12" s="677"/>
      <c r="CW12" s="677"/>
      <c r="CX12" s="679"/>
      <c r="CY12" s="618">
        <v>388498</v>
      </c>
      <c r="CZ12" s="613"/>
      <c r="DA12" s="613"/>
      <c r="DB12" s="613"/>
      <c r="DC12" s="613"/>
      <c r="DD12" s="613"/>
      <c r="DE12" s="613"/>
      <c r="DF12" s="613"/>
      <c r="DG12" s="613"/>
      <c r="DH12" s="613"/>
      <c r="DI12" s="613"/>
      <c r="DJ12" s="613"/>
      <c r="DK12" s="614"/>
      <c r="DL12" s="618">
        <v>7325263</v>
      </c>
      <c r="DM12" s="613"/>
      <c r="DN12" s="613"/>
      <c r="DO12" s="613"/>
      <c r="DP12" s="613"/>
      <c r="DQ12" s="613"/>
      <c r="DR12" s="613"/>
      <c r="DS12" s="613"/>
      <c r="DT12" s="613"/>
      <c r="DU12" s="613"/>
      <c r="DV12" s="613"/>
      <c r="DW12" s="613"/>
      <c r="DX12" s="696"/>
    </row>
    <row r="13" spans="2:138" ht="11.25" customHeight="1" x14ac:dyDescent="0.2">
      <c r="B13" s="609" t="s">
        <v>222</v>
      </c>
      <c r="C13" s="610"/>
      <c r="D13" s="610"/>
      <c r="E13" s="610"/>
      <c r="F13" s="610"/>
      <c r="G13" s="610"/>
      <c r="H13" s="610"/>
      <c r="I13" s="610"/>
      <c r="J13" s="610"/>
      <c r="K13" s="610"/>
      <c r="L13" s="610"/>
      <c r="M13" s="610"/>
      <c r="N13" s="610"/>
      <c r="O13" s="610"/>
      <c r="P13" s="610"/>
      <c r="Q13" s="611"/>
      <c r="R13" s="612">
        <v>45283959</v>
      </c>
      <c r="S13" s="613"/>
      <c r="T13" s="613"/>
      <c r="U13" s="613"/>
      <c r="V13" s="613"/>
      <c r="W13" s="613"/>
      <c r="X13" s="613"/>
      <c r="Y13" s="614"/>
      <c r="Z13" s="676">
        <v>4.2</v>
      </c>
      <c r="AA13" s="676"/>
      <c r="AB13" s="676"/>
      <c r="AC13" s="676"/>
      <c r="AD13" s="671">
        <v>45283959</v>
      </c>
      <c r="AE13" s="671"/>
      <c r="AF13" s="671"/>
      <c r="AG13" s="671"/>
      <c r="AH13" s="671"/>
      <c r="AI13" s="671"/>
      <c r="AJ13" s="671"/>
      <c r="AK13" s="671"/>
      <c r="AL13" s="615">
        <v>7.8</v>
      </c>
      <c r="AM13" s="677"/>
      <c r="AN13" s="677"/>
      <c r="AO13" s="678"/>
      <c r="AP13" s="609" t="s">
        <v>223</v>
      </c>
      <c r="AQ13" s="610"/>
      <c r="AR13" s="610"/>
      <c r="AS13" s="610"/>
      <c r="AT13" s="610"/>
      <c r="AU13" s="610"/>
      <c r="AV13" s="610"/>
      <c r="AW13" s="610"/>
      <c r="AX13" s="610"/>
      <c r="AY13" s="610"/>
      <c r="AZ13" s="610"/>
      <c r="BA13" s="610"/>
      <c r="BB13" s="610"/>
      <c r="BC13" s="611"/>
      <c r="BD13" s="612">
        <v>2764128</v>
      </c>
      <c r="BE13" s="613"/>
      <c r="BF13" s="613"/>
      <c r="BG13" s="613"/>
      <c r="BH13" s="613"/>
      <c r="BI13" s="613"/>
      <c r="BJ13" s="613"/>
      <c r="BK13" s="614"/>
      <c r="BL13" s="676">
        <v>0.7</v>
      </c>
      <c r="BM13" s="676"/>
      <c r="BN13" s="676"/>
      <c r="BO13" s="676"/>
      <c r="BP13" s="671" t="s">
        <v>119</v>
      </c>
      <c r="BQ13" s="671"/>
      <c r="BR13" s="671"/>
      <c r="BS13" s="671"/>
      <c r="BT13" s="671"/>
      <c r="BU13" s="671"/>
      <c r="BV13" s="671"/>
      <c r="BW13" s="672"/>
      <c r="BY13" s="609" t="s">
        <v>224</v>
      </c>
      <c r="BZ13" s="610"/>
      <c r="CA13" s="610"/>
      <c r="CB13" s="610"/>
      <c r="CC13" s="610"/>
      <c r="CD13" s="610"/>
      <c r="CE13" s="610"/>
      <c r="CF13" s="610"/>
      <c r="CG13" s="610"/>
      <c r="CH13" s="610"/>
      <c r="CI13" s="610"/>
      <c r="CJ13" s="610"/>
      <c r="CK13" s="610"/>
      <c r="CL13" s="611"/>
      <c r="CM13" s="612">
        <v>142484786</v>
      </c>
      <c r="CN13" s="613"/>
      <c r="CO13" s="613"/>
      <c r="CP13" s="613"/>
      <c r="CQ13" s="613"/>
      <c r="CR13" s="613"/>
      <c r="CS13" s="613"/>
      <c r="CT13" s="614"/>
      <c r="CU13" s="615">
        <v>13.7</v>
      </c>
      <c r="CV13" s="677"/>
      <c r="CW13" s="677"/>
      <c r="CX13" s="679"/>
      <c r="CY13" s="618">
        <v>116116568</v>
      </c>
      <c r="CZ13" s="613"/>
      <c r="DA13" s="613"/>
      <c r="DB13" s="613"/>
      <c r="DC13" s="613"/>
      <c r="DD13" s="613"/>
      <c r="DE13" s="613"/>
      <c r="DF13" s="613"/>
      <c r="DG13" s="613"/>
      <c r="DH13" s="613"/>
      <c r="DI13" s="613"/>
      <c r="DJ13" s="613"/>
      <c r="DK13" s="614"/>
      <c r="DL13" s="618">
        <v>29617141</v>
      </c>
      <c r="DM13" s="613"/>
      <c r="DN13" s="613"/>
      <c r="DO13" s="613"/>
      <c r="DP13" s="613"/>
      <c r="DQ13" s="613"/>
      <c r="DR13" s="613"/>
      <c r="DS13" s="613"/>
      <c r="DT13" s="613"/>
      <c r="DU13" s="613"/>
      <c r="DV13" s="613"/>
      <c r="DW13" s="613"/>
      <c r="DX13" s="696"/>
    </row>
    <row r="14" spans="2:138" ht="11.25" customHeight="1" x14ac:dyDescent="0.2">
      <c r="B14" s="609" t="s">
        <v>225</v>
      </c>
      <c r="C14" s="610"/>
      <c r="D14" s="610"/>
      <c r="E14" s="610"/>
      <c r="F14" s="610"/>
      <c r="G14" s="610"/>
      <c r="H14" s="610"/>
      <c r="I14" s="610"/>
      <c r="J14" s="610"/>
      <c r="K14" s="610"/>
      <c r="L14" s="610"/>
      <c r="M14" s="610"/>
      <c r="N14" s="610"/>
      <c r="O14" s="610"/>
      <c r="P14" s="610"/>
      <c r="Q14" s="611"/>
      <c r="R14" s="612">
        <v>59756</v>
      </c>
      <c r="S14" s="613"/>
      <c r="T14" s="613"/>
      <c r="U14" s="613"/>
      <c r="V14" s="613"/>
      <c r="W14" s="613"/>
      <c r="X14" s="613"/>
      <c r="Y14" s="614"/>
      <c r="Z14" s="676">
        <v>0</v>
      </c>
      <c r="AA14" s="676"/>
      <c r="AB14" s="676"/>
      <c r="AC14" s="676"/>
      <c r="AD14" s="671">
        <v>59756</v>
      </c>
      <c r="AE14" s="671"/>
      <c r="AF14" s="671"/>
      <c r="AG14" s="671"/>
      <c r="AH14" s="671"/>
      <c r="AI14" s="671"/>
      <c r="AJ14" s="671"/>
      <c r="AK14" s="671"/>
      <c r="AL14" s="615">
        <v>0</v>
      </c>
      <c r="AM14" s="677"/>
      <c r="AN14" s="677"/>
      <c r="AO14" s="678"/>
      <c r="AP14" s="609" t="s">
        <v>226</v>
      </c>
      <c r="AQ14" s="610"/>
      <c r="AR14" s="610"/>
      <c r="AS14" s="610"/>
      <c r="AT14" s="610"/>
      <c r="AU14" s="610"/>
      <c r="AV14" s="610"/>
      <c r="AW14" s="610"/>
      <c r="AX14" s="610"/>
      <c r="AY14" s="610"/>
      <c r="AZ14" s="610"/>
      <c r="BA14" s="610"/>
      <c r="BB14" s="610"/>
      <c r="BC14" s="611"/>
      <c r="BD14" s="612">
        <v>1682387</v>
      </c>
      <c r="BE14" s="613"/>
      <c r="BF14" s="613"/>
      <c r="BG14" s="613"/>
      <c r="BH14" s="613"/>
      <c r="BI14" s="613"/>
      <c r="BJ14" s="613"/>
      <c r="BK14" s="614"/>
      <c r="BL14" s="676">
        <v>0.4</v>
      </c>
      <c r="BM14" s="676"/>
      <c r="BN14" s="676"/>
      <c r="BO14" s="676"/>
      <c r="BP14" s="671" t="s">
        <v>119</v>
      </c>
      <c r="BQ14" s="671"/>
      <c r="BR14" s="671"/>
      <c r="BS14" s="671"/>
      <c r="BT14" s="671"/>
      <c r="BU14" s="671"/>
      <c r="BV14" s="671"/>
      <c r="BW14" s="672"/>
      <c r="BY14" s="609" t="s">
        <v>227</v>
      </c>
      <c r="BZ14" s="610"/>
      <c r="CA14" s="610"/>
      <c r="CB14" s="610"/>
      <c r="CC14" s="610"/>
      <c r="CD14" s="610"/>
      <c r="CE14" s="610"/>
      <c r="CF14" s="610"/>
      <c r="CG14" s="610"/>
      <c r="CH14" s="610"/>
      <c r="CI14" s="610"/>
      <c r="CJ14" s="610"/>
      <c r="CK14" s="610"/>
      <c r="CL14" s="611"/>
      <c r="CM14" s="612">
        <v>61038733</v>
      </c>
      <c r="CN14" s="613"/>
      <c r="CO14" s="613"/>
      <c r="CP14" s="613"/>
      <c r="CQ14" s="613"/>
      <c r="CR14" s="613"/>
      <c r="CS14" s="613"/>
      <c r="CT14" s="614"/>
      <c r="CU14" s="615">
        <v>5.9</v>
      </c>
      <c r="CV14" s="677"/>
      <c r="CW14" s="677"/>
      <c r="CX14" s="679"/>
      <c r="CY14" s="618">
        <v>4530408</v>
      </c>
      <c r="CZ14" s="613"/>
      <c r="DA14" s="613"/>
      <c r="DB14" s="613"/>
      <c r="DC14" s="613"/>
      <c r="DD14" s="613"/>
      <c r="DE14" s="613"/>
      <c r="DF14" s="613"/>
      <c r="DG14" s="613"/>
      <c r="DH14" s="613"/>
      <c r="DI14" s="613"/>
      <c r="DJ14" s="613"/>
      <c r="DK14" s="614"/>
      <c r="DL14" s="618">
        <v>53724028</v>
      </c>
      <c r="DM14" s="613"/>
      <c r="DN14" s="613"/>
      <c r="DO14" s="613"/>
      <c r="DP14" s="613"/>
      <c r="DQ14" s="613"/>
      <c r="DR14" s="613"/>
      <c r="DS14" s="613"/>
      <c r="DT14" s="613"/>
      <c r="DU14" s="613"/>
      <c r="DV14" s="613"/>
      <c r="DW14" s="613"/>
      <c r="DX14" s="696"/>
    </row>
    <row r="15" spans="2:138" ht="11.25" customHeight="1" x14ac:dyDescent="0.2">
      <c r="B15" s="609" t="s">
        <v>228</v>
      </c>
      <c r="C15" s="610"/>
      <c r="D15" s="610"/>
      <c r="E15" s="610"/>
      <c r="F15" s="610"/>
      <c r="G15" s="610"/>
      <c r="H15" s="610"/>
      <c r="I15" s="610"/>
      <c r="J15" s="610"/>
      <c r="K15" s="610"/>
      <c r="L15" s="610"/>
      <c r="M15" s="610"/>
      <c r="N15" s="610"/>
      <c r="O15" s="610"/>
      <c r="P15" s="610"/>
      <c r="Q15" s="611"/>
      <c r="R15" s="612" t="s">
        <v>119</v>
      </c>
      <c r="S15" s="613"/>
      <c r="T15" s="613"/>
      <c r="U15" s="613"/>
      <c r="V15" s="613"/>
      <c r="W15" s="613"/>
      <c r="X15" s="613"/>
      <c r="Y15" s="614"/>
      <c r="Z15" s="676" t="s">
        <v>119</v>
      </c>
      <c r="AA15" s="676"/>
      <c r="AB15" s="676"/>
      <c r="AC15" s="676"/>
      <c r="AD15" s="671" t="s">
        <v>119</v>
      </c>
      <c r="AE15" s="671"/>
      <c r="AF15" s="671"/>
      <c r="AG15" s="671"/>
      <c r="AH15" s="671"/>
      <c r="AI15" s="671"/>
      <c r="AJ15" s="671"/>
      <c r="AK15" s="671"/>
      <c r="AL15" s="615" t="s">
        <v>119</v>
      </c>
      <c r="AM15" s="677"/>
      <c r="AN15" s="677"/>
      <c r="AO15" s="678"/>
      <c r="AP15" s="609" t="s">
        <v>229</v>
      </c>
      <c r="AQ15" s="610"/>
      <c r="AR15" s="610"/>
      <c r="AS15" s="610"/>
      <c r="AT15" s="610"/>
      <c r="AU15" s="610"/>
      <c r="AV15" s="610"/>
      <c r="AW15" s="610"/>
      <c r="AX15" s="610"/>
      <c r="AY15" s="610"/>
      <c r="AZ15" s="610"/>
      <c r="BA15" s="610"/>
      <c r="BB15" s="610"/>
      <c r="BC15" s="611"/>
      <c r="BD15" s="612">
        <v>84163689</v>
      </c>
      <c r="BE15" s="613"/>
      <c r="BF15" s="613"/>
      <c r="BG15" s="613"/>
      <c r="BH15" s="613"/>
      <c r="BI15" s="613"/>
      <c r="BJ15" s="613"/>
      <c r="BK15" s="614"/>
      <c r="BL15" s="676">
        <v>20.3</v>
      </c>
      <c r="BM15" s="676"/>
      <c r="BN15" s="676"/>
      <c r="BO15" s="676"/>
      <c r="BP15" s="671" t="s">
        <v>119</v>
      </c>
      <c r="BQ15" s="671"/>
      <c r="BR15" s="671"/>
      <c r="BS15" s="671"/>
      <c r="BT15" s="671"/>
      <c r="BU15" s="671"/>
      <c r="BV15" s="671"/>
      <c r="BW15" s="672"/>
      <c r="BY15" s="609" t="s">
        <v>230</v>
      </c>
      <c r="BZ15" s="610"/>
      <c r="CA15" s="610"/>
      <c r="CB15" s="610"/>
      <c r="CC15" s="610"/>
      <c r="CD15" s="610"/>
      <c r="CE15" s="610"/>
      <c r="CF15" s="610"/>
      <c r="CG15" s="610"/>
      <c r="CH15" s="610"/>
      <c r="CI15" s="610"/>
      <c r="CJ15" s="610"/>
      <c r="CK15" s="610"/>
      <c r="CL15" s="611"/>
      <c r="CM15" s="612" t="s">
        <v>119</v>
      </c>
      <c r="CN15" s="613"/>
      <c r="CO15" s="613"/>
      <c r="CP15" s="613"/>
      <c r="CQ15" s="613"/>
      <c r="CR15" s="613"/>
      <c r="CS15" s="613"/>
      <c r="CT15" s="614"/>
      <c r="CU15" s="615" t="s">
        <v>119</v>
      </c>
      <c r="CV15" s="677"/>
      <c r="CW15" s="677"/>
      <c r="CX15" s="679"/>
      <c r="CY15" s="618" t="s">
        <v>119</v>
      </c>
      <c r="CZ15" s="613"/>
      <c r="DA15" s="613"/>
      <c r="DB15" s="613"/>
      <c r="DC15" s="613"/>
      <c r="DD15" s="613"/>
      <c r="DE15" s="613"/>
      <c r="DF15" s="613"/>
      <c r="DG15" s="613"/>
      <c r="DH15" s="613"/>
      <c r="DI15" s="613"/>
      <c r="DJ15" s="613"/>
      <c r="DK15" s="614"/>
      <c r="DL15" s="618" t="s">
        <v>231</v>
      </c>
      <c r="DM15" s="613"/>
      <c r="DN15" s="613"/>
      <c r="DO15" s="613"/>
      <c r="DP15" s="613"/>
      <c r="DQ15" s="613"/>
      <c r="DR15" s="613"/>
      <c r="DS15" s="613"/>
      <c r="DT15" s="613"/>
      <c r="DU15" s="613"/>
      <c r="DV15" s="613"/>
      <c r="DW15" s="613"/>
      <c r="DX15" s="696"/>
    </row>
    <row r="16" spans="2:138" ht="11.25" customHeight="1" x14ac:dyDescent="0.2">
      <c r="B16" s="609" t="s">
        <v>232</v>
      </c>
      <c r="C16" s="610"/>
      <c r="D16" s="610"/>
      <c r="E16" s="610"/>
      <c r="F16" s="610"/>
      <c r="G16" s="610"/>
      <c r="H16" s="610"/>
      <c r="I16" s="610"/>
      <c r="J16" s="610"/>
      <c r="K16" s="610"/>
      <c r="L16" s="610"/>
      <c r="M16" s="610"/>
      <c r="N16" s="610"/>
      <c r="O16" s="610"/>
      <c r="P16" s="610"/>
      <c r="Q16" s="611"/>
      <c r="R16" s="612">
        <v>3882132</v>
      </c>
      <c r="S16" s="613"/>
      <c r="T16" s="613"/>
      <c r="U16" s="613"/>
      <c r="V16" s="613"/>
      <c r="W16" s="613"/>
      <c r="X16" s="613"/>
      <c r="Y16" s="614"/>
      <c r="Z16" s="676">
        <v>0.4</v>
      </c>
      <c r="AA16" s="676"/>
      <c r="AB16" s="676"/>
      <c r="AC16" s="676"/>
      <c r="AD16" s="671">
        <v>3882132</v>
      </c>
      <c r="AE16" s="671"/>
      <c r="AF16" s="671"/>
      <c r="AG16" s="671"/>
      <c r="AH16" s="671"/>
      <c r="AI16" s="671"/>
      <c r="AJ16" s="671"/>
      <c r="AK16" s="671"/>
      <c r="AL16" s="615">
        <v>0.7</v>
      </c>
      <c r="AM16" s="677"/>
      <c r="AN16" s="677"/>
      <c r="AO16" s="678"/>
      <c r="AP16" s="609" t="s">
        <v>233</v>
      </c>
      <c r="AQ16" s="610"/>
      <c r="AR16" s="610"/>
      <c r="AS16" s="610"/>
      <c r="AT16" s="610"/>
      <c r="AU16" s="610"/>
      <c r="AV16" s="610"/>
      <c r="AW16" s="610"/>
      <c r="AX16" s="610"/>
      <c r="AY16" s="610"/>
      <c r="AZ16" s="610"/>
      <c r="BA16" s="610"/>
      <c r="BB16" s="610"/>
      <c r="BC16" s="611"/>
      <c r="BD16" s="612">
        <v>3191908</v>
      </c>
      <c r="BE16" s="613"/>
      <c r="BF16" s="613"/>
      <c r="BG16" s="613"/>
      <c r="BH16" s="613"/>
      <c r="BI16" s="613"/>
      <c r="BJ16" s="613"/>
      <c r="BK16" s="614"/>
      <c r="BL16" s="676">
        <v>0.8</v>
      </c>
      <c r="BM16" s="676"/>
      <c r="BN16" s="676"/>
      <c r="BO16" s="676"/>
      <c r="BP16" s="671" t="s">
        <v>119</v>
      </c>
      <c r="BQ16" s="671"/>
      <c r="BR16" s="671"/>
      <c r="BS16" s="671"/>
      <c r="BT16" s="671"/>
      <c r="BU16" s="671"/>
      <c r="BV16" s="671"/>
      <c r="BW16" s="672"/>
      <c r="BY16" s="609" t="s">
        <v>234</v>
      </c>
      <c r="BZ16" s="610"/>
      <c r="CA16" s="610"/>
      <c r="CB16" s="610"/>
      <c r="CC16" s="610"/>
      <c r="CD16" s="610"/>
      <c r="CE16" s="610"/>
      <c r="CF16" s="610"/>
      <c r="CG16" s="610"/>
      <c r="CH16" s="610"/>
      <c r="CI16" s="610"/>
      <c r="CJ16" s="610"/>
      <c r="CK16" s="610"/>
      <c r="CL16" s="611"/>
      <c r="CM16" s="612">
        <v>274815854</v>
      </c>
      <c r="CN16" s="613"/>
      <c r="CO16" s="613"/>
      <c r="CP16" s="613"/>
      <c r="CQ16" s="613"/>
      <c r="CR16" s="613"/>
      <c r="CS16" s="613"/>
      <c r="CT16" s="614"/>
      <c r="CU16" s="615">
        <v>26.4</v>
      </c>
      <c r="CV16" s="677"/>
      <c r="CW16" s="677"/>
      <c r="CX16" s="679"/>
      <c r="CY16" s="618">
        <v>6316318</v>
      </c>
      <c r="CZ16" s="613"/>
      <c r="DA16" s="613"/>
      <c r="DB16" s="613"/>
      <c r="DC16" s="613"/>
      <c r="DD16" s="613"/>
      <c r="DE16" s="613"/>
      <c r="DF16" s="613"/>
      <c r="DG16" s="613"/>
      <c r="DH16" s="613"/>
      <c r="DI16" s="613"/>
      <c r="DJ16" s="613"/>
      <c r="DK16" s="614"/>
      <c r="DL16" s="618">
        <v>203585212</v>
      </c>
      <c r="DM16" s="613"/>
      <c r="DN16" s="613"/>
      <c r="DO16" s="613"/>
      <c r="DP16" s="613"/>
      <c r="DQ16" s="613"/>
      <c r="DR16" s="613"/>
      <c r="DS16" s="613"/>
      <c r="DT16" s="613"/>
      <c r="DU16" s="613"/>
      <c r="DV16" s="613"/>
      <c r="DW16" s="613"/>
      <c r="DX16" s="696"/>
    </row>
    <row r="17" spans="2:128" ht="11.25" customHeight="1" x14ac:dyDescent="0.2">
      <c r="B17" s="609" t="s">
        <v>235</v>
      </c>
      <c r="C17" s="610"/>
      <c r="D17" s="610"/>
      <c r="E17" s="610"/>
      <c r="F17" s="610"/>
      <c r="G17" s="610"/>
      <c r="H17" s="610"/>
      <c r="I17" s="610"/>
      <c r="J17" s="610"/>
      <c r="K17" s="610"/>
      <c r="L17" s="610"/>
      <c r="M17" s="610"/>
      <c r="N17" s="610"/>
      <c r="O17" s="610"/>
      <c r="P17" s="610"/>
      <c r="Q17" s="611"/>
      <c r="R17" s="612">
        <v>1613255</v>
      </c>
      <c r="S17" s="613"/>
      <c r="T17" s="613"/>
      <c r="U17" s="613"/>
      <c r="V17" s="613"/>
      <c r="W17" s="613"/>
      <c r="X17" s="613"/>
      <c r="Y17" s="614"/>
      <c r="Z17" s="676">
        <v>0.2</v>
      </c>
      <c r="AA17" s="676"/>
      <c r="AB17" s="676"/>
      <c r="AC17" s="676"/>
      <c r="AD17" s="671">
        <v>1613255</v>
      </c>
      <c r="AE17" s="671"/>
      <c r="AF17" s="671"/>
      <c r="AG17" s="671"/>
      <c r="AH17" s="671"/>
      <c r="AI17" s="671"/>
      <c r="AJ17" s="671"/>
      <c r="AK17" s="671"/>
      <c r="AL17" s="615">
        <v>0.3</v>
      </c>
      <c r="AM17" s="677"/>
      <c r="AN17" s="677"/>
      <c r="AO17" s="678"/>
      <c r="AP17" s="609" t="s">
        <v>236</v>
      </c>
      <c r="AQ17" s="610"/>
      <c r="AR17" s="610"/>
      <c r="AS17" s="610"/>
      <c r="AT17" s="610"/>
      <c r="AU17" s="610"/>
      <c r="AV17" s="610"/>
      <c r="AW17" s="610"/>
      <c r="AX17" s="610"/>
      <c r="AY17" s="610"/>
      <c r="AZ17" s="610"/>
      <c r="BA17" s="610"/>
      <c r="BB17" s="610"/>
      <c r="BC17" s="611"/>
      <c r="BD17" s="612">
        <v>80971781</v>
      </c>
      <c r="BE17" s="613"/>
      <c r="BF17" s="613"/>
      <c r="BG17" s="613"/>
      <c r="BH17" s="613"/>
      <c r="BI17" s="613"/>
      <c r="BJ17" s="613"/>
      <c r="BK17" s="614"/>
      <c r="BL17" s="676">
        <v>19.5</v>
      </c>
      <c r="BM17" s="676"/>
      <c r="BN17" s="676"/>
      <c r="BO17" s="676"/>
      <c r="BP17" s="671" t="s">
        <v>119</v>
      </c>
      <c r="BQ17" s="671"/>
      <c r="BR17" s="671"/>
      <c r="BS17" s="671"/>
      <c r="BT17" s="671"/>
      <c r="BU17" s="671"/>
      <c r="BV17" s="671"/>
      <c r="BW17" s="672"/>
      <c r="BY17" s="609" t="s">
        <v>237</v>
      </c>
      <c r="BZ17" s="610"/>
      <c r="CA17" s="610"/>
      <c r="CB17" s="610"/>
      <c r="CC17" s="610"/>
      <c r="CD17" s="610"/>
      <c r="CE17" s="610"/>
      <c r="CF17" s="610"/>
      <c r="CG17" s="610"/>
      <c r="CH17" s="610"/>
      <c r="CI17" s="610"/>
      <c r="CJ17" s="610"/>
      <c r="CK17" s="610"/>
      <c r="CL17" s="611"/>
      <c r="CM17" s="612">
        <v>3426955</v>
      </c>
      <c r="CN17" s="613"/>
      <c r="CO17" s="613"/>
      <c r="CP17" s="613"/>
      <c r="CQ17" s="613"/>
      <c r="CR17" s="613"/>
      <c r="CS17" s="613"/>
      <c r="CT17" s="614"/>
      <c r="CU17" s="615">
        <v>0.3</v>
      </c>
      <c r="CV17" s="677"/>
      <c r="CW17" s="677"/>
      <c r="CX17" s="679"/>
      <c r="CY17" s="618" t="s">
        <v>119</v>
      </c>
      <c r="CZ17" s="613"/>
      <c r="DA17" s="613"/>
      <c r="DB17" s="613"/>
      <c r="DC17" s="613"/>
      <c r="DD17" s="613"/>
      <c r="DE17" s="613"/>
      <c r="DF17" s="613"/>
      <c r="DG17" s="613"/>
      <c r="DH17" s="613"/>
      <c r="DI17" s="613"/>
      <c r="DJ17" s="613"/>
      <c r="DK17" s="614"/>
      <c r="DL17" s="618">
        <v>21772</v>
      </c>
      <c r="DM17" s="613"/>
      <c r="DN17" s="613"/>
      <c r="DO17" s="613"/>
      <c r="DP17" s="613"/>
      <c r="DQ17" s="613"/>
      <c r="DR17" s="613"/>
      <c r="DS17" s="613"/>
      <c r="DT17" s="613"/>
      <c r="DU17" s="613"/>
      <c r="DV17" s="613"/>
      <c r="DW17" s="613"/>
      <c r="DX17" s="696"/>
    </row>
    <row r="18" spans="2:128" ht="11.25" customHeight="1" x14ac:dyDescent="0.2">
      <c r="B18" s="609" t="s">
        <v>238</v>
      </c>
      <c r="C18" s="610"/>
      <c r="D18" s="610"/>
      <c r="E18" s="610"/>
      <c r="F18" s="610"/>
      <c r="G18" s="610"/>
      <c r="H18" s="610"/>
      <c r="I18" s="610"/>
      <c r="J18" s="610"/>
      <c r="K18" s="610"/>
      <c r="L18" s="610"/>
      <c r="M18" s="610"/>
      <c r="N18" s="610"/>
      <c r="O18" s="610"/>
      <c r="P18" s="610"/>
      <c r="Q18" s="611"/>
      <c r="R18" s="612">
        <v>339310</v>
      </c>
      <c r="S18" s="613"/>
      <c r="T18" s="613"/>
      <c r="U18" s="613"/>
      <c r="V18" s="613"/>
      <c r="W18" s="613"/>
      <c r="X18" s="613"/>
      <c r="Y18" s="614"/>
      <c r="Z18" s="676">
        <v>0</v>
      </c>
      <c r="AA18" s="676"/>
      <c r="AB18" s="676"/>
      <c r="AC18" s="676"/>
      <c r="AD18" s="671">
        <v>339310</v>
      </c>
      <c r="AE18" s="671"/>
      <c r="AF18" s="671"/>
      <c r="AG18" s="671"/>
      <c r="AH18" s="671"/>
      <c r="AI18" s="671"/>
      <c r="AJ18" s="671"/>
      <c r="AK18" s="671"/>
      <c r="AL18" s="615">
        <v>0.1</v>
      </c>
      <c r="AM18" s="677"/>
      <c r="AN18" s="677"/>
      <c r="AO18" s="678"/>
      <c r="AP18" s="609" t="s">
        <v>239</v>
      </c>
      <c r="AQ18" s="610"/>
      <c r="AR18" s="610"/>
      <c r="AS18" s="610"/>
      <c r="AT18" s="610"/>
      <c r="AU18" s="610"/>
      <c r="AV18" s="610"/>
      <c r="AW18" s="610"/>
      <c r="AX18" s="610"/>
      <c r="AY18" s="610"/>
      <c r="AZ18" s="610"/>
      <c r="BA18" s="610"/>
      <c r="BB18" s="610"/>
      <c r="BC18" s="611"/>
      <c r="BD18" s="612">
        <v>105416108</v>
      </c>
      <c r="BE18" s="613"/>
      <c r="BF18" s="613"/>
      <c r="BG18" s="613"/>
      <c r="BH18" s="613"/>
      <c r="BI18" s="613"/>
      <c r="BJ18" s="613"/>
      <c r="BK18" s="614"/>
      <c r="BL18" s="676">
        <v>25.4</v>
      </c>
      <c r="BM18" s="676"/>
      <c r="BN18" s="676"/>
      <c r="BO18" s="676"/>
      <c r="BP18" s="671" t="s">
        <v>231</v>
      </c>
      <c r="BQ18" s="671"/>
      <c r="BR18" s="671"/>
      <c r="BS18" s="671"/>
      <c r="BT18" s="671"/>
      <c r="BU18" s="671"/>
      <c r="BV18" s="671"/>
      <c r="BW18" s="672"/>
      <c r="BY18" s="609" t="s">
        <v>240</v>
      </c>
      <c r="BZ18" s="610"/>
      <c r="CA18" s="610"/>
      <c r="CB18" s="610"/>
      <c r="CC18" s="610"/>
      <c r="CD18" s="610"/>
      <c r="CE18" s="610"/>
      <c r="CF18" s="610"/>
      <c r="CG18" s="610"/>
      <c r="CH18" s="610"/>
      <c r="CI18" s="610"/>
      <c r="CJ18" s="610"/>
      <c r="CK18" s="610"/>
      <c r="CL18" s="611"/>
      <c r="CM18" s="612">
        <v>145147242</v>
      </c>
      <c r="CN18" s="613"/>
      <c r="CO18" s="613"/>
      <c r="CP18" s="613"/>
      <c r="CQ18" s="613"/>
      <c r="CR18" s="613"/>
      <c r="CS18" s="613"/>
      <c r="CT18" s="614"/>
      <c r="CU18" s="615">
        <v>13.9</v>
      </c>
      <c r="CV18" s="677"/>
      <c r="CW18" s="677"/>
      <c r="CX18" s="679"/>
      <c r="CY18" s="618" t="s">
        <v>119</v>
      </c>
      <c r="CZ18" s="613"/>
      <c r="DA18" s="613"/>
      <c r="DB18" s="613"/>
      <c r="DC18" s="613"/>
      <c r="DD18" s="613"/>
      <c r="DE18" s="613"/>
      <c r="DF18" s="613"/>
      <c r="DG18" s="613"/>
      <c r="DH18" s="613"/>
      <c r="DI18" s="613"/>
      <c r="DJ18" s="613"/>
      <c r="DK18" s="614"/>
      <c r="DL18" s="618">
        <v>139528972</v>
      </c>
      <c r="DM18" s="613"/>
      <c r="DN18" s="613"/>
      <c r="DO18" s="613"/>
      <c r="DP18" s="613"/>
      <c r="DQ18" s="613"/>
      <c r="DR18" s="613"/>
      <c r="DS18" s="613"/>
      <c r="DT18" s="613"/>
      <c r="DU18" s="613"/>
      <c r="DV18" s="613"/>
      <c r="DW18" s="613"/>
      <c r="DX18" s="696"/>
    </row>
    <row r="19" spans="2:128" ht="11.25" customHeight="1" x14ac:dyDescent="0.2">
      <c r="B19" s="609" t="s">
        <v>241</v>
      </c>
      <c r="C19" s="610"/>
      <c r="D19" s="610"/>
      <c r="E19" s="610"/>
      <c r="F19" s="610"/>
      <c r="G19" s="610"/>
      <c r="H19" s="610"/>
      <c r="I19" s="610"/>
      <c r="J19" s="610"/>
      <c r="K19" s="610"/>
      <c r="L19" s="610"/>
      <c r="M19" s="610"/>
      <c r="N19" s="610"/>
      <c r="O19" s="610"/>
      <c r="P19" s="610"/>
      <c r="Q19" s="611"/>
      <c r="R19" s="612">
        <v>1929567</v>
      </c>
      <c r="S19" s="613"/>
      <c r="T19" s="613"/>
      <c r="U19" s="613"/>
      <c r="V19" s="613"/>
      <c r="W19" s="613"/>
      <c r="X19" s="613"/>
      <c r="Y19" s="614"/>
      <c r="Z19" s="676">
        <v>0.2</v>
      </c>
      <c r="AA19" s="676"/>
      <c r="AB19" s="676"/>
      <c r="AC19" s="676"/>
      <c r="AD19" s="671">
        <v>1929567</v>
      </c>
      <c r="AE19" s="671"/>
      <c r="AF19" s="671"/>
      <c r="AG19" s="671"/>
      <c r="AH19" s="671"/>
      <c r="AI19" s="671"/>
      <c r="AJ19" s="671"/>
      <c r="AK19" s="671"/>
      <c r="AL19" s="615">
        <v>0.3</v>
      </c>
      <c r="AM19" s="677"/>
      <c r="AN19" s="677"/>
      <c r="AO19" s="678"/>
      <c r="AP19" s="609" t="s">
        <v>242</v>
      </c>
      <c r="AQ19" s="610"/>
      <c r="AR19" s="610"/>
      <c r="AS19" s="610"/>
      <c r="AT19" s="610"/>
      <c r="AU19" s="610"/>
      <c r="AV19" s="610"/>
      <c r="AW19" s="610"/>
      <c r="AX19" s="610"/>
      <c r="AY19" s="610"/>
      <c r="AZ19" s="610"/>
      <c r="BA19" s="610"/>
      <c r="BB19" s="610"/>
      <c r="BC19" s="611"/>
      <c r="BD19" s="612">
        <v>6129406</v>
      </c>
      <c r="BE19" s="613"/>
      <c r="BF19" s="613"/>
      <c r="BG19" s="613"/>
      <c r="BH19" s="613"/>
      <c r="BI19" s="613"/>
      <c r="BJ19" s="613"/>
      <c r="BK19" s="614"/>
      <c r="BL19" s="676">
        <v>1.5</v>
      </c>
      <c r="BM19" s="676"/>
      <c r="BN19" s="676"/>
      <c r="BO19" s="676"/>
      <c r="BP19" s="671" t="s">
        <v>119</v>
      </c>
      <c r="BQ19" s="671"/>
      <c r="BR19" s="671"/>
      <c r="BS19" s="671"/>
      <c r="BT19" s="671"/>
      <c r="BU19" s="671"/>
      <c r="BV19" s="671"/>
      <c r="BW19" s="672"/>
      <c r="BY19" s="609" t="s">
        <v>243</v>
      </c>
      <c r="BZ19" s="610"/>
      <c r="CA19" s="610"/>
      <c r="CB19" s="610"/>
      <c r="CC19" s="610"/>
      <c r="CD19" s="610"/>
      <c r="CE19" s="610"/>
      <c r="CF19" s="610"/>
      <c r="CG19" s="610"/>
      <c r="CH19" s="610"/>
      <c r="CI19" s="610"/>
      <c r="CJ19" s="610"/>
      <c r="CK19" s="610"/>
      <c r="CL19" s="611"/>
      <c r="CM19" s="612" t="s">
        <v>119</v>
      </c>
      <c r="CN19" s="613"/>
      <c r="CO19" s="613"/>
      <c r="CP19" s="613"/>
      <c r="CQ19" s="613"/>
      <c r="CR19" s="613"/>
      <c r="CS19" s="613"/>
      <c r="CT19" s="614"/>
      <c r="CU19" s="615" t="s">
        <v>231</v>
      </c>
      <c r="CV19" s="677"/>
      <c r="CW19" s="677"/>
      <c r="CX19" s="679"/>
      <c r="CY19" s="618" t="s">
        <v>119</v>
      </c>
      <c r="CZ19" s="613"/>
      <c r="DA19" s="613"/>
      <c r="DB19" s="613"/>
      <c r="DC19" s="613"/>
      <c r="DD19" s="613"/>
      <c r="DE19" s="613"/>
      <c r="DF19" s="613"/>
      <c r="DG19" s="613"/>
      <c r="DH19" s="613"/>
      <c r="DI19" s="613"/>
      <c r="DJ19" s="613"/>
      <c r="DK19" s="614"/>
      <c r="DL19" s="618" t="s">
        <v>119</v>
      </c>
      <c r="DM19" s="613"/>
      <c r="DN19" s="613"/>
      <c r="DO19" s="613"/>
      <c r="DP19" s="613"/>
      <c r="DQ19" s="613"/>
      <c r="DR19" s="613"/>
      <c r="DS19" s="613"/>
      <c r="DT19" s="613"/>
      <c r="DU19" s="613"/>
      <c r="DV19" s="613"/>
      <c r="DW19" s="613"/>
      <c r="DX19" s="696"/>
    </row>
    <row r="20" spans="2:128" ht="11.25" customHeight="1" x14ac:dyDescent="0.2">
      <c r="B20" s="609" t="s">
        <v>244</v>
      </c>
      <c r="C20" s="610"/>
      <c r="D20" s="610"/>
      <c r="E20" s="610"/>
      <c r="F20" s="610"/>
      <c r="G20" s="610"/>
      <c r="H20" s="610"/>
      <c r="I20" s="610"/>
      <c r="J20" s="610"/>
      <c r="K20" s="610"/>
      <c r="L20" s="610"/>
      <c r="M20" s="610"/>
      <c r="N20" s="610"/>
      <c r="O20" s="610"/>
      <c r="P20" s="610"/>
      <c r="Q20" s="611"/>
      <c r="R20" s="612">
        <v>192652398</v>
      </c>
      <c r="S20" s="613"/>
      <c r="T20" s="613"/>
      <c r="U20" s="613"/>
      <c r="V20" s="613"/>
      <c r="W20" s="613"/>
      <c r="X20" s="613"/>
      <c r="Y20" s="614"/>
      <c r="Z20" s="676">
        <v>17.899999999999999</v>
      </c>
      <c r="AA20" s="676"/>
      <c r="AB20" s="676"/>
      <c r="AC20" s="676"/>
      <c r="AD20" s="671">
        <v>170233702</v>
      </c>
      <c r="AE20" s="671"/>
      <c r="AF20" s="671"/>
      <c r="AG20" s="671"/>
      <c r="AH20" s="671"/>
      <c r="AI20" s="671"/>
      <c r="AJ20" s="671"/>
      <c r="AK20" s="671"/>
      <c r="AL20" s="615">
        <v>29.2</v>
      </c>
      <c r="AM20" s="677"/>
      <c r="AN20" s="677"/>
      <c r="AO20" s="678"/>
      <c r="AP20" s="680" t="s">
        <v>245</v>
      </c>
      <c r="AQ20" s="681"/>
      <c r="AR20" s="681"/>
      <c r="AS20" s="681"/>
      <c r="AT20" s="681"/>
      <c r="AU20" s="681"/>
      <c r="AV20" s="681"/>
      <c r="AW20" s="681"/>
      <c r="AX20" s="681"/>
      <c r="AY20" s="681"/>
      <c r="AZ20" s="681"/>
      <c r="BA20" s="681"/>
      <c r="BB20" s="681"/>
      <c r="BC20" s="682"/>
      <c r="BD20" s="612">
        <v>3405709</v>
      </c>
      <c r="BE20" s="613"/>
      <c r="BF20" s="613"/>
      <c r="BG20" s="613"/>
      <c r="BH20" s="613"/>
      <c r="BI20" s="613"/>
      <c r="BJ20" s="613"/>
      <c r="BK20" s="614"/>
      <c r="BL20" s="676">
        <v>0.8</v>
      </c>
      <c r="BM20" s="676"/>
      <c r="BN20" s="676"/>
      <c r="BO20" s="676"/>
      <c r="BP20" s="671" t="s">
        <v>231</v>
      </c>
      <c r="BQ20" s="671"/>
      <c r="BR20" s="671"/>
      <c r="BS20" s="671"/>
      <c r="BT20" s="671"/>
      <c r="BU20" s="671"/>
      <c r="BV20" s="671"/>
      <c r="BW20" s="672"/>
      <c r="BY20" s="680" t="s">
        <v>246</v>
      </c>
      <c r="BZ20" s="681"/>
      <c r="CA20" s="681"/>
      <c r="CB20" s="681"/>
      <c r="CC20" s="681"/>
      <c r="CD20" s="681"/>
      <c r="CE20" s="681"/>
      <c r="CF20" s="681"/>
      <c r="CG20" s="681"/>
      <c r="CH20" s="681"/>
      <c r="CI20" s="681"/>
      <c r="CJ20" s="681"/>
      <c r="CK20" s="681"/>
      <c r="CL20" s="682"/>
      <c r="CM20" s="612" t="s">
        <v>231</v>
      </c>
      <c r="CN20" s="613"/>
      <c r="CO20" s="613"/>
      <c r="CP20" s="613"/>
      <c r="CQ20" s="613"/>
      <c r="CR20" s="613"/>
      <c r="CS20" s="613"/>
      <c r="CT20" s="614"/>
      <c r="CU20" s="615" t="s">
        <v>119</v>
      </c>
      <c r="CV20" s="677"/>
      <c r="CW20" s="677"/>
      <c r="CX20" s="679"/>
      <c r="CY20" s="618" t="s">
        <v>231</v>
      </c>
      <c r="CZ20" s="613"/>
      <c r="DA20" s="613"/>
      <c r="DB20" s="613"/>
      <c r="DC20" s="613"/>
      <c r="DD20" s="613"/>
      <c r="DE20" s="613"/>
      <c r="DF20" s="613"/>
      <c r="DG20" s="613"/>
      <c r="DH20" s="613"/>
      <c r="DI20" s="613"/>
      <c r="DJ20" s="613"/>
      <c r="DK20" s="614"/>
      <c r="DL20" s="618" t="s">
        <v>119</v>
      </c>
      <c r="DM20" s="613"/>
      <c r="DN20" s="613"/>
      <c r="DO20" s="613"/>
      <c r="DP20" s="613"/>
      <c r="DQ20" s="613"/>
      <c r="DR20" s="613"/>
      <c r="DS20" s="613"/>
      <c r="DT20" s="613"/>
      <c r="DU20" s="613"/>
      <c r="DV20" s="613"/>
      <c r="DW20" s="613"/>
      <c r="DX20" s="696"/>
    </row>
    <row r="21" spans="2:128" ht="11.25" customHeight="1" x14ac:dyDescent="0.2">
      <c r="B21" s="609" t="s">
        <v>247</v>
      </c>
      <c r="C21" s="610"/>
      <c r="D21" s="610"/>
      <c r="E21" s="610"/>
      <c r="F21" s="610"/>
      <c r="G21" s="610"/>
      <c r="H21" s="610"/>
      <c r="I21" s="610"/>
      <c r="J21" s="610"/>
      <c r="K21" s="610"/>
      <c r="L21" s="610"/>
      <c r="M21" s="610"/>
      <c r="N21" s="610"/>
      <c r="O21" s="610"/>
      <c r="P21" s="610"/>
      <c r="Q21" s="611"/>
      <c r="R21" s="612">
        <v>170233702</v>
      </c>
      <c r="S21" s="613"/>
      <c r="T21" s="613"/>
      <c r="U21" s="613"/>
      <c r="V21" s="613"/>
      <c r="W21" s="613"/>
      <c r="X21" s="613"/>
      <c r="Y21" s="614"/>
      <c r="Z21" s="615">
        <v>15.8</v>
      </c>
      <c r="AA21" s="677"/>
      <c r="AB21" s="677"/>
      <c r="AC21" s="679"/>
      <c r="AD21" s="618">
        <v>170233702</v>
      </c>
      <c r="AE21" s="613"/>
      <c r="AF21" s="613"/>
      <c r="AG21" s="613"/>
      <c r="AH21" s="613"/>
      <c r="AI21" s="613"/>
      <c r="AJ21" s="613"/>
      <c r="AK21" s="614"/>
      <c r="AL21" s="615">
        <v>29.2</v>
      </c>
      <c r="AM21" s="677"/>
      <c r="AN21" s="677"/>
      <c r="AO21" s="678"/>
      <c r="AP21" s="680" t="s">
        <v>248</v>
      </c>
      <c r="AQ21" s="681"/>
      <c r="AR21" s="681"/>
      <c r="AS21" s="681"/>
      <c r="AT21" s="681"/>
      <c r="AU21" s="681"/>
      <c r="AV21" s="681"/>
      <c r="AW21" s="681"/>
      <c r="AX21" s="681"/>
      <c r="AY21" s="681"/>
      <c r="AZ21" s="681"/>
      <c r="BA21" s="681"/>
      <c r="BB21" s="681"/>
      <c r="BC21" s="682"/>
      <c r="BD21" s="612">
        <v>2569785</v>
      </c>
      <c r="BE21" s="613"/>
      <c r="BF21" s="613"/>
      <c r="BG21" s="613"/>
      <c r="BH21" s="613"/>
      <c r="BI21" s="613"/>
      <c r="BJ21" s="613"/>
      <c r="BK21" s="614"/>
      <c r="BL21" s="676">
        <v>0.6</v>
      </c>
      <c r="BM21" s="676"/>
      <c r="BN21" s="676"/>
      <c r="BO21" s="676"/>
      <c r="BP21" s="671" t="s">
        <v>231</v>
      </c>
      <c r="BQ21" s="671"/>
      <c r="BR21" s="671"/>
      <c r="BS21" s="671"/>
      <c r="BT21" s="671"/>
      <c r="BU21" s="671"/>
      <c r="BV21" s="671"/>
      <c r="BW21" s="672"/>
      <c r="BY21" s="680" t="s">
        <v>249</v>
      </c>
      <c r="BZ21" s="681"/>
      <c r="CA21" s="681"/>
      <c r="CB21" s="681"/>
      <c r="CC21" s="681"/>
      <c r="CD21" s="681"/>
      <c r="CE21" s="681"/>
      <c r="CF21" s="681"/>
      <c r="CG21" s="681"/>
      <c r="CH21" s="681"/>
      <c r="CI21" s="681"/>
      <c r="CJ21" s="681"/>
      <c r="CK21" s="681"/>
      <c r="CL21" s="682"/>
      <c r="CM21" s="612">
        <v>295115</v>
      </c>
      <c r="CN21" s="613"/>
      <c r="CO21" s="613"/>
      <c r="CP21" s="613"/>
      <c r="CQ21" s="613"/>
      <c r="CR21" s="613"/>
      <c r="CS21" s="613"/>
      <c r="CT21" s="614"/>
      <c r="CU21" s="615">
        <v>0</v>
      </c>
      <c r="CV21" s="677"/>
      <c r="CW21" s="677"/>
      <c r="CX21" s="679"/>
      <c r="CY21" s="618" t="s">
        <v>119</v>
      </c>
      <c r="CZ21" s="613"/>
      <c r="DA21" s="613"/>
      <c r="DB21" s="613"/>
      <c r="DC21" s="613"/>
      <c r="DD21" s="613"/>
      <c r="DE21" s="613"/>
      <c r="DF21" s="613"/>
      <c r="DG21" s="613"/>
      <c r="DH21" s="613"/>
      <c r="DI21" s="613"/>
      <c r="DJ21" s="613"/>
      <c r="DK21" s="614"/>
      <c r="DL21" s="618">
        <v>295115</v>
      </c>
      <c r="DM21" s="613"/>
      <c r="DN21" s="613"/>
      <c r="DO21" s="613"/>
      <c r="DP21" s="613"/>
      <c r="DQ21" s="613"/>
      <c r="DR21" s="613"/>
      <c r="DS21" s="613"/>
      <c r="DT21" s="613"/>
      <c r="DU21" s="613"/>
      <c r="DV21" s="613"/>
      <c r="DW21" s="613"/>
      <c r="DX21" s="696"/>
    </row>
    <row r="22" spans="2:128" ht="11.25" customHeight="1" x14ac:dyDescent="0.2">
      <c r="B22" s="609" t="s">
        <v>250</v>
      </c>
      <c r="C22" s="610"/>
      <c r="D22" s="610"/>
      <c r="E22" s="610"/>
      <c r="F22" s="610"/>
      <c r="G22" s="610"/>
      <c r="H22" s="610"/>
      <c r="I22" s="610"/>
      <c r="J22" s="610"/>
      <c r="K22" s="610"/>
      <c r="L22" s="610"/>
      <c r="M22" s="610"/>
      <c r="N22" s="610"/>
      <c r="O22" s="610"/>
      <c r="P22" s="610"/>
      <c r="Q22" s="611"/>
      <c r="R22" s="612">
        <v>4397111</v>
      </c>
      <c r="S22" s="613"/>
      <c r="T22" s="613"/>
      <c r="U22" s="613"/>
      <c r="V22" s="613"/>
      <c r="W22" s="613"/>
      <c r="X22" s="613"/>
      <c r="Y22" s="614"/>
      <c r="Z22" s="615">
        <v>0.4</v>
      </c>
      <c r="AA22" s="677"/>
      <c r="AB22" s="677"/>
      <c r="AC22" s="679"/>
      <c r="AD22" s="618" t="s">
        <v>231</v>
      </c>
      <c r="AE22" s="613"/>
      <c r="AF22" s="613"/>
      <c r="AG22" s="613"/>
      <c r="AH22" s="613"/>
      <c r="AI22" s="613"/>
      <c r="AJ22" s="613"/>
      <c r="AK22" s="614"/>
      <c r="AL22" s="615" t="s">
        <v>231</v>
      </c>
      <c r="AM22" s="677"/>
      <c r="AN22" s="677"/>
      <c r="AO22" s="678"/>
      <c r="AP22" s="680" t="s">
        <v>251</v>
      </c>
      <c r="AQ22" s="681"/>
      <c r="AR22" s="681"/>
      <c r="AS22" s="681"/>
      <c r="AT22" s="681"/>
      <c r="AU22" s="681"/>
      <c r="AV22" s="681"/>
      <c r="AW22" s="681"/>
      <c r="AX22" s="681"/>
      <c r="AY22" s="681"/>
      <c r="AZ22" s="681"/>
      <c r="BA22" s="681"/>
      <c r="BB22" s="681"/>
      <c r="BC22" s="682"/>
      <c r="BD22" s="612">
        <v>2712024</v>
      </c>
      <c r="BE22" s="613"/>
      <c r="BF22" s="613"/>
      <c r="BG22" s="613"/>
      <c r="BH22" s="613"/>
      <c r="BI22" s="613"/>
      <c r="BJ22" s="613"/>
      <c r="BK22" s="614"/>
      <c r="BL22" s="676">
        <v>0.7</v>
      </c>
      <c r="BM22" s="676"/>
      <c r="BN22" s="676"/>
      <c r="BO22" s="676"/>
      <c r="BP22" s="671" t="s">
        <v>119</v>
      </c>
      <c r="BQ22" s="671"/>
      <c r="BR22" s="671"/>
      <c r="BS22" s="671"/>
      <c r="BT22" s="671"/>
      <c r="BU22" s="671"/>
      <c r="BV22" s="671"/>
      <c r="BW22" s="672"/>
      <c r="BY22" s="680" t="s">
        <v>252</v>
      </c>
      <c r="BZ22" s="681"/>
      <c r="CA22" s="681"/>
      <c r="CB22" s="681"/>
      <c r="CC22" s="681"/>
      <c r="CD22" s="681"/>
      <c r="CE22" s="681"/>
      <c r="CF22" s="681"/>
      <c r="CG22" s="681"/>
      <c r="CH22" s="681"/>
      <c r="CI22" s="681"/>
      <c r="CJ22" s="681"/>
      <c r="CK22" s="681"/>
      <c r="CL22" s="682"/>
      <c r="CM22" s="612">
        <v>1642317</v>
      </c>
      <c r="CN22" s="613"/>
      <c r="CO22" s="613"/>
      <c r="CP22" s="613"/>
      <c r="CQ22" s="613"/>
      <c r="CR22" s="613"/>
      <c r="CS22" s="613"/>
      <c r="CT22" s="614"/>
      <c r="CU22" s="615">
        <v>0.2</v>
      </c>
      <c r="CV22" s="677"/>
      <c r="CW22" s="677"/>
      <c r="CX22" s="679"/>
      <c r="CY22" s="618" t="s">
        <v>119</v>
      </c>
      <c r="CZ22" s="613"/>
      <c r="DA22" s="613"/>
      <c r="DB22" s="613"/>
      <c r="DC22" s="613"/>
      <c r="DD22" s="613"/>
      <c r="DE22" s="613"/>
      <c r="DF22" s="613"/>
      <c r="DG22" s="613"/>
      <c r="DH22" s="613"/>
      <c r="DI22" s="613"/>
      <c r="DJ22" s="613"/>
      <c r="DK22" s="614"/>
      <c r="DL22" s="618">
        <v>1642317</v>
      </c>
      <c r="DM22" s="613"/>
      <c r="DN22" s="613"/>
      <c r="DO22" s="613"/>
      <c r="DP22" s="613"/>
      <c r="DQ22" s="613"/>
      <c r="DR22" s="613"/>
      <c r="DS22" s="613"/>
      <c r="DT22" s="613"/>
      <c r="DU22" s="613"/>
      <c r="DV22" s="613"/>
      <c r="DW22" s="613"/>
      <c r="DX22" s="696"/>
    </row>
    <row r="23" spans="2:128" ht="11.25" customHeight="1" x14ac:dyDescent="0.2">
      <c r="B23" s="609" t="s">
        <v>253</v>
      </c>
      <c r="C23" s="610"/>
      <c r="D23" s="610"/>
      <c r="E23" s="610"/>
      <c r="F23" s="610"/>
      <c r="G23" s="610"/>
      <c r="H23" s="610"/>
      <c r="I23" s="610"/>
      <c r="J23" s="610"/>
      <c r="K23" s="610"/>
      <c r="L23" s="610"/>
      <c r="M23" s="610"/>
      <c r="N23" s="610"/>
      <c r="O23" s="610"/>
      <c r="P23" s="610"/>
      <c r="Q23" s="611"/>
      <c r="R23" s="612">
        <v>18021585</v>
      </c>
      <c r="S23" s="613"/>
      <c r="T23" s="613"/>
      <c r="U23" s="613"/>
      <c r="V23" s="613"/>
      <c r="W23" s="613"/>
      <c r="X23" s="613"/>
      <c r="Y23" s="614"/>
      <c r="Z23" s="615">
        <v>1.7</v>
      </c>
      <c r="AA23" s="677"/>
      <c r="AB23" s="677"/>
      <c r="AC23" s="679"/>
      <c r="AD23" s="618" t="s">
        <v>119</v>
      </c>
      <c r="AE23" s="613"/>
      <c r="AF23" s="613"/>
      <c r="AG23" s="613"/>
      <c r="AH23" s="613"/>
      <c r="AI23" s="613"/>
      <c r="AJ23" s="613"/>
      <c r="AK23" s="614"/>
      <c r="AL23" s="615" t="s">
        <v>119</v>
      </c>
      <c r="AM23" s="677"/>
      <c r="AN23" s="677"/>
      <c r="AO23" s="678"/>
      <c r="AP23" s="680" t="s">
        <v>254</v>
      </c>
      <c r="AQ23" s="681"/>
      <c r="AR23" s="681"/>
      <c r="AS23" s="681"/>
      <c r="AT23" s="681"/>
      <c r="AU23" s="681"/>
      <c r="AV23" s="681"/>
      <c r="AW23" s="681"/>
      <c r="AX23" s="681"/>
      <c r="AY23" s="681"/>
      <c r="AZ23" s="681"/>
      <c r="BA23" s="681"/>
      <c r="BB23" s="681"/>
      <c r="BC23" s="682"/>
      <c r="BD23" s="612">
        <v>32812082</v>
      </c>
      <c r="BE23" s="613"/>
      <c r="BF23" s="613"/>
      <c r="BG23" s="613"/>
      <c r="BH23" s="613"/>
      <c r="BI23" s="613"/>
      <c r="BJ23" s="613"/>
      <c r="BK23" s="614"/>
      <c r="BL23" s="676">
        <v>7.9</v>
      </c>
      <c r="BM23" s="676"/>
      <c r="BN23" s="676"/>
      <c r="BO23" s="676"/>
      <c r="BP23" s="671" t="s">
        <v>119</v>
      </c>
      <c r="BQ23" s="671"/>
      <c r="BR23" s="671"/>
      <c r="BS23" s="671"/>
      <c r="BT23" s="671"/>
      <c r="BU23" s="671"/>
      <c r="BV23" s="671"/>
      <c r="BW23" s="672"/>
      <c r="BY23" s="680" t="s">
        <v>255</v>
      </c>
      <c r="BZ23" s="681"/>
      <c r="CA23" s="681"/>
      <c r="CB23" s="681"/>
      <c r="CC23" s="681"/>
      <c r="CD23" s="681"/>
      <c r="CE23" s="681"/>
      <c r="CF23" s="681"/>
      <c r="CG23" s="681"/>
      <c r="CH23" s="681"/>
      <c r="CI23" s="681"/>
      <c r="CJ23" s="681"/>
      <c r="CK23" s="681"/>
      <c r="CL23" s="682"/>
      <c r="CM23" s="612">
        <v>997598</v>
      </c>
      <c r="CN23" s="613"/>
      <c r="CO23" s="613"/>
      <c r="CP23" s="613"/>
      <c r="CQ23" s="613"/>
      <c r="CR23" s="613"/>
      <c r="CS23" s="613"/>
      <c r="CT23" s="614"/>
      <c r="CU23" s="615">
        <v>0.1</v>
      </c>
      <c r="CV23" s="677"/>
      <c r="CW23" s="677"/>
      <c r="CX23" s="679"/>
      <c r="CY23" s="618" t="s">
        <v>231</v>
      </c>
      <c r="CZ23" s="613"/>
      <c r="DA23" s="613"/>
      <c r="DB23" s="613"/>
      <c r="DC23" s="613"/>
      <c r="DD23" s="613"/>
      <c r="DE23" s="613"/>
      <c r="DF23" s="613"/>
      <c r="DG23" s="613"/>
      <c r="DH23" s="613"/>
      <c r="DI23" s="613"/>
      <c r="DJ23" s="613"/>
      <c r="DK23" s="614"/>
      <c r="DL23" s="618">
        <v>997598</v>
      </c>
      <c r="DM23" s="613"/>
      <c r="DN23" s="613"/>
      <c r="DO23" s="613"/>
      <c r="DP23" s="613"/>
      <c r="DQ23" s="613"/>
      <c r="DR23" s="613"/>
      <c r="DS23" s="613"/>
      <c r="DT23" s="613"/>
      <c r="DU23" s="613"/>
      <c r="DV23" s="613"/>
      <c r="DW23" s="613"/>
      <c r="DX23" s="696"/>
    </row>
    <row r="24" spans="2:128" ht="11.25" customHeight="1" x14ac:dyDescent="0.2">
      <c r="B24" s="609" t="s">
        <v>256</v>
      </c>
      <c r="C24" s="610"/>
      <c r="D24" s="610"/>
      <c r="E24" s="610"/>
      <c r="F24" s="610"/>
      <c r="G24" s="610"/>
      <c r="H24" s="610"/>
      <c r="I24" s="610"/>
      <c r="J24" s="610"/>
      <c r="K24" s="610"/>
      <c r="L24" s="610"/>
      <c r="M24" s="610"/>
      <c r="N24" s="610"/>
      <c r="O24" s="610"/>
      <c r="P24" s="610"/>
      <c r="Q24" s="611"/>
      <c r="R24" s="612">
        <v>661375754</v>
      </c>
      <c r="S24" s="613"/>
      <c r="T24" s="613"/>
      <c r="U24" s="613"/>
      <c r="V24" s="613"/>
      <c r="W24" s="613"/>
      <c r="X24" s="613"/>
      <c r="Y24" s="614"/>
      <c r="Z24" s="615">
        <v>61.5</v>
      </c>
      <c r="AA24" s="677"/>
      <c r="AB24" s="677"/>
      <c r="AC24" s="679"/>
      <c r="AD24" s="618">
        <v>580406736</v>
      </c>
      <c r="AE24" s="613"/>
      <c r="AF24" s="613"/>
      <c r="AG24" s="613"/>
      <c r="AH24" s="613"/>
      <c r="AI24" s="613"/>
      <c r="AJ24" s="613"/>
      <c r="AK24" s="614"/>
      <c r="AL24" s="615">
        <v>99.5</v>
      </c>
      <c r="AM24" s="677"/>
      <c r="AN24" s="677"/>
      <c r="AO24" s="678"/>
      <c r="AP24" s="680" t="s">
        <v>257</v>
      </c>
      <c r="AQ24" s="681"/>
      <c r="AR24" s="681"/>
      <c r="AS24" s="681"/>
      <c r="AT24" s="681"/>
      <c r="AU24" s="681"/>
      <c r="AV24" s="681"/>
      <c r="AW24" s="681"/>
      <c r="AX24" s="681"/>
      <c r="AY24" s="681"/>
      <c r="AZ24" s="681"/>
      <c r="BA24" s="681"/>
      <c r="BB24" s="681"/>
      <c r="BC24" s="682"/>
      <c r="BD24" s="612">
        <v>51426948</v>
      </c>
      <c r="BE24" s="613"/>
      <c r="BF24" s="613"/>
      <c r="BG24" s="613"/>
      <c r="BH24" s="613"/>
      <c r="BI24" s="613"/>
      <c r="BJ24" s="613"/>
      <c r="BK24" s="614"/>
      <c r="BL24" s="676">
        <v>12.4</v>
      </c>
      <c r="BM24" s="676"/>
      <c r="BN24" s="676"/>
      <c r="BO24" s="676"/>
      <c r="BP24" s="671" t="s">
        <v>119</v>
      </c>
      <c r="BQ24" s="671"/>
      <c r="BR24" s="671"/>
      <c r="BS24" s="671"/>
      <c r="BT24" s="671"/>
      <c r="BU24" s="671"/>
      <c r="BV24" s="671"/>
      <c r="BW24" s="672"/>
      <c r="BY24" s="680" t="s">
        <v>258</v>
      </c>
      <c r="BZ24" s="681"/>
      <c r="CA24" s="681"/>
      <c r="CB24" s="681"/>
      <c r="CC24" s="681"/>
      <c r="CD24" s="681"/>
      <c r="CE24" s="681"/>
      <c r="CF24" s="681"/>
      <c r="CG24" s="681"/>
      <c r="CH24" s="681"/>
      <c r="CI24" s="681"/>
      <c r="CJ24" s="681"/>
      <c r="CK24" s="681"/>
      <c r="CL24" s="682"/>
      <c r="CM24" s="612" t="s">
        <v>119</v>
      </c>
      <c r="CN24" s="613"/>
      <c r="CO24" s="613"/>
      <c r="CP24" s="613"/>
      <c r="CQ24" s="613"/>
      <c r="CR24" s="613"/>
      <c r="CS24" s="613"/>
      <c r="CT24" s="614"/>
      <c r="CU24" s="615" t="s">
        <v>119</v>
      </c>
      <c r="CV24" s="677"/>
      <c r="CW24" s="677"/>
      <c r="CX24" s="679"/>
      <c r="CY24" s="618" t="s">
        <v>119</v>
      </c>
      <c r="CZ24" s="613"/>
      <c r="DA24" s="613"/>
      <c r="DB24" s="613"/>
      <c r="DC24" s="613"/>
      <c r="DD24" s="613"/>
      <c r="DE24" s="613"/>
      <c r="DF24" s="613"/>
      <c r="DG24" s="613"/>
      <c r="DH24" s="613"/>
      <c r="DI24" s="613"/>
      <c r="DJ24" s="613"/>
      <c r="DK24" s="614"/>
      <c r="DL24" s="618" t="s">
        <v>231</v>
      </c>
      <c r="DM24" s="613"/>
      <c r="DN24" s="613"/>
      <c r="DO24" s="613"/>
      <c r="DP24" s="613"/>
      <c r="DQ24" s="613"/>
      <c r="DR24" s="613"/>
      <c r="DS24" s="613"/>
      <c r="DT24" s="613"/>
      <c r="DU24" s="613"/>
      <c r="DV24" s="613"/>
      <c r="DW24" s="613"/>
      <c r="DX24" s="696"/>
    </row>
    <row r="25" spans="2:128" ht="11.25" customHeight="1" x14ac:dyDescent="0.2">
      <c r="B25" s="609" t="s">
        <v>259</v>
      </c>
      <c r="C25" s="610"/>
      <c r="D25" s="610"/>
      <c r="E25" s="610"/>
      <c r="F25" s="610"/>
      <c r="G25" s="610"/>
      <c r="H25" s="610"/>
      <c r="I25" s="610"/>
      <c r="J25" s="610"/>
      <c r="K25" s="610"/>
      <c r="L25" s="610"/>
      <c r="M25" s="610"/>
      <c r="N25" s="610"/>
      <c r="O25" s="610"/>
      <c r="P25" s="610"/>
      <c r="Q25" s="611"/>
      <c r="R25" s="612">
        <v>690664</v>
      </c>
      <c r="S25" s="613"/>
      <c r="T25" s="613"/>
      <c r="U25" s="613"/>
      <c r="V25" s="613"/>
      <c r="W25" s="613"/>
      <c r="X25" s="613"/>
      <c r="Y25" s="614"/>
      <c r="Z25" s="615">
        <v>0.1</v>
      </c>
      <c r="AA25" s="677"/>
      <c r="AB25" s="677"/>
      <c r="AC25" s="679"/>
      <c r="AD25" s="618">
        <v>690664</v>
      </c>
      <c r="AE25" s="613"/>
      <c r="AF25" s="613"/>
      <c r="AG25" s="613"/>
      <c r="AH25" s="613"/>
      <c r="AI25" s="613"/>
      <c r="AJ25" s="613"/>
      <c r="AK25" s="614"/>
      <c r="AL25" s="615">
        <v>0.1</v>
      </c>
      <c r="AM25" s="677"/>
      <c r="AN25" s="677"/>
      <c r="AO25" s="678"/>
      <c r="AP25" s="680" t="s">
        <v>260</v>
      </c>
      <c r="AQ25" s="681"/>
      <c r="AR25" s="681"/>
      <c r="AS25" s="681"/>
      <c r="AT25" s="681"/>
      <c r="AU25" s="681"/>
      <c r="AV25" s="681"/>
      <c r="AW25" s="681"/>
      <c r="AX25" s="681"/>
      <c r="AY25" s="681"/>
      <c r="AZ25" s="681"/>
      <c r="BA25" s="681"/>
      <c r="BB25" s="681"/>
      <c r="BC25" s="682"/>
      <c r="BD25" s="612">
        <v>4308</v>
      </c>
      <c r="BE25" s="613"/>
      <c r="BF25" s="613"/>
      <c r="BG25" s="613"/>
      <c r="BH25" s="613"/>
      <c r="BI25" s="613"/>
      <c r="BJ25" s="613"/>
      <c r="BK25" s="614"/>
      <c r="BL25" s="676">
        <v>0</v>
      </c>
      <c r="BM25" s="676"/>
      <c r="BN25" s="676"/>
      <c r="BO25" s="676"/>
      <c r="BP25" s="671" t="s">
        <v>119</v>
      </c>
      <c r="BQ25" s="671"/>
      <c r="BR25" s="671"/>
      <c r="BS25" s="671"/>
      <c r="BT25" s="671"/>
      <c r="BU25" s="671"/>
      <c r="BV25" s="671"/>
      <c r="BW25" s="672"/>
      <c r="BY25" s="680" t="s">
        <v>261</v>
      </c>
      <c r="BZ25" s="681"/>
      <c r="CA25" s="681"/>
      <c r="CB25" s="681"/>
      <c r="CC25" s="681"/>
      <c r="CD25" s="681"/>
      <c r="CE25" s="681"/>
      <c r="CF25" s="681"/>
      <c r="CG25" s="681"/>
      <c r="CH25" s="681"/>
      <c r="CI25" s="681"/>
      <c r="CJ25" s="681"/>
      <c r="CK25" s="681"/>
      <c r="CL25" s="682"/>
      <c r="CM25" s="612">
        <v>51357813</v>
      </c>
      <c r="CN25" s="613"/>
      <c r="CO25" s="613"/>
      <c r="CP25" s="613"/>
      <c r="CQ25" s="613"/>
      <c r="CR25" s="613"/>
      <c r="CS25" s="613"/>
      <c r="CT25" s="614"/>
      <c r="CU25" s="615">
        <v>4.9000000000000004</v>
      </c>
      <c r="CV25" s="677"/>
      <c r="CW25" s="677"/>
      <c r="CX25" s="679"/>
      <c r="CY25" s="618" t="s">
        <v>119</v>
      </c>
      <c r="CZ25" s="613"/>
      <c r="DA25" s="613"/>
      <c r="DB25" s="613"/>
      <c r="DC25" s="613"/>
      <c r="DD25" s="613"/>
      <c r="DE25" s="613"/>
      <c r="DF25" s="613"/>
      <c r="DG25" s="613"/>
      <c r="DH25" s="613"/>
      <c r="DI25" s="613"/>
      <c r="DJ25" s="613"/>
      <c r="DK25" s="614"/>
      <c r="DL25" s="618">
        <v>51357813</v>
      </c>
      <c r="DM25" s="613"/>
      <c r="DN25" s="613"/>
      <c r="DO25" s="613"/>
      <c r="DP25" s="613"/>
      <c r="DQ25" s="613"/>
      <c r="DR25" s="613"/>
      <c r="DS25" s="613"/>
      <c r="DT25" s="613"/>
      <c r="DU25" s="613"/>
      <c r="DV25" s="613"/>
      <c r="DW25" s="613"/>
      <c r="DX25" s="696"/>
    </row>
    <row r="26" spans="2:128" ht="11.25" customHeight="1" x14ac:dyDescent="0.2">
      <c r="B26" s="609" t="s">
        <v>262</v>
      </c>
      <c r="C26" s="610"/>
      <c r="D26" s="610"/>
      <c r="E26" s="610"/>
      <c r="F26" s="610"/>
      <c r="G26" s="610"/>
      <c r="H26" s="610"/>
      <c r="I26" s="610"/>
      <c r="J26" s="610"/>
      <c r="K26" s="610"/>
      <c r="L26" s="610"/>
      <c r="M26" s="610"/>
      <c r="N26" s="610"/>
      <c r="O26" s="610"/>
      <c r="P26" s="610"/>
      <c r="Q26" s="611"/>
      <c r="R26" s="612">
        <v>9507505</v>
      </c>
      <c r="S26" s="613"/>
      <c r="T26" s="613"/>
      <c r="U26" s="613"/>
      <c r="V26" s="613"/>
      <c r="W26" s="613"/>
      <c r="X26" s="613"/>
      <c r="Y26" s="614"/>
      <c r="Z26" s="615">
        <v>0.9</v>
      </c>
      <c r="AA26" s="677"/>
      <c r="AB26" s="677"/>
      <c r="AC26" s="679"/>
      <c r="AD26" s="618" t="s">
        <v>231</v>
      </c>
      <c r="AE26" s="613"/>
      <c r="AF26" s="613"/>
      <c r="AG26" s="613"/>
      <c r="AH26" s="613"/>
      <c r="AI26" s="613"/>
      <c r="AJ26" s="613"/>
      <c r="AK26" s="614"/>
      <c r="AL26" s="615" t="s">
        <v>231</v>
      </c>
      <c r="AM26" s="677"/>
      <c r="AN26" s="677"/>
      <c r="AO26" s="678"/>
      <c r="AP26" s="680" t="s">
        <v>263</v>
      </c>
      <c r="AQ26" s="681"/>
      <c r="AR26" s="681"/>
      <c r="AS26" s="681"/>
      <c r="AT26" s="681"/>
      <c r="AU26" s="681"/>
      <c r="AV26" s="681"/>
      <c r="AW26" s="681"/>
      <c r="AX26" s="681"/>
      <c r="AY26" s="681"/>
      <c r="AZ26" s="681"/>
      <c r="BA26" s="681"/>
      <c r="BB26" s="681"/>
      <c r="BC26" s="682"/>
      <c r="BD26" s="612" t="s">
        <v>119</v>
      </c>
      <c r="BE26" s="613"/>
      <c r="BF26" s="613"/>
      <c r="BG26" s="613"/>
      <c r="BH26" s="613"/>
      <c r="BI26" s="613"/>
      <c r="BJ26" s="613"/>
      <c r="BK26" s="614"/>
      <c r="BL26" s="676" t="s">
        <v>231</v>
      </c>
      <c r="BM26" s="676"/>
      <c r="BN26" s="676"/>
      <c r="BO26" s="676"/>
      <c r="BP26" s="671" t="s">
        <v>119</v>
      </c>
      <c r="BQ26" s="671"/>
      <c r="BR26" s="671"/>
      <c r="BS26" s="671"/>
      <c r="BT26" s="671"/>
      <c r="BU26" s="671"/>
      <c r="BV26" s="671"/>
      <c r="BW26" s="672"/>
      <c r="BY26" s="680" t="s">
        <v>264</v>
      </c>
      <c r="BZ26" s="681"/>
      <c r="CA26" s="681"/>
      <c r="CB26" s="681"/>
      <c r="CC26" s="681"/>
      <c r="CD26" s="681"/>
      <c r="CE26" s="681"/>
      <c r="CF26" s="681"/>
      <c r="CG26" s="681"/>
      <c r="CH26" s="681"/>
      <c r="CI26" s="681"/>
      <c r="CJ26" s="681"/>
      <c r="CK26" s="681"/>
      <c r="CL26" s="682"/>
      <c r="CM26" s="612">
        <v>1900965</v>
      </c>
      <c r="CN26" s="613"/>
      <c r="CO26" s="613"/>
      <c r="CP26" s="613"/>
      <c r="CQ26" s="613"/>
      <c r="CR26" s="613"/>
      <c r="CS26" s="613"/>
      <c r="CT26" s="614"/>
      <c r="CU26" s="615">
        <v>0.2</v>
      </c>
      <c r="CV26" s="677"/>
      <c r="CW26" s="677"/>
      <c r="CX26" s="679"/>
      <c r="CY26" s="618" t="s">
        <v>119</v>
      </c>
      <c r="CZ26" s="613"/>
      <c r="DA26" s="613"/>
      <c r="DB26" s="613"/>
      <c r="DC26" s="613"/>
      <c r="DD26" s="613"/>
      <c r="DE26" s="613"/>
      <c r="DF26" s="613"/>
      <c r="DG26" s="613"/>
      <c r="DH26" s="613"/>
      <c r="DI26" s="613"/>
      <c r="DJ26" s="613"/>
      <c r="DK26" s="614"/>
      <c r="DL26" s="618">
        <v>1900965</v>
      </c>
      <c r="DM26" s="613"/>
      <c r="DN26" s="613"/>
      <c r="DO26" s="613"/>
      <c r="DP26" s="613"/>
      <c r="DQ26" s="613"/>
      <c r="DR26" s="613"/>
      <c r="DS26" s="613"/>
      <c r="DT26" s="613"/>
      <c r="DU26" s="613"/>
      <c r="DV26" s="613"/>
      <c r="DW26" s="613"/>
      <c r="DX26" s="696"/>
    </row>
    <row r="27" spans="2:128" ht="11.25" customHeight="1" x14ac:dyDescent="0.2">
      <c r="B27" s="609" t="s">
        <v>265</v>
      </c>
      <c r="C27" s="610"/>
      <c r="D27" s="610"/>
      <c r="E27" s="610"/>
      <c r="F27" s="610"/>
      <c r="G27" s="610"/>
      <c r="H27" s="610"/>
      <c r="I27" s="610"/>
      <c r="J27" s="610"/>
      <c r="K27" s="610"/>
      <c r="L27" s="610"/>
      <c r="M27" s="610"/>
      <c r="N27" s="610"/>
      <c r="O27" s="610"/>
      <c r="P27" s="610"/>
      <c r="Q27" s="611"/>
      <c r="R27" s="612">
        <v>12242957</v>
      </c>
      <c r="S27" s="613"/>
      <c r="T27" s="613"/>
      <c r="U27" s="613"/>
      <c r="V27" s="613"/>
      <c r="W27" s="613"/>
      <c r="X27" s="613"/>
      <c r="Y27" s="614"/>
      <c r="Z27" s="615">
        <v>1.1000000000000001</v>
      </c>
      <c r="AA27" s="677"/>
      <c r="AB27" s="677"/>
      <c r="AC27" s="679"/>
      <c r="AD27" s="618">
        <v>153372</v>
      </c>
      <c r="AE27" s="613"/>
      <c r="AF27" s="613"/>
      <c r="AG27" s="613"/>
      <c r="AH27" s="613"/>
      <c r="AI27" s="613"/>
      <c r="AJ27" s="613"/>
      <c r="AK27" s="614"/>
      <c r="AL27" s="615">
        <v>0</v>
      </c>
      <c r="AM27" s="677"/>
      <c r="AN27" s="677"/>
      <c r="AO27" s="678"/>
      <c r="AP27" s="680" t="s">
        <v>266</v>
      </c>
      <c r="AQ27" s="681"/>
      <c r="AR27" s="681"/>
      <c r="AS27" s="681"/>
      <c r="AT27" s="681"/>
      <c r="AU27" s="681"/>
      <c r="AV27" s="681"/>
      <c r="AW27" s="681"/>
      <c r="AX27" s="681"/>
      <c r="AY27" s="681"/>
      <c r="AZ27" s="681"/>
      <c r="BA27" s="681"/>
      <c r="BB27" s="681"/>
      <c r="BC27" s="682"/>
      <c r="BD27" s="612">
        <v>1231648</v>
      </c>
      <c r="BE27" s="613"/>
      <c r="BF27" s="613"/>
      <c r="BG27" s="613"/>
      <c r="BH27" s="613"/>
      <c r="BI27" s="613"/>
      <c r="BJ27" s="613"/>
      <c r="BK27" s="614"/>
      <c r="BL27" s="676">
        <v>0.3</v>
      </c>
      <c r="BM27" s="676"/>
      <c r="BN27" s="676"/>
      <c r="BO27" s="676"/>
      <c r="BP27" s="671" t="s">
        <v>119</v>
      </c>
      <c r="BQ27" s="671"/>
      <c r="BR27" s="671"/>
      <c r="BS27" s="671"/>
      <c r="BT27" s="671"/>
      <c r="BU27" s="671"/>
      <c r="BV27" s="671"/>
      <c r="BW27" s="672"/>
      <c r="BY27" s="680" t="s">
        <v>267</v>
      </c>
      <c r="BZ27" s="681"/>
      <c r="CA27" s="681"/>
      <c r="CB27" s="681"/>
      <c r="CC27" s="681"/>
      <c r="CD27" s="681"/>
      <c r="CE27" s="681"/>
      <c r="CF27" s="681"/>
      <c r="CG27" s="681"/>
      <c r="CH27" s="681"/>
      <c r="CI27" s="681"/>
      <c r="CJ27" s="681"/>
      <c r="CK27" s="681"/>
      <c r="CL27" s="682"/>
      <c r="CM27" s="612" t="s">
        <v>119</v>
      </c>
      <c r="CN27" s="613"/>
      <c r="CO27" s="613"/>
      <c r="CP27" s="613"/>
      <c r="CQ27" s="613"/>
      <c r="CR27" s="613"/>
      <c r="CS27" s="613"/>
      <c r="CT27" s="614"/>
      <c r="CU27" s="615" t="s">
        <v>119</v>
      </c>
      <c r="CV27" s="677"/>
      <c r="CW27" s="677"/>
      <c r="CX27" s="679"/>
      <c r="CY27" s="618" t="s">
        <v>231</v>
      </c>
      <c r="CZ27" s="613"/>
      <c r="DA27" s="613"/>
      <c r="DB27" s="613"/>
      <c r="DC27" s="613"/>
      <c r="DD27" s="613"/>
      <c r="DE27" s="613"/>
      <c r="DF27" s="613"/>
      <c r="DG27" s="613"/>
      <c r="DH27" s="613"/>
      <c r="DI27" s="613"/>
      <c r="DJ27" s="613"/>
      <c r="DK27" s="614"/>
      <c r="DL27" s="618" t="s">
        <v>119</v>
      </c>
      <c r="DM27" s="613"/>
      <c r="DN27" s="613"/>
      <c r="DO27" s="613"/>
      <c r="DP27" s="613"/>
      <c r="DQ27" s="613"/>
      <c r="DR27" s="613"/>
      <c r="DS27" s="613"/>
      <c r="DT27" s="613"/>
      <c r="DU27" s="613"/>
      <c r="DV27" s="613"/>
      <c r="DW27" s="613"/>
      <c r="DX27" s="696"/>
    </row>
    <row r="28" spans="2:128" ht="11.25" customHeight="1" x14ac:dyDescent="0.2">
      <c r="B28" s="609" t="s">
        <v>268</v>
      </c>
      <c r="C28" s="610"/>
      <c r="D28" s="610"/>
      <c r="E28" s="610"/>
      <c r="F28" s="610"/>
      <c r="G28" s="610"/>
      <c r="H28" s="610"/>
      <c r="I28" s="610"/>
      <c r="J28" s="610"/>
      <c r="K28" s="610"/>
      <c r="L28" s="610"/>
      <c r="M28" s="610"/>
      <c r="N28" s="610"/>
      <c r="O28" s="610"/>
      <c r="P28" s="610"/>
      <c r="Q28" s="611"/>
      <c r="R28" s="612">
        <v>5219679</v>
      </c>
      <c r="S28" s="613"/>
      <c r="T28" s="613"/>
      <c r="U28" s="613"/>
      <c r="V28" s="613"/>
      <c r="W28" s="613"/>
      <c r="X28" s="613"/>
      <c r="Y28" s="614"/>
      <c r="Z28" s="615">
        <v>0.5</v>
      </c>
      <c r="AA28" s="677"/>
      <c r="AB28" s="677"/>
      <c r="AC28" s="679"/>
      <c r="AD28" s="618" t="s">
        <v>231</v>
      </c>
      <c r="AE28" s="613"/>
      <c r="AF28" s="613"/>
      <c r="AG28" s="613"/>
      <c r="AH28" s="613"/>
      <c r="AI28" s="613"/>
      <c r="AJ28" s="613"/>
      <c r="AK28" s="614"/>
      <c r="AL28" s="615" t="s">
        <v>119</v>
      </c>
      <c r="AM28" s="677"/>
      <c r="AN28" s="677"/>
      <c r="AO28" s="678"/>
      <c r="AP28" s="680" t="s">
        <v>269</v>
      </c>
      <c r="AQ28" s="681"/>
      <c r="AR28" s="681"/>
      <c r="AS28" s="681"/>
      <c r="AT28" s="681"/>
      <c r="AU28" s="681"/>
      <c r="AV28" s="681"/>
      <c r="AW28" s="681"/>
      <c r="AX28" s="681"/>
      <c r="AY28" s="681"/>
      <c r="AZ28" s="681"/>
      <c r="BA28" s="681"/>
      <c r="BB28" s="681"/>
      <c r="BC28" s="682"/>
      <c r="BD28" s="612">
        <v>41249</v>
      </c>
      <c r="BE28" s="613"/>
      <c r="BF28" s="613"/>
      <c r="BG28" s="613"/>
      <c r="BH28" s="613"/>
      <c r="BI28" s="613"/>
      <c r="BJ28" s="613"/>
      <c r="BK28" s="614"/>
      <c r="BL28" s="676">
        <v>0</v>
      </c>
      <c r="BM28" s="676"/>
      <c r="BN28" s="676"/>
      <c r="BO28" s="676"/>
      <c r="BP28" s="671" t="s">
        <v>231</v>
      </c>
      <c r="BQ28" s="671"/>
      <c r="BR28" s="671"/>
      <c r="BS28" s="671"/>
      <c r="BT28" s="671"/>
      <c r="BU28" s="671"/>
      <c r="BV28" s="671"/>
      <c r="BW28" s="672"/>
      <c r="BY28" s="680" t="s">
        <v>270</v>
      </c>
      <c r="BZ28" s="681"/>
      <c r="CA28" s="681"/>
      <c r="CB28" s="681"/>
      <c r="CC28" s="681"/>
      <c r="CD28" s="681"/>
      <c r="CE28" s="681"/>
      <c r="CF28" s="681"/>
      <c r="CG28" s="681"/>
      <c r="CH28" s="681"/>
      <c r="CI28" s="681"/>
      <c r="CJ28" s="681"/>
      <c r="CK28" s="681"/>
      <c r="CL28" s="682"/>
      <c r="CM28" s="612">
        <v>1802566</v>
      </c>
      <c r="CN28" s="613"/>
      <c r="CO28" s="613"/>
      <c r="CP28" s="613"/>
      <c r="CQ28" s="613"/>
      <c r="CR28" s="613"/>
      <c r="CS28" s="613"/>
      <c r="CT28" s="614"/>
      <c r="CU28" s="615">
        <v>0.2</v>
      </c>
      <c r="CV28" s="677"/>
      <c r="CW28" s="677"/>
      <c r="CX28" s="679"/>
      <c r="CY28" s="618" t="s">
        <v>119</v>
      </c>
      <c r="CZ28" s="613"/>
      <c r="DA28" s="613"/>
      <c r="DB28" s="613"/>
      <c r="DC28" s="613"/>
      <c r="DD28" s="613"/>
      <c r="DE28" s="613"/>
      <c r="DF28" s="613"/>
      <c r="DG28" s="613"/>
      <c r="DH28" s="613"/>
      <c r="DI28" s="613"/>
      <c r="DJ28" s="613"/>
      <c r="DK28" s="614"/>
      <c r="DL28" s="618">
        <v>1802566</v>
      </c>
      <c r="DM28" s="613"/>
      <c r="DN28" s="613"/>
      <c r="DO28" s="613"/>
      <c r="DP28" s="613"/>
      <c r="DQ28" s="613"/>
      <c r="DR28" s="613"/>
      <c r="DS28" s="613"/>
      <c r="DT28" s="613"/>
      <c r="DU28" s="613"/>
      <c r="DV28" s="613"/>
      <c r="DW28" s="613"/>
      <c r="DX28" s="696"/>
    </row>
    <row r="29" spans="2:128" ht="11.25" customHeight="1" x14ac:dyDescent="0.2">
      <c r="B29" s="609" t="s">
        <v>271</v>
      </c>
      <c r="C29" s="610"/>
      <c r="D29" s="610"/>
      <c r="E29" s="610"/>
      <c r="F29" s="610"/>
      <c r="G29" s="610"/>
      <c r="H29" s="610"/>
      <c r="I29" s="610"/>
      <c r="J29" s="610"/>
      <c r="K29" s="610"/>
      <c r="L29" s="610"/>
      <c r="M29" s="610"/>
      <c r="N29" s="610"/>
      <c r="O29" s="610"/>
      <c r="P29" s="610"/>
      <c r="Q29" s="611"/>
      <c r="R29" s="612">
        <v>138056819</v>
      </c>
      <c r="S29" s="613"/>
      <c r="T29" s="613"/>
      <c r="U29" s="613"/>
      <c r="V29" s="613"/>
      <c r="W29" s="613"/>
      <c r="X29" s="613"/>
      <c r="Y29" s="614"/>
      <c r="Z29" s="615">
        <v>12.8</v>
      </c>
      <c r="AA29" s="677"/>
      <c r="AB29" s="677"/>
      <c r="AC29" s="679"/>
      <c r="AD29" s="618" t="s">
        <v>231</v>
      </c>
      <c r="AE29" s="613"/>
      <c r="AF29" s="613"/>
      <c r="AG29" s="613"/>
      <c r="AH29" s="613"/>
      <c r="AI29" s="613"/>
      <c r="AJ29" s="613"/>
      <c r="AK29" s="614"/>
      <c r="AL29" s="615" t="s">
        <v>231</v>
      </c>
      <c r="AM29" s="677"/>
      <c r="AN29" s="677"/>
      <c r="AO29" s="678"/>
      <c r="AP29" s="680" t="s">
        <v>272</v>
      </c>
      <c r="AQ29" s="681"/>
      <c r="AR29" s="681"/>
      <c r="AS29" s="681"/>
      <c r="AT29" s="681"/>
      <c r="AU29" s="681"/>
      <c r="AV29" s="681"/>
      <c r="AW29" s="681"/>
      <c r="AX29" s="681"/>
      <c r="AY29" s="681"/>
      <c r="AZ29" s="681"/>
      <c r="BA29" s="681"/>
      <c r="BB29" s="681"/>
      <c r="BC29" s="682"/>
      <c r="BD29" s="612">
        <v>41249</v>
      </c>
      <c r="BE29" s="613"/>
      <c r="BF29" s="613"/>
      <c r="BG29" s="613"/>
      <c r="BH29" s="613"/>
      <c r="BI29" s="613"/>
      <c r="BJ29" s="613"/>
      <c r="BK29" s="614"/>
      <c r="BL29" s="676">
        <v>0</v>
      </c>
      <c r="BM29" s="676"/>
      <c r="BN29" s="676"/>
      <c r="BO29" s="676"/>
      <c r="BP29" s="671" t="s">
        <v>231</v>
      </c>
      <c r="BQ29" s="671"/>
      <c r="BR29" s="671"/>
      <c r="BS29" s="671"/>
      <c r="BT29" s="671"/>
      <c r="BU29" s="671"/>
      <c r="BV29" s="671"/>
      <c r="BW29" s="672"/>
      <c r="BY29" s="680" t="s">
        <v>273</v>
      </c>
      <c r="BZ29" s="697"/>
      <c r="CA29" s="697"/>
      <c r="CB29" s="697"/>
      <c r="CC29" s="697"/>
      <c r="CD29" s="697"/>
      <c r="CE29" s="697"/>
      <c r="CF29" s="697"/>
      <c r="CG29" s="697"/>
      <c r="CH29" s="697"/>
      <c r="CI29" s="697"/>
      <c r="CJ29" s="697"/>
      <c r="CK29" s="697"/>
      <c r="CL29" s="682"/>
      <c r="CM29" s="612" t="s">
        <v>119</v>
      </c>
      <c r="CN29" s="613"/>
      <c r="CO29" s="613"/>
      <c r="CP29" s="613"/>
      <c r="CQ29" s="613"/>
      <c r="CR29" s="613"/>
      <c r="CS29" s="613"/>
      <c r="CT29" s="614"/>
      <c r="CU29" s="615" t="s">
        <v>119</v>
      </c>
      <c r="CV29" s="677"/>
      <c r="CW29" s="677"/>
      <c r="CX29" s="679"/>
      <c r="CY29" s="618" t="s">
        <v>119</v>
      </c>
      <c r="CZ29" s="613"/>
      <c r="DA29" s="613"/>
      <c r="DB29" s="613"/>
      <c r="DC29" s="613"/>
      <c r="DD29" s="613"/>
      <c r="DE29" s="613"/>
      <c r="DF29" s="613"/>
      <c r="DG29" s="613"/>
      <c r="DH29" s="613"/>
      <c r="DI29" s="613"/>
      <c r="DJ29" s="613"/>
      <c r="DK29" s="614"/>
      <c r="DL29" s="618" t="s">
        <v>119</v>
      </c>
      <c r="DM29" s="613"/>
      <c r="DN29" s="613"/>
      <c r="DO29" s="613"/>
      <c r="DP29" s="613"/>
      <c r="DQ29" s="613"/>
      <c r="DR29" s="613"/>
      <c r="DS29" s="613"/>
      <c r="DT29" s="613"/>
      <c r="DU29" s="613"/>
      <c r="DV29" s="613"/>
      <c r="DW29" s="613"/>
      <c r="DX29" s="696"/>
    </row>
    <row r="30" spans="2:128" ht="11.25" customHeight="1" x14ac:dyDescent="0.2">
      <c r="B30" s="609" t="s">
        <v>274</v>
      </c>
      <c r="C30" s="610"/>
      <c r="D30" s="610"/>
      <c r="E30" s="610"/>
      <c r="F30" s="610"/>
      <c r="G30" s="610"/>
      <c r="H30" s="610"/>
      <c r="I30" s="610"/>
      <c r="J30" s="610"/>
      <c r="K30" s="610"/>
      <c r="L30" s="610"/>
      <c r="M30" s="610"/>
      <c r="N30" s="610"/>
      <c r="O30" s="610"/>
      <c r="P30" s="610"/>
      <c r="Q30" s="611"/>
      <c r="R30" s="612" t="s">
        <v>119</v>
      </c>
      <c r="S30" s="613"/>
      <c r="T30" s="613"/>
      <c r="U30" s="613"/>
      <c r="V30" s="613"/>
      <c r="W30" s="613"/>
      <c r="X30" s="613"/>
      <c r="Y30" s="614"/>
      <c r="Z30" s="615" t="s">
        <v>119</v>
      </c>
      <c r="AA30" s="677"/>
      <c r="AB30" s="677"/>
      <c r="AC30" s="679"/>
      <c r="AD30" s="618" t="s">
        <v>231</v>
      </c>
      <c r="AE30" s="613"/>
      <c r="AF30" s="613"/>
      <c r="AG30" s="613"/>
      <c r="AH30" s="613"/>
      <c r="AI30" s="613"/>
      <c r="AJ30" s="613"/>
      <c r="AK30" s="614"/>
      <c r="AL30" s="615" t="s">
        <v>119</v>
      </c>
      <c r="AM30" s="677"/>
      <c r="AN30" s="677"/>
      <c r="AO30" s="678"/>
      <c r="AP30" s="680" t="s">
        <v>275</v>
      </c>
      <c r="AQ30" s="681"/>
      <c r="AR30" s="681"/>
      <c r="AS30" s="681"/>
      <c r="AT30" s="681"/>
      <c r="AU30" s="681"/>
      <c r="AV30" s="681"/>
      <c r="AW30" s="681"/>
      <c r="AX30" s="681"/>
      <c r="AY30" s="681"/>
      <c r="AZ30" s="681"/>
      <c r="BA30" s="681"/>
      <c r="BB30" s="681"/>
      <c r="BC30" s="682"/>
      <c r="BD30" s="612">
        <v>41249</v>
      </c>
      <c r="BE30" s="613"/>
      <c r="BF30" s="613"/>
      <c r="BG30" s="613"/>
      <c r="BH30" s="613"/>
      <c r="BI30" s="613"/>
      <c r="BJ30" s="613"/>
      <c r="BK30" s="614"/>
      <c r="BL30" s="676">
        <v>0</v>
      </c>
      <c r="BM30" s="676"/>
      <c r="BN30" s="676"/>
      <c r="BO30" s="676"/>
      <c r="BP30" s="671" t="s">
        <v>119</v>
      </c>
      <c r="BQ30" s="671"/>
      <c r="BR30" s="671"/>
      <c r="BS30" s="671"/>
      <c r="BT30" s="671"/>
      <c r="BU30" s="671"/>
      <c r="BV30" s="671"/>
      <c r="BW30" s="672"/>
      <c r="BY30" s="680" t="s">
        <v>276</v>
      </c>
      <c r="BZ30" s="697"/>
      <c r="CA30" s="697"/>
      <c r="CB30" s="697"/>
      <c r="CC30" s="697"/>
      <c r="CD30" s="697"/>
      <c r="CE30" s="697"/>
      <c r="CF30" s="697"/>
      <c r="CG30" s="697"/>
      <c r="CH30" s="697"/>
      <c r="CI30" s="697"/>
      <c r="CJ30" s="697"/>
      <c r="CK30" s="697"/>
      <c r="CL30" s="682"/>
      <c r="CM30" s="612">
        <v>553948</v>
      </c>
      <c r="CN30" s="613"/>
      <c r="CO30" s="613"/>
      <c r="CP30" s="613"/>
      <c r="CQ30" s="613"/>
      <c r="CR30" s="613"/>
      <c r="CS30" s="613"/>
      <c r="CT30" s="614"/>
      <c r="CU30" s="615">
        <v>0.1</v>
      </c>
      <c r="CV30" s="677"/>
      <c r="CW30" s="677"/>
      <c r="CX30" s="679"/>
      <c r="CY30" s="618" t="s">
        <v>119</v>
      </c>
      <c r="CZ30" s="613"/>
      <c r="DA30" s="613"/>
      <c r="DB30" s="613"/>
      <c r="DC30" s="613"/>
      <c r="DD30" s="613"/>
      <c r="DE30" s="613"/>
      <c r="DF30" s="613"/>
      <c r="DG30" s="613"/>
      <c r="DH30" s="613"/>
      <c r="DI30" s="613"/>
      <c r="DJ30" s="613"/>
      <c r="DK30" s="614"/>
      <c r="DL30" s="618">
        <v>553948</v>
      </c>
      <c r="DM30" s="613"/>
      <c r="DN30" s="613"/>
      <c r="DO30" s="613"/>
      <c r="DP30" s="613"/>
      <c r="DQ30" s="613"/>
      <c r="DR30" s="613"/>
      <c r="DS30" s="613"/>
      <c r="DT30" s="613"/>
      <c r="DU30" s="613"/>
      <c r="DV30" s="613"/>
      <c r="DW30" s="613"/>
      <c r="DX30" s="696"/>
    </row>
    <row r="31" spans="2:128" ht="11.25" customHeight="1" x14ac:dyDescent="0.2">
      <c r="B31" s="609" t="s">
        <v>277</v>
      </c>
      <c r="C31" s="610"/>
      <c r="D31" s="610"/>
      <c r="E31" s="610"/>
      <c r="F31" s="610"/>
      <c r="G31" s="610"/>
      <c r="H31" s="610"/>
      <c r="I31" s="610"/>
      <c r="J31" s="610"/>
      <c r="K31" s="610"/>
      <c r="L31" s="610"/>
      <c r="M31" s="610"/>
      <c r="N31" s="610"/>
      <c r="O31" s="610"/>
      <c r="P31" s="610"/>
      <c r="Q31" s="611"/>
      <c r="R31" s="612">
        <v>1398785</v>
      </c>
      <c r="S31" s="613"/>
      <c r="T31" s="613"/>
      <c r="U31" s="613"/>
      <c r="V31" s="613"/>
      <c r="W31" s="613"/>
      <c r="X31" s="613"/>
      <c r="Y31" s="614"/>
      <c r="Z31" s="615">
        <v>0.1</v>
      </c>
      <c r="AA31" s="677"/>
      <c r="AB31" s="677"/>
      <c r="AC31" s="679"/>
      <c r="AD31" s="618">
        <v>61935</v>
      </c>
      <c r="AE31" s="613"/>
      <c r="AF31" s="613"/>
      <c r="AG31" s="613"/>
      <c r="AH31" s="613"/>
      <c r="AI31" s="613"/>
      <c r="AJ31" s="613"/>
      <c r="AK31" s="614"/>
      <c r="AL31" s="615">
        <v>0</v>
      </c>
      <c r="AM31" s="677"/>
      <c r="AN31" s="677"/>
      <c r="AO31" s="678"/>
      <c r="AP31" s="680" t="s">
        <v>278</v>
      </c>
      <c r="AQ31" s="681"/>
      <c r="AR31" s="681"/>
      <c r="AS31" s="681"/>
      <c r="AT31" s="681"/>
      <c r="AU31" s="681"/>
      <c r="AV31" s="681"/>
      <c r="AW31" s="681"/>
      <c r="AX31" s="681"/>
      <c r="AY31" s="681"/>
      <c r="AZ31" s="681"/>
      <c r="BA31" s="681"/>
      <c r="BB31" s="681"/>
      <c r="BC31" s="682"/>
      <c r="BD31" s="612" t="s">
        <v>231</v>
      </c>
      <c r="BE31" s="613"/>
      <c r="BF31" s="613"/>
      <c r="BG31" s="613"/>
      <c r="BH31" s="613"/>
      <c r="BI31" s="613"/>
      <c r="BJ31" s="613"/>
      <c r="BK31" s="614"/>
      <c r="BL31" s="676" t="s">
        <v>231</v>
      </c>
      <c r="BM31" s="676"/>
      <c r="BN31" s="676"/>
      <c r="BO31" s="676"/>
      <c r="BP31" s="671" t="s">
        <v>231</v>
      </c>
      <c r="BQ31" s="671"/>
      <c r="BR31" s="671"/>
      <c r="BS31" s="671"/>
      <c r="BT31" s="671"/>
      <c r="BU31" s="671"/>
      <c r="BV31" s="671"/>
      <c r="BW31" s="672"/>
      <c r="BY31" s="609" t="s">
        <v>279</v>
      </c>
      <c r="BZ31" s="610"/>
      <c r="CA31" s="610"/>
      <c r="CB31" s="610"/>
      <c r="CC31" s="610"/>
      <c r="CD31" s="610"/>
      <c r="CE31" s="610"/>
      <c r="CF31" s="610"/>
      <c r="CG31" s="610"/>
      <c r="CH31" s="610"/>
      <c r="CI31" s="610"/>
      <c r="CJ31" s="610"/>
      <c r="CK31" s="610"/>
      <c r="CL31" s="611"/>
      <c r="CM31" s="612" t="s">
        <v>119</v>
      </c>
      <c r="CN31" s="613"/>
      <c r="CO31" s="613"/>
      <c r="CP31" s="613"/>
      <c r="CQ31" s="613"/>
      <c r="CR31" s="613"/>
      <c r="CS31" s="613"/>
      <c r="CT31" s="614"/>
      <c r="CU31" s="615" t="s">
        <v>119</v>
      </c>
      <c r="CV31" s="677"/>
      <c r="CW31" s="677"/>
      <c r="CX31" s="679"/>
      <c r="CY31" s="618" t="s">
        <v>231</v>
      </c>
      <c r="CZ31" s="613"/>
      <c r="DA31" s="613"/>
      <c r="DB31" s="613"/>
      <c r="DC31" s="613"/>
      <c r="DD31" s="613"/>
      <c r="DE31" s="613"/>
      <c r="DF31" s="613"/>
      <c r="DG31" s="613"/>
      <c r="DH31" s="613"/>
      <c r="DI31" s="613"/>
      <c r="DJ31" s="613"/>
      <c r="DK31" s="614"/>
      <c r="DL31" s="618" t="s">
        <v>119</v>
      </c>
      <c r="DM31" s="613"/>
      <c r="DN31" s="613"/>
      <c r="DO31" s="613"/>
      <c r="DP31" s="613"/>
      <c r="DQ31" s="613"/>
      <c r="DR31" s="613"/>
      <c r="DS31" s="613"/>
      <c r="DT31" s="613"/>
      <c r="DU31" s="613"/>
      <c r="DV31" s="613"/>
      <c r="DW31" s="613"/>
      <c r="DX31" s="696"/>
    </row>
    <row r="32" spans="2:128" ht="11.25" customHeight="1" x14ac:dyDescent="0.2">
      <c r="B32" s="609" t="s">
        <v>280</v>
      </c>
      <c r="C32" s="610"/>
      <c r="D32" s="610"/>
      <c r="E32" s="610"/>
      <c r="F32" s="610"/>
      <c r="G32" s="610"/>
      <c r="H32" s="610"/>
      <c r="I32" s="610"/>
      <c r="J32" s="610"/>
      <c r="K32" s="610"/>
      <c r="L32" s="610"/>
      <c r="M32" s="610"/>
      <c r="N32" s="610"/>
      <c r="O32" s="610"/>
      <c r="P32" s="610"/>
      <c r="Q32" s="611"/>
      <c r="R32" s="612">
        <v>230314</v>
      </c>
      <c r="S32" s="613"/>
      <c r="T32" s="613"/>
      <c r="U32" s="613"/>
      <c r="V32" s="613"/>
      <c r="W32" s="613"/>
      <c r="X32" s="613"/>
      <c r="Y32" s="614"/>
      <c r="Z32" s="615">
        <v>0</v>
      </c>
      <c r="AA32" s="677"/>
      <c r="AB32" s="677"/>
      <c r="AC32" s="679"/>
      <c r="AD32" s="618" t="s">
        <v>231</v>
      </c>
      <c r="AE32" s="613"/>
      <c r="AF32" s="613"/>
      <c r="AG32" s="613"/>
      <c r="AH32" s="613"/>
      <c r="AI32" s="613"/>
      <c r="AJ32" s="613"/>
      <c r="AK32" s="614"/>
      <c r="AL32" s="615" t="s">
        <v>231</v>
      </c>
      <c r="AM32" s="677"/>
      <c r="AN32" s="677"/>
      <c r="AO32" s="678"/>
      <c r="AP32" s="680" t="s">
        <v>281</v>
      </c>
      <c r="AQ32" s="681"/>
      <c r="AR32" s="681"/>
      <c r="AS32" s="681"/>
      <c r="AT32" s="681"/>
      <c r="AU32" s="681"/>
      <c r="AV32" s="681"/>
      <c r="AW32" s="681"/>
      <c r="AX32" s="681"/>
      <c r="AY32" s="681"/>
      <c r="AZ32" s="681"/>
      <c r="BA32" s="681"/>
      <c r="BB32" s="681"/>
      <c r="BC32" s="682"/>
      <c r="BD32" s="612">
        <v>520</v>
      </c>
      <c r="BE32" s="613"/>
      <c r="BF32" s="613"/>
      <c r="BG32" s="613"/>
      <c r="BH32" s="613"/>
      <c r="BI32" s="613"/>
      <c r="BJ32" s="613"/>
      <c r="BK32" s="614"/>
      <c r="BL32" s="676">
        <v>0</v>
      </c>
      <c r="BM32" s="676"/>
      <c r="BN32" s="676"/>
      <c r="BO32" s="676"/>
      <c r="BP32" s="671" t="s">
        <v>231</v>
      </c>
      <c r="BQ32" s="671"/>
      <c r="BR32" s="671"/>
      <c r="BS32" s="671"/>
      <c r="BT32" s="671"/>
      <c r="BU32" s="671"/>
      <c r="BV32" s="671"/>
      <c r="BW32" s="672"/>
      <c r="BY32" s="591" t="s">
        <v>282</v>
      </c>
      <c r="BZ32" s="592"/>
      <c r="CA32" s="592"/>
      <c r="CB32" s="592"/>
      <c r="CC32" s="592"/>
      <c r="CD32" s="592"/>
      <c r="CE32" s="592"/>
      <c r="CF32" s="592"/>
      <c r="CG32" s="592"/>
      <c r="CH32" s="592"/>
      <c r="CI32" s="592"/>
      <c r="CJ32" s="592"/>
      <c r="CK32" s="592"/>
      <c r="CL32" s="593"/>
      <c r="CM32" s="612">
        <v>1042053230</v>
      </c>
      <c r="CN32" s="613"/>
      <c r="CO32" s="613"/>
      <c r="CP32" s="613"/>
      <c r="CQ32" s="613"/>
      <c r="CR32" s="613"/>
      <c r="CS32" s="613"/>
      <c r="CT32" s="614"/>
      <c r="CU32" s="597">
        <v>100</v>
      </c>
      <c r="CV32" s="694"/>
      <c r="CW32" s="694"/>
      <c r="CX32" s="695"/>
      <c r="CY32" s="618">
        <v>156276352</v>
      </c>
      <c r="CZ32" s="613"/>
      <c r="DA32" s="613"/>
      <c r="DB32" s="613"/>
      <c r="DC32" s="613"/>
      <c r="DD32" s="613"/>
      <c r="DE32" s="613"/>
      <c r="DF32" s="613"/>
      <c r="DG32" s="613"/>
      <c r="DH32" s="613"/>
      <c r="DI32" s="613"/>
      <c r="DJ32" s="613"/>
      <c r="DK32" s="614"/>
      <c r="DL32" s="618">
        <v>727066360</v>
      </c>
      <c r="DM32" s="613"/>
      <c r="DN32" s="613"/>
      <c r="DO32" s="613"/>
      <c r="DP32" s="613"/>
      <c r="DQ32" s="613"/>
      <c r="DR32" s="613"/>
      <c r="DS32" s="613"/>
      <c r="DT32" s="613"/>
      <c r="DU32" s="613"/>
      <c r="DV32" s="613"/>
      <c r="DW32" s="613"/>
      <c r="DX32" s="696"/>
    </row>
    <row r="33" spans="2:128" ht="11.25" customHeight="1" x14ac:dyDescent="0.2">
      <c r="B33" s="609" t="s">
        <v>283</v>
      </c>
      <c r="C33" s="610"/>
      <c r="D33" s="610"/>
      <c r="E33" s="610"/>
      <c r="F33" s="610"/>
      <c r="G33" s="610"/>
      <c r="H33" s="610"/>
      <c r="I33" s="610"/>
      <c r="J33" s="610"/>
      <c r="K33" s="610"/>
      <c r="L33" s="610"/>
      <c r="M33" s="610"/>
      <c r="N33" s="610"/>
      <c r="O33" s="610"/>
      <c r="P33" s="610"/>
      <c r="Q33" s="611"/>
      <c r="R33" s="612">
        <v>24108436</v>
      </c>
      <c r="S33" s="613"/>
      <c r="T33" s="613"/>
      <c r="U33" s="613"/>
      <c r="V33" s="613"/>
      <c r="W33" s="613"/>
      <c r="X33" s="613"/>
      <c r="Y33" s="614"/>
      <c r="Z33" s="615">
        <v>2.2000000000000002</v>
      </c>
      <c r="AA33" s="677"/>
      <c r="AB33" s="677"/>
      <c r="AC33" s="679"/>
      <c r="AD33" s="618" t="s">
        <v>119</v>
      </c>
      <c r="AE33" s="613"/>
      <c r="AF33" s="613"/>
      <c r="AG33" s="613"/>
      <c r="AH33" s="613"/>
      <c r="AI33" s="613"/>
      <c r="AJ33" s="613"/>
      <c r="AK33" s="614"/>
      <c r="AL33" s="615" t="s">
        <v>119</v>
      </c>
      <c r="AM33" s="677"/>
      <c r="AN33" s="677"/>
      <c r="AO33" s="678"/>
      <c r="AP33" s="609" t="s">
        <v>154</v>
      </c>
      <c r="AQ33" s="610"/>
      <c r="AR33" s="610"/>
      <c r="AS33" s="610"/>
      <c r="AT33" s="610"/>
      <c r="AU33" s="610"/>
      <c r="AV33" s="610"/>
      <c r="AW33" s="610"/>
      <c r="AX33" s="610"/>
      <c r="AY33" s="610"/>
      <c r="AZ33" s="610"/>
      <c r="BA33" s="610"/>
      <c r="BB33" s="610"/>
      <c r="BC33" s="611"/>
      <c r="BD33" s="612">
        <v>415600843</v>
      </c>
      <c r="BE33" s="613"/>
      <c r="BF33" s="613"/>
      <c r="BG33" s="613"/>
      <c r="BH33" s="613"/>
      <c r="BI33" s="613"/>
      <c r="BJ33" s="613"/>
      <c r="BK33" s="614"/>
      <c r="BL33" s="676">
        <v>100</v>
      </c>
      <c r="BM33" s="676"/>
      <c r="BN33" s="676"/>
      <c r="BO33" s="676"/>
      <c r="BP33" s="671">
        <v>3680053</v>
      </c>
      <c r="BQ33" s="671"/>
      <c r="BR33" s="671"/>
      <c r="BS33" s="671"/>
      <c r="BT33" s="671"/>
      <c r="BU33" s="671"/>
      <c r="BV33" s="671"/>
      <c r="BW33" s="672"/>
      <c r="BY33" s="673" t="s">
        <v>284</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285</v>
      </c>
      <c r="C34" s="610"/>
      <c r="D34" s="610"/>
      <c r="E34" s="610"/>
      <c r="F34" s="610"/>
      <c r="G34" s="610"/>
      <c r="H34" s="610"/>
      <c r="I34" s="610"/>
      <c r="J34" s="610"/>
      <c r="K34" s="610"/>
      <c r="L34" s="610"/>
      <c r="M34" s="610"/>
      <c r="N34" s="610"/>
      <c r="O34" s="610"/>
      <c r="P34" s="610"/>
      <c r="Q34" s="611"/>
      <c r="R34" s="612">
        <v>27467339</v>
      </c>
      <c r="S34" s="613"/>
      <c r="T34" s="613"/>
      <c r="U34" s="613"/>
      <c r="V34" s="613"/>
      <c r="W34" s="613"/>
      <c r="X34" s="613"/>
      <c r="Y34" s="614"/>
      <c r="Z34" s="615">
        <v>2.6</v>
      </c>
      <c r="AA34" s="677"/>
      <c r="AB34" s="677"/>
      <c r="AC34" s="679"/>
      <c r="AD34" s="618" t="s">
        <v>119</v>
      </c>
      <c r="AE34" s="613"/>
      <c r="AF34" s="613"/>
      <c r="AG34" s="613"/>
      <c r="AH34" s="613"/>
      <c r="AI34" s="613"/>
      <c r="AJ34" s="613"/>
      <c r="AK34" s="614"/>
      <c r="AL34" s="615" t="s">
        <v>231</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192</v>
      </c>
      <c r="BZ34" s="674"/>
      <c r="CA34" s="674"/>
      <c r="CB34" s="674"/>
      <c r="CC34" s="674"/>
      <c r="CD34" s="674"/>
      <c r="CE34" s="674"/>
      <c r="CF34" s="674"/>
      <c r="CG34" s="674"/>
      <c r="CH34" s="674"/>
      <c r="CI34" s="674"/>
      <c r="CJ34" s="674"/>
      <c r="CK34" s="674"/>
      <c r="CL34" s="675"/>
      <c r="CM34" s="673" t="s">
        <v>286</v>
      </c>
      <c r="CN34" s="674"/>
      <c r="CO34" s="674"/>
      <c r="CP34" s="674"/>
      <c r="CQ34" s="674"/>
      <c r="CR34" s="674"/>
      <c r="CS34" s="674"/>
      <c r="CT34" s="675"/>
      <c r="CU34" s="673" t="s">
        <v>287</v>
      </c>
      <c r="CV34" s="674"/>
      <c r="CW34" s="674"/>
      <c r="CX34" s="675"/>
      <c r="CY34" s="673" t="s">
        <v>288</v>
      </c>
      <c r="CZ34" s="674"/>
      <c r="DA34" s="674"/>
      <c r="DB34" s="674"/>
      <c r="DC34" s="674"/>
      <c r="DD34" s="674"/>
      <c r="DE34" s="674"/>
      <c r="DF34" s="675"/>
      <c r="DG34" s="691" t="s">
        <v>289</v>
      </c>
      <c r="DH34" s="692"/>
      <c r="DI34" s="692"/>
      <c r="DJ34" s="692"/>
      <c r="DK34" s="692"/>
      <c r="DL34" s="692"/>
      <c r="DM34" s="692"/>
      <c r="DN34" s="692"/>
      <c r="DO34" s="692"/>
      <c r="DP34" s="692"/>
      <c r="DQ34" s="693"/>
      <c r="DR34" s="673" t="s">
        <v>290</v>
      </c>
      <c r="DS34" s="674"/>
      <c r="DT34" s="674"/>
      <c r="DU34" s="674"/>
      <c r="DV34" s="674"/>
      <c r="DW34" s="674"/>
      <c r="DX34" s="675"/>
    </row>
    <row r="35" spans="2:128" ht="11.25" customHeight="1" x14ac:dyDescent="0.2">
      <c r="B35" s="609" t="s">
        <v>291</v>
      </c>
      <c r="C35" s="610"/>
      <c r="D35" s="610"/>
      <c r="E35" s="610"/>
      <c r="F35" s="610"/>
      <c r="G35" s="610"/>
      <c r="H35" s="610"/>
      <c r="I35" s="610"/>
      <c r="J35" s="610"/>
      <c r="K35" s="610"/>
      <c r="L35" s="610"/>
      <c r="M35" s="610"/>
      <c r="N35" s="610"/>
      <c r="O35" s="610"/>
      <c r="P35" s="610"/>
      <c r="Q35" s="611"/>
      <c r="R35" s="612">
        <v>77125546</v>
      </c>
      <c r="S35" s="613"/>
      <c r="T35" s="613"/>
      <c r="U35" s="613"/>
      <c r="V35" s="613"/>
      <c r="W35" s="613"/>
      <c r="X35" s="613"/>
      <c r="Y35" s="614"/>
      <c r="Z35" s="615">
        <v>7.2</v>
      </c>
      <c r="AA35" s="677"/>
      <c r="AB35" s="677"/>
      <c r="AC35" s="679"/>
      <c r="AD35" s="618">
        <v>1882109</v>
      </c>
      <c r="AE35" s="613"/>
      <c r="AF35" s="613"/>
      <c r="AG35" s="613"/>
      <c r="AH35" s="613"/>
      <c r="AI35" s="613"/>
      <c r="AJ35" s="613"/>
      <c r="AK35" s="614"/>
      <c r="AL35" s="615">
        <v>0.3</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292</v>
      </c>
      <c r="BZ35" s="666"/>
      <c r="CA35" s="666"/>
      <c r="CB35" s="666"/>
      <c r="CC35" s="666"/>
      <c r="CD35" s="666"/>
      <c r="CE35" s="666"/>
      <c r="CF35" s="666"/>
      <c r="CG35" s="666"/>
      <c r="CH35" s="666"/>
      <c r="CI35" s="666"/>
      <c r="CJ35" s="666"/>
      <c r="CK35" s="666"/>
      <c r="CL35" s="667"/>
      <c r="CM35" s="686">
        <v>485757304</v>
      </c>
      <c r="CN35" s="687"/>
      <c r="CO35" s="687"/>
      <c r="CP35" s="687"/>
      <c r="CQ35" s="687"/>
      <c r="CR35" s="687"/>
      <c r="CS35" s="687"/>
      <c r="CT35" s="688"/>
      <c r="CU35" s="683">
        <v>46.6</v>
      </c>
      <c r="CV35" s="684"/>
      <c r="CW35" s="684"/>
      <c r="CX35" s="689"/>
      <c r="CY35" s="690">
        <v>420565172</v>
      </c>
      <c r="CZ35" s="687"/>
      <c r="DA35" s="687"/>
      <c r="DB35" s="687"/>
      <c r="DC35" s="687"/>
      <c r="DD35" s="687"/>
      <c r="DE35" s="687"/>
      <c r="DF35" s="688"/>
      <c r="DG35" s="690">
        <v>414203315</v>
      </c>
      <c r="DH35" s="687"/>
      <c r="DI35" s="687"/>
      <c r="DJ35" s="687"/>
      <c r="DK35" s="687"/>
      <c r="DL35" s="687"/>
      <c r="DM35" s="687"/>
      <c r="DN35" s="687"/>
      <c r="DO35" s="687"/>
      <c r="DP35" s="687"/>
      <c r="DQ35" s="688"/>
      <c r="DR35" s="683">
        <v>65.099999999999994</v>
      </c>
      <c r="DS35" s="684"/>
      <c r="DT35" s="684"/>
      <c r="DU35" s="684"/>
      <c r="DV35" s="684"/>
      <c r="DW35" s="684"/>
      <c r="DX35" s="685"/>
    </row>
    <row r="36" spans="2:128" ht="11.25" customHeight="1" x14ac:dyDescent="0.2">
      <c r="B36" s="609" t="s">
        <v>293</v>
      </c>
      <c r="C36" s="610"/>
      <c r="D36" s="610"/>
      <c r="E36" s="610"/>
      <c r="F36" s="610"/>
      <c r="G36" s="610"/>
      <c r="H36" s="610"/>
      <c r="I36" s="610"/>
      <c r="J36" s="610"/>
      <c r="K36" s="610"/>
      <c r="L36" s="610"/>
      <c r="M36" s="610"/>
      <c r="N36" s="610"/>
      <c r="O36" s="610"/>
      <c r="P36" s="610"/>
      <c r="Q36" s="611"/>
      <c r="R36" s="612">
        <v>117762293</v>
      </c>
      <c r="S36" s="613"/>
      <c r="T36" s="613"/>
      <c r="U36" s="613"/>
      <c r="V36" s="613"/>
      <c r="W36" s="613"/>
      <c r="X36" s="613"/>
      <c r="Y36" s="614"/>
      <c r="Z36" s="615">
        <v>11</v>
      </c>
      <c r="AA36" s="677"/>
      <c r="AB36" s="677"/>
      <c r="AC36" s="679"/>
      <c r="AD36" s="618" t="s">
        <v>231</v>
      </c>
      <c r="AE36" s="613"/>
      <c r="AF36" s="613"/>
      <c r="AG36" s="613"/>
      <c r="AH36" s="613"/>
      <c r="AI36" s="613"/>
      <c r="AJ36" s="613"/>
      <c r="AK36" s="614"/>
      <c r="AL36" s="615" t="s">
        <v>119</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294</v>
      </c>
      <c r="BZ36" s="610"/>
      <c r="CA36" s="610"/>
      <c r="CB36" s="610"/>
      <c r="CC36" s="610"/>
      <c r="CD36" s="610"/>
      <c r="CE36" s="610"/>
      <c r="CF36" s="610"/>
      <c r="CG36" s="610"/>
      <c r="CH36" s="610"/>
      <c r="CI36" s="610"/>
      <c r="CJ36" s="610"/>
      <c r="CK36" s="610"/>
      <c r="CL36" s="611"/>
      <c r="CM36" s="612">
        <v>316210753</v>
      </c>
      <c r="CN36" s="619"/>
      <c r="CO36" s="619"/>
      <c r="CP36" s="619"/>
      <c r="CQ36" s="619"/>
      <c r="CR36" s="619"/>
      <c r="CS36" s="619"/>
      <c r="CT36" s="620"/>
      <c r="CU36" s="615">
        <v>30.3</v>
      </c>
      <c r="CV36" s="616"/>
      <c r="CW36" s="616"/>
      <c r="CX36" s="617"/>
      <c r="CY36" s="618">
        <v>270094522</v>
      </c>
      <c r="CZ36" s="619"/>
      <c r="DA36" s="619"/>
      <c r="DB36" s="619"/>
      <c r="DC36" s="619"/>
      <c r="DD36" s="619"/>
      <c r="DE36" s="619"/>
      <c r="DF36" s="620"/>
      <c r="DG36" s="618">
        <v>265787286</v>
      </c>
      <c r="DH36" s="619"/>
      <c r="DI36" s="619"/>
      <c r="DJ36" s="619"/>
      <c r="DK36" s="619"/>
      <c r="DL36" s="619"/>
      <c r="DM36" s="619"/>
      <c r="DN36" s="619"/>
      <c r="DO36" s="619"/>
      <c r="DP36" s="619"/>
      <c r="DQ36" s="620"/>
      <c r="DR36" s="615">
        <v>41.7</v>
      </c>
      <c r="DS36" s="616"/>
      <c r="DT36" s="616"/>
      <c r="DU36" s="616"/>
      <c r="DV36" s="616"/>
      <c r="DW36" s="616"/>
      <c r="DX36" s="636"/>
    </row>
    <row r="37" spans="2:128" ht="11.25" customHeight="1" x14ac:dyDescent="0.2">
      <c r="B37" s="609" t="s">
        <v>295</v>
      </c>
      <c r="C37" s="610"/>
      <c r="D37" s="610"/>
      <c r="E37" s="610"/>
      <c r="F37" s="610"/>
      <c r="G37" s="610"/>
      <c r="H37" s="610"/>
      <c r="I37" s="610"/>
      <c r="J37" s="610"/>
      <c r="K37" s="610"/>
      <c r="L37" s="610"/>
      <c r="M37" s="610"/>
      <c r="N37" s="610"/>
      <c r="O37" s="610"/>
      <c r="P37" s="610"/>
      <c r="Q37" s="611"/>
      <c r="R37" s="612">
        <v>488000</v>
      </c>
      <c r="S37" s="613"/>
      <c r="T37" s="613"/>
      <c r="U37" s="613"/>
      <c r="V37" s="613"/>
      <c r="W37" s="613"/>
      <c r="X37" s="613"/>
      <c r="Y37" s="614"/>
      <c r="Z37" s="615">
        <v>0</v>
      </c>
      <c r="AA37" s="677"/>
      <c r="AB37" s="677"/>
      <c r="AC37" s="679"/>
      <c r="AD37" s="618" t="s">
        <v>119</v>
      </c>
      <c r="AE37" s="613"/>
      <c r="AF37" s="613"/>
      <c r="AG37" s="613"/>
      <c r="AH37" s="613"/>
      <c r="AI37" s="613"/>
      <c r="AJ37" s="613"/>
      <c r="AK37" s="614"/>
      <c r="AL37" s="615" t="s">
        <v>119</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296</v>
      </c>
      <c r="BZ37" s="610"/>
      <c r="CA37" s="610"/>
      <c r="CB37" s="610"/>
      <c r="CC37" s="610"/>
      <c r="CD37" s="610"/>
      <c r="CE37" s="610"/>
      <c r="CF37" s="610"/>
      <c r="CG37" s="610"/>
      <c r="CH37" s="610"/>
      <c r="CI37" s="610"/>
      <c r="CJ37" s="610"/>
      <c r="CK37" s="610"/>
      <c r="CL37" s="611"/>
      <c r="CM37" s="612">
        <v>231116216</v>
      </c>
      <c r="CN37" s="613"/>
      <c r="CO37" s="613"/>
      <c r="CP37" s="613"/>
      <c r="CQ37" s="613"/>
      <c r="CR37" s="613"/>
      <c r="CS37" s="613"/>
      <c r="CT37" s="614"/>
      <c r="CU37" s="615">
        <v>22.2</v>
      </c>
      <c r="CV37" s="616"/>
      <c r="CW37" s="616"/>
      <c r="CX37" s="617"/>
      <c r="CY37" s="618">
        <v>185873230</v>
      </c>
      <c r="CZ37" s="619"/>
      <c r="DA37" s="619"/>
      <c r="DB37" s="619"/>
      <c r="DC37" s="619"/>
      <c r="DD37" s="619"/>
      <c r="DE37" s="619"/>
      <c r="DF37" s="620"/>
      <c r="DG37" s="618">
        <v>185872656</v>
      </c>
      <c r="DH37" s="619"/>
      <c r="DI37" s="619"/>
      <c r="DJ37" s="619"/>
      <c r="DK37" s="619"/>
      <c r="DL37" s="619"/>
      <c r="DM37" s="619"/>
      <c r="DN37" s="619"/>
      <c r="DO37" s="619"/>
      <c r="DP37" s="619"/>
      <c r="DQ37" s="620"/>
      <c r="DR37" s="615">
        <v>29.2</v>
      </c>
      <c r="DS37" s="616"/>
      <c r="DT37" s="616"/>
      <c r="DU37" s="616"/>
      <c r="DV37" s="616"/>
      <c r="DW37" s="616"/>
      <c r="DX37" s="636"/>
    </row>
    <row r="38" spans="2:128" ht="11.25" customHeight="1" x14ac:dyDescent="0.2">
      <c r="B38" s="609" t="s">
        <v>297</v>
      </c>
      <c r="C38" s="610"/>
      <c r="D38" s="610"/>
      <c r="E38" s="610"/>
      <c r="F38" s="610"/>
      <c r="G38" s="610"/>
      <c r="H38" s="610"/>
      <c r="I38" s="610"/>
      <c r="J38" s="610"/>
      <c r="K38" s="610"/>
      <c r="L38" s="610"/>
      <c r="M38" s="610"/>
      <c r="N38" s="610"/>
      <c r="O38" s="610"/>
      <c r="P38" s="610"/>
      <c r="Q38" s="611"/>
      <c r="R38" s="612">
        <v>53035900</v>
      </c>
      <c r="S38" s="613"/>
      <c r="T38" s="613"/>
      <c r="U38" s="613"/>
      <c r="V38" s="613"/>
      <c r="W38" s="613"/>
      <c r="X38" s="613"/>
      <c r="Y38" s="614"/>
      <c r="Z38" s="615">
        <v>4.9000000000000004</v>
      </c>
      <c r="AA38" s="677"/>
      <c r="AB38" s="677"/>
      <c r="AC38" s="679"/>
      <c r="AD38" s="618" t="s">
        <v>119</v>
      </c>
      <c r="AE38" s="613"/>
      <c r="AF38" s="613"/>
      <c r="AG38" s="613"/>
      <c r="AH38" s="613"/>
      <c r="AI38" s="613"/>
      <c r="AJ38" s="613"/>
      <c r="AK38" s="614"/>
      <c r="AL38" s="615" t="s">
        <v>119</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298</v>
      </c>
      <c r="BZ38" s="610"/>
      <c r="CA38" s="610"/>
      <c r="CB38" s="610"/>
      <c r="CC38" s="610"/>
      <c r="CD38" s="610"/>
      <c r="CE38" s="610"/>
      <c r="CF38" s="610"/>
      <c r="CG38" s="610"/>
      <c r="CH38" s="610"/>
      <c r="CI38" s="610"/>
      <c r="CJ38" s="610"/>
      <c r="CK38" s="610"/>
      <c r="CL38" s="611"/>
      <c r="CM38" s="612">
        <v>24763857</v>
      </c>
      <c r="CN38" s="619"/>
      <c r="CO38" s="619"/>
      <c r="CP38" s="619"/>
      <c r="CQ38" s="619"/>
      <c r="CR38" s="619"/>
      <c r="CS38" s="619"/>
      <c r="CT38" s="620"/>
      <c r="CU38" s="615">
        <v>2.4</v>
      </c>
      <c r="CV38" s="616"/>
      <c r="CW38" s="616"/>
      <c r="CX38" s="617"/>
      <c r="CY38" s="618">
        <v>11306226</v>
      </c>
      <c r="CZ38" s="619"/>
      <c r="DA38" s="619"/>
      <c r="DB38" s="619"/>
      <c r="DC38" s="619"/>
      <c r="DD38" s="619"/>
      <c r="DE38" s="619"/>
      <c r="DF38" s="620"/>
      <c r="DG38" s="618">
        <v>11305968</v>
      </c>
      <c r="DH38" s="619"/>
      <c r="DI38" s="619"/>
      <c r="DJ38" s="619"/>
      <c r="DK38" s="619"/>
      <c r="DL38" s="619"/>
      <c r="DM38" s="619"/>
      <c r="DN38" s="619"/>
      <c r="DO38" s="619"/>
      <c r="DP38" s="619"/>
      <c r="DQ38" s="620"/>
      <c r="DR38" s="615">
        <v>1.8</v>
      </c>
      <c r="DS38" s="616"/>
      <c r="DT38" s="616"/>
      <c r="DU38" s="616"/>
      <c r="DV38" s="616"/>
      <c r="DW38" s="616"/>
      <c r="DX38" s="636"/>
    </row>
    <row r="39" spans="2:128" ht="11.25" customHeight="1" x14ac:dyDescent="0.2">
      <c r="B39" s="591" t="s">
        <v>299</v>
      </c>
      <c r="C39" s="592"/>
      <c r="D39" s="592"/>
      <c r="E39" s="592"/>
      <c r="F39" s="592"/>
      <c r="G39" s="592"/>
      <c r="H39" s="592"/>
      <c r="I39" s="592"/>
      <c r="J39" s="592"/>
      <c r="K39" s="592"/>
      <c r="L39" s="592"/>
      <c r="M39" s="592"/>
      <c r="N39" s="592"/>
      <c r="O39" s="592"/>
      <c r="P39" s="592"/>
      <c r="Q39" s="593"/>
      <c r="R39" s="612">
        <v>1075186091</v>
      </c>
      <c r="S39" s="613"/>
      <c r="T39" s="613"/>
      <c r="U39" s="613"/>
      <c r="V39" s="613"/>
      <c r="W39" s="613"/>
      <c r="X39" s="613"/>
      <c r="Y39" s="614"/>
      <c r="Z39" s="676">
        <v>100</v>
      </c>
      <c r="AA39" s="676"/>
      <c r="AB39" s="676"/>
      <c r="AC39" s="676"/>
      <c r="AD39" s="671">
        <v>583194816</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300</v>
      </c>
      <c r="BZ39" s="610"/>
      <c r="CA39" s="610"/>
      <c r="CB39" s="610"/>
      <c r="CC39" s="610"/>
      <c r="CD39" s="610"/>
      <c r="CE39" s="610"/>
      <c r="CF39" s="610"/>
      <c r="CG39" s="610"/>
      <c r="CH39" s="610"/>
      <c r="CI39" s="610"/>
      <c r="CJ39" s="610"/>
      <c r="CK39" s="610"/>
      <c r="CL39" s="611"/>
      <c r="CM39" s="612">
        <v>144782694</v>
      </c>
      <c r="CN39" s="613"/>
      <c r="CO39" s="613"/>
      <c r="CP39" s="613"/>
      <c r="CQ39" s="613"/>
      <c r="CR39" s="613"/>
      <c r="CS39" s="613"/>
      <c r="CT39" s="614"/>
      <c r="CU39" s="615">
        <v>13.9</v>
      </c>
      <c r="CV39" s="616"/>
      <c r="CW39" s="616"/>
      <c r="CX39" s="617"/>
      <c r="CY39" s="618">
        <v>139164424</v>
      </c>
      <c r="CZ39" s="619"/>
      <c r="DA39" s="619"/>
      <c r="DB39" s="619"/>
      <c r="DC39" s="619"/>
      <c r="DD39" s="619"/>
      <c r="DE39" s="619"/>
      <c r="DF39" s="620"/>
      <c r="DG39" s="618">
        <v>137110061</v>
      </c>
      <c r="DH39" s="619"/>
      <c r="DI39" s="619"/>
      <c r="DJ39" s="619"/>
      <c r="DK39" s="619"/>
      <c r="DL39" s="619"/>
      <c r="DM39" s="619"/>
      <c r="DN39" s="619"/>
      <c r="DO39" s="619"/>
      <c r="DP39" s="619"/>
      <c r="DQ39" s="620"/>
      <c r="DR39" s="615">
        <v>21.5</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301</v>
      </c>
      <c r="BZ40" s="630"/>
      <c r="CA40" s="609" t="s">
        <v>302</v>
      </c>
      <c r="CB40" s="610"/>
      <c r="CC40" s="610"/>
      <c r="CD40" s="610"/>
      <c r="CE40" s="610"/>
      <c r="CF40" s="610"/>
      <c r="CG40" s="610"/>
      <c r="CH40" s="610"/>
      <c r="CI40" s="610"/>
      <c r="CJ40" s="610"/>
      <c r="CK40" s="610"/>
      <c r="CL40" s="611"/>
      <c r="CM40" s="612">
        <v>144782688</v>
      </c>
      <c r="CN40" s="619"/>
      <c r="CO40" s="619"/>
      <c r="CP40" s="619"/>
      <c r="CQ40" s="619"/>
      <c r="CR40" s="619"/>
      <c r="CS40" s="619"/>
      <c r="CT40" s="620"/>
      <c r="CU40" s="615">
        <v>13.9</v>
      </c>
      <c r="CV40" s="616"/>
      <c r="CW40" s="616"/>
      <c r="CX40" s="617"/>
      <c r="CY40" s="618">
        <v>139164418</v>
      </c>
      <c r="CZ40" s="619"/>
      <c r="DA40" s="619"/>
      <c r="DB40" s="619"/>
      <c r="DC40" s="619"/>
      <c r="DD40" s="619"/>
      <c r="DE40" s="619"/>
      <c r="DF40" s="620"/>
      <c r="DG40" s="618">
        <v>137110055</v>
      </c>
      <c r="DH40" s="619"/>
      <c r="DI40" s="619"/>
      <c r="DJ40" s="619"/>
      <c r="DK40" s="619"/>
      <c r="DL40" s="619"/>
      <c r="DM40" s="619"/>
      <c r="DN40" s="619"/>
      <c r="DO40" s="619"/>
      <c r="DP40" s="619"/>
      <c r="DQ40" s="620"/>
      <c r="DR40" s="615">
        <v>21.5</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303</v>
      </c>
      <c r="CB41" s="610"/>
      <c r="CC41" s="610"/>
      <c r="CD41" s="610"/>
      <c r="CE41" s="610"/>
      <c r="CF41" s="610"/>
      <c r="CG41" s="610"/>
      <c r="CH41" s="610"/>
      <c r="CI41" s="610"/>
      <c r="CJ41" s="610"/>
      <c r="CK41" s="610"/>
      <c r="CL41" s="611"/>
      <c r="CM41" s="612">
        <v>133155064</v>
      </c>
      <c r="CN41" s="613"/>
      <c r="CO41" s="613"/>
      <c r="CP41" s="613"/>
      <c r="CQ41" s="613"/>
      <c r="CR41" s="613"/>
      <c r="CS41" s="613"/>
      <c r="CT41" s="614"/>
      <c r="CU41" s="615">
        <v>12.8</v>
      </c>
      <c r="CV41" s="616"/>
      <c r="CW41" s="616"/>
      <c r="CX41" s="617"/>
      <c r="CY41" s="618">
        <v>127605714</v>
      </c>
      <c r="CZ41" s="619"/>
      <c r="DA41" s="619"/>
      <c r="DB41" s="619"/>
      <c r="DC41" s="619"/>
      <c r="DD41" s="619"/>
      <c r="DE41" s="619"/>
      <c r="DF41" s="620"/>
      <c r="DG41" s="618">
        <v>125551351</v>
      </c>
      <c r="DH41" s="619"/>
      <c r="DI41" s="619"/>
      <c r="DJ41" s="619"/>
      <c r="DK41" s="619"/>
      <c r="DL41" s="619"/>
      <c r="DM41" s="619"/>
      <c r="DN41" s="619"/>
      <c r="DO41" s="619"/>
      <c r="DP41" s="619"/>
      <c r="DQ41" s="620"/>
      <c r="DR41" s="615">
        <v>19.7</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304</v>
      </c>
      <c r="AQ42" s="674"/>
      <c r="AR42" s="674"/>
      <c r="AS42" s="674"/>
      <c r="AT42" s="674"/>
      <c r="AU42" s="674"/>
      <c r="AV42" s="674"/>
      <c r="AW42" s="674"/>
      <c r="AX42" s="674"/>
      <c r="AY42" s="674"/>
      <c r="AZ42" s="674"/>
      <c r="BA42" s="674"/>
      <c r="BB42" s="674"/>
      <c r="BC42" s="675"/>
      <c r="BD42" s="673" t="s">
        <v>305</v>
      </c>
      <c r="BE42" s="674"/>
      <c r="BF42" s="674"/>
      <c r="BG42" s="674"/>
      <c r="BH42" s="674"/>
      <c r="BI42" s="674"/>
      <c r="BJ42" s="674"/>
      <c r="BK42" s="674"/>
      <c r="BL42" s="674"/>
      <c r="BM42" s="675"/>
      <c r="BN42" s="673" t="s">
        <v>306</v>
      </c>
      <c r="BO42" s="674"/>
      <c r="BP42" s="674"/>
      <c r="BQ42" s="674"/>
      <c r="BR42" s="674"/>
      <c r="BS42" s="674"/>
      <c r="BT42" s="674"/>
      <c r="BU42" s="674"/>
      <c r="BV42" s="674"/>
      <c r="BW42" s="675"/>
      <c r="BY42" s="631"/>
      <c r="BZ42" s="632"/>
      <c r="CA42" s="609" t="s">
        <v>307</v>
      </c>
      <c r="CB42" s="610"/>
      <c r="CC42" s="610"/>
      <c r="CD42" s="610"/>
      <c r="CE42" s="610"/>
      <c r="CF42" s="610"/>
      <c r="CG42" s="610"/>
      <c r="CH42" s="610"/>
      <c r="CI42" s="610"/>
      <c r="CJ42" s="610"/>
      <c r="CK42" s="610"/>
      <c r="CL42" s="611"/>
      <c r="CM42" s="612">
        <v>11627624</v>
      </c>
      <c r="CN42" s="619"/>
      <c r="CO42" s="619"/>
      <c r="CP42" s="619"/>
      <c r="CQ42" s="619"/>
      <c r="CR42" s="619"/>
      <c r="CS42" s="619"/>
      <c r="CT42" s="620"/>
      <c r="CU42" s="615">
        <v>1.1000000000000001</v>
      </c>
      <c r="CV42" s="616"/>
      <c r="CW42" s="616"/>
      <c r="CX42" s="617"/>
      <c r="CY42" s="618">
        <v>11558704</v>
      </c>
      <c r="CZ42" s="619"/>
      <c r="DA42" s="619"/>
      <c r="DB42" s="619"/>
      <c r="DC42" s="619"/>
      <c r="DD42" s="619"/>
      <c r="DE42" s="619"/>
      <c r="DF42" s="620"/>
      <c r="DG42" s="618">
        <v>11558704</v>
      </c>
      <c r="DH42" s="619"/>
      <c r="DI42" s="619"/>
      <c r="DJ42" s="619"/>
      <c r="DK42" s="619"/>
      <c r="DL42" s="619"/>
      <c r="DM42" s="619"/>
      <c r="DN42" s="619"/>
      <c r="DO42" s="619"/>
      <c r="DP42" s="619"/>
      <c r="DQ42" s="620"/>
      <c r="DR42" s="615">
        <v>1.8</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308</v>
      </c>
      <c r="AQ43" s="657"/>
      <c r="AR43" s="657"/>
      <c r="AS43" s="657"/>
      <c r="AT43" s="662" t="s">
        <v>309</v>
      </c>
      <c r="AU43" s="224"/>
      <c r="AV43" s="224"/>
      <c r="AW43" s="224"/>
      <c r="AX43" s="665" t="s">
        <v>154</v>
      </c>
      <c r="AY43" s="666"/>
      <c r="AZ43" s="666"/>
      <c r="BA43" s="666"/>
      <c r="BB43" s="666"/>
      <c r="BC43" s="667"/>
      <c r="BD43" s="668">
        <v>99.4</v>
      </c>
      <c r="BE43" s="669"/>
      <c r="BF43" s="669"/>
      <c r="BG43" s="669"/>
      <c r="BH43" s="669"/>
      <c r="BI43" s="669">
        <v>98.7</v>
      </c>
      <c r="BJ43" s="669"/>
      <c r="BK43" s="669"/>
      <c r="BL43" s="669"/>
      <c r="BM43" s="670"/>
      <c r="BN43" s="668">
        <v>99.4</v>
      </c>
      <c r="BO43" s="669"/>
      <c r="BP43" s="669"/>
      <c r="BQ43" s="669"/>
      <c r="BR43" s="669"/>
      <c r="BS43" s="669">
        <v>98.7</v>
      </c>
      <c r="BT43" s="669"/>
      <c r="BU43" s="669"/>
      <c r="BV43" s="669"/>
      <c r="BW43" s="670"/>
      <c r="BY43" s="633"/>
      <c r="BZ43" s="634"/>
      <c r="CA43" s="609" t="s">
        <v>310</v>
      </c>
      <c r="CB43" s="610"/>
      <c r="CC43" s="610"/>
      <c r="CD43" s="610"/>
      <c r="CE43" s="610"/>
      <c r="CF43" s="610"/>
      <c r="CG43" s="610"/>
      <c r="CH43" s="610"/>
      <c r="CI43" s="610"/>
      <c r="CJ43" s="610"/>
      <c r="CK43" s="610"/>
      <c r="CL43" s="611"/>
      <c r="CM43" s="612">
        <v>6</v>
      </c>
      <c r="CN43" s="613"/>
      <c r="CO43" s="613"/>
      <c r="CP43" s="613"/>
      <c r="CQ43" s="613"/>
      <c r="CR43" s="613"/>
      <c r="CS43" s="613"/>
      <c r="CT43" s="614"/>
      <c r="CU43" s="615">
        <v>0</v>
      </c>
      <c r="CV43" s="616"/>
      <c r="CW43" s="616"/>
      <c r="CX43" s="617"/>
      <c r="CY43" s="618">
        <v>6</v>
      </c>
      <c r="CZ43" s="619"/>
      <c r="DA43" s="619"/>
      <c r="DB43" s="619"/>
      <c r="DC43" s="619"/>
      <c r="DD43" s="619"/>
      <c r="DE43" s="619"/>
      <c r="DF43" s="620"/>
      <c r="DG43" s="618">
        <v>6</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311</v>
      </c>
      <c r="AV44" s="213"/>
      <c r="AW44" s="213"/>
      <c r="AX44" s="609" t="s">
        <v>312</v>
      </c>
      <c r="AY44" s="610"/>
      <c r="AZ44" s="610"/>
      <c r="BA44" s="610"/>
      <c r="BB44" s="610"/>
      <c r="BC44" s="611"/>
      <c r="BD44" s="654">
        <v>98.9</v>
      </c>
      <c r="BE44" s="628"/>
      <c r="BF44" s="628"/>
      <c r="BG44" s="628"/>
      <c r="BH44" s="628"/>
      <c r="BI44" s="628">
        <v>97.2</v>
      </c>
      <c r="BJ44" s="628"/>
      <c r="BK44" s="628"/>
      <c r="BL44" s="628"/>
      <c r="BM44" s="655"/>
      <c r="BN44" s="654">
        <v>98.9</v>
      </c>
      <c r="BO44" s="628"/>
      <c r="BP44" s="628"/>
      <c r="BQ44" s="628"/>
      <c r="BR44" s="628"/>
      <c r="BS44" s="628">
        <v>96.9</v>
      </c>
      <c r="BT44" s="628"/>
      <c r="BU44" s="628"/>
      <c r="BV44" s="628"/>
      <c r="BW44" s="655"/>
      <c r="BY44" s="609" t="s">
        <v>313</v>
      </c>
      <c r="BZ44" s="610"/>
      <c r="CA44" s="610"/>
      <c r="CB44" s="610"/>
      <c r="CC44" s="610"/>
      <c r="CD44" s="610"/>
      <c r="CE44" s="610"/>
      <c r="CF44" s="610"/>
      <c r="CG44" s="610"/>
      <c r="CH44" s="610"/>
      <c r="CI44" s="610"/>
      <c r="CJ44" s="610"/>
      <c r="CK44" s="610"/>
      <c r="CL44" s="611"/>
      <c r="CM44" s="612">
        <v>396593223</v>
      </c>
      <c r="CN44" s="619"/>
      <c r="CO44" s="619"/>
      <c r="CP44" s="619"/>
      <c r="CQ44" s="619"/>
      <c r="CR44" s="619"/>
      <c r="CS44" s="619"/>
      <c r="CT44" s="620"/>
      <c r="CU44" s="615">
        <v>38.1</v>
      </c>
      <c r="CV44" s="616"/>
      <c r="CW44" s="616"/>
      <c r="CX44" s="617"/>
      <c r="CY44" s="618">
        <v>282620833</v>
      </c>
      <c r="CZ44" s="619"/>
      <c r="DA44" s="619"/>
      <c r="DB44" s="619"/>
      <c r="DC44" s="619"/>
      <c r="DD44" s="619"/>
      <c r="DE44" s="619"/>
      <c r="DF44" s="620"/>
      <c r="DG44" s="618">
        <v>200741324</v>
      </c>
      <c r="DH44" s="619"/>
      <c r="DI44" s="619"/>
      <c r="DJ44" s="619"/>
      <c r="DK44" s="619"/>
      <c r="DL44" s="619"/>
      <c r="DM44" s="619"/>
      <c r="DN44" s="619"/>
      <c r="DO44" s="619"/>
      <c r="DP44" s="619"/>
      <c r="DQ44" s="620"/>
      <c r="DR44" s="615">
        <v>31.5</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314</v>
      </c>
      <c r="AY45" s="592"/>
      <c r="AZ45" s="592"/>
      <c r="BA45" s="592"/>
      <c r="BB45" s="592"/>
      <c r="BC45" s="593"/>
      <c r="BD45" s="651">
        <v>99.8</v>
      </c>
      <c r="BE45" s="652"/>
      <c r="BF45" s="652"/>
      <c r="BG45" s="652"/>
      <c r="BH45" s="652"/>
      <c r="BI45" s="652">
        <v>99.6</v>
      </c>
      <c r="BJ45" s="652"/>
      <c r="BK45" s="652"/>
      <c r="BL45" s="652"/>
      <c r="BM45" s="653"/>
      <c r="BN45" s="651">
        <v>99.9</v>
      </c>
      <c r="BO45" s="652"/>
      <c r="BP45" s="652"/>
      <c r="BQ45" s="652"/>
      <c r="BR45" s="652"/>
      <c r="BS45" s="652">
        <v>99.6</v>
      </c>
      <c r="BT45" s="652"/>
      <c r="BU45" s="652"/>
      <c r="BV45" s="652"/>
      <c r="BW45" s="653"/>
      <c r="BY45" s="609" t="s">
        <v>315</v>
      </c>
      <c r="BZ45" s="610"/>
      <c r="CA45" s="610"/>
      <c r="CB45" s="610"/>
      <c r="CC45" s="610"/>
      <c r="CD45" s="610"/>
      <c r="CE45" s="610"/>
      <c r="CF45" s="610"/>
      <c r="CG45" s="610"/>
      <c r="CH45" s="610"/>
      <c r="CI45" s="610"/>
      <c r="CJ45" s="610"/>
      <c r="CK45" s="610"/>
      <c r="CL45" s="611"/>
      <c r="CM45" s="612">
        <v>44267363</v>
      </c>
      <c r="CN45" s="613"/>
      <c r="CO45" s="613"/>
      <c r="CP45" s="613"/>
      <c r="CQ45" s="613"/>
      <c r="CR45" s="613"/>
      <c r="CS45" s="613"/>
      <c r="CT45" s="614"/>
      <c r="CU45" s="615">
        <v>4.2</v>
      </c>
      <c r="CV45" s="616"/>
      <c r="CW45" s="616"/>
      <c r="CX45" s="617"/>
      <c r="CY45" s="618">
        <v>27015429</v>
      </c>
      <c r="CZ45" s="619"/>
      <c r="DA45" s="619"/>
      <c r="DB45" s="619"/>
      <c r="DC45" s="619"/>
      <c r="DD45" s="619"/>
      <c r="DE45" s="619"/>
      <c r="DF45" s="620"/>
      <c r="DG45" s="618">
        <v>24245850</v>
      </c>
      <c r="DH45" s="619"/>
      <c r="DI45" s="619"/>
      <c r="DJ45" s="619"/>
      <c r="DK45" s="619"/>
      <c r="DL45" s="619"/>
      <c r="DM45" s="619"/>
      <c r="DN45" s="619"/>
      <c r="DO45" s="619"/>
      <c r="DP45" s="619"/>
      <c r="DQ45" s="620"/>
      <c r="DR45" s="615">
        <v>3.8</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316</v>
      </c>
      <c r="AQ46" s="645"/>
      <c r="AR46" s="645"/>
      <c r="AS46" s="645"/>
      <c r="AT46" s="645"/>
      <c r="AU46" s="645"/>
      <c r="AV46" s="645"/>
      <c r="AW46" s="646"/>
      <c r="AX46" s="647" t="s">
        <v>317</v>
      </c>
      <c r="AY46" s="647"/>
      <c r="AZ46" s="647"/>
      <c r="BA46" s="647"/>
      <c r="BB46" s="647"/>
      <c r="BC46" s="647"/>
      <c r="BD46" s="648">
        <v>14469926</v>
      </c>
      <c r="BE46" s="649"/>
      <c r="BF46" s="649"/>
      <c r="BG46" s="649"/>
      <c r="BH46" s="649"/>
      <c r="BI46" s="649"/>
      <c r="BJ46" s="649"/>
      <c r="BK46" s="649"/>
      <c r="BL46" s="649"/>
      <c r="BM46" s="650"/>
      <c r="BN46" s="648">
        <v>14087587</v>
      </c>
      <c r="BO46" s="649"/>
      <c r="BP46" s="649"/>
      <c r="BQ46" s="649"/>
      <c r="BR46" s="649"/>
      <c r="BS46" s="649"/>
      <c r="BT46" s="649"/>
      <c r="BU46" s="649"/>
      <c r="BV46" s="649"/>
      <c r="BW46" s="650"/>
      <c r="BY46" s="609" t="s">
        <v>318</v>
      </c>
      <c r="BZ46" s="610"/>
      <c r="CA46" s="610"/>
      <c r="CB46" s="610"/>
      <c r="CC46" s="610"/>
      <c r="CD46" s="610"/>
      <c r="CE46" s="610"/>
      <c r="CF46" s="610"/>
      <c r="CG46" s="610"/>
      <c r="CH46" s="610"/>
      <c r="CI46" s="610"/>
      <c r="CJ46" s="610"/>
      <c r="CK46" s="610"/>
      <c r="CL46" s="611"/>
      <c r="CM46" s="612">
        <v>9051106</v>
      </c>
      <c r="CN46" s="619"/>
      <c r="CO46" s="619"/>
      <c r="CP46" s="619"/>
      <c r="CQ46" s="619"/>
      <c r="CR46" s="619"/>
      <c r="CS46" s="619"/>
      <c r="CT46" s="620"/>
      <c r="CU46" s="615">
        <v>0.9</v>
      </c>
      <c r="CV46" s="616"/>
      <c r="CW46" s="616"/>
      <c r="CX46" s="617"/>
      <c r="CY46" s="618">
        <v>6914268</v>
      </c>
      <c r="CZ46" s="619"/>
      <c r="DA46" s="619"/>
      <c r="DB46" s="619"/>
      <c r="DC46" s="619"/>
      <c r="DD46" s="619"/>
      <c r="DE46" s="619"/>
      <c r="DF46" s="620"/>
      <c r="DG46" s="618">
        <v>6914268</v>
      </c>
      <c r="DH46" s="619"/>
      <c r="DI46" s="619"/>
      <c r="DJ46" s="619"/>
      <c r="DK46" s="619"/>
      <c r="DL46" s="619"/>
      <c r="DM46" s="619"/>
      <c r="DN46" s="619"/>
      <c r="DO46" s="619"/>
      <c r="DP46" s="619"/>
      <c r="DQ46" s="620"/>
      <c r="DR46" s="615">
        <v>1.1000000000000001</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319</v>
      </c>
      <c r="AQ47" s="638"/>
      <c r="AR47" s="638"/>
      <c r="AS47" s="638"/>
      <c r="AT47" s="638"/>
      <c r="AU47" s="638"/>
      <c r="AV47" s="638"/>
      <c r="AW47" s="639"/>
      <c r="AX47" s="640" t="s">
        <v>320</v>
      </c>
      <c r="AY47" s="640"/>
      <c r="AZ47" s="640"/>
      <c r="BA47" s="640"/>
      <c r="BB47" s="640"/>
      <c r="BC47" s="640"/>
      <c r="BD47" s="641">
        <v>14469926</v>
      </c>
      <c r="BE47" s="642"/>
      <c r="BF47" s="642"/>
      <c r="BG47" s="642"/>
      <c r="BH47" s="642"/>
      <c r="BI47" s="642"/>
      <c r="BJ47" s="642"/>
      <c r="BK47" s="642"/>
      <c r="BL47" s="642"/>
      <c r="BM47" s="643"/>
      <c r="BN47" s="641">
        <v>14087587</v>
      </c>
      <c r="BO47" s="642"/>
      <c r="BP47" s="642"/>
      <c r="BQ47" s="642"/>
      <c r="BR47" s="642"/>
      <c r="BS47" s="642"/>
      <c r="BT47" s="642"/>
      <c r="BU47" s="642"/>
      <c r="BV47" s="642"/>
      <c r="BW47" s="643"/>
      <c r="BY47" s="609" t="s">
        <v>321</v>
      </c>
      <c r="BZ47" s="610"/>
      <c r="CA47" s="610"/>
      <c r="CB47" s="610"/>
      <c r="CC47" s="610"/>
      <c r="CD47" s="610"/>
      <c r="CE47" s="610"/>
      <c r="CF47" s="610"/>
      <c r="CG47" s="610"/>
      <c r="CH47" s="610"/>
      <c r="CI47" s="610"/>
      <c r="CJ47" s="610"/>
      <c r="CK47" s="610"/>
      <c r="CL47" s="611"/>
      <c r="CM47" s="612">
        <v>257669154</v>
      </c>
      <c r="CN47" s="613"/>
      <c r="CO47" s="613"/>
      <c r="CP47" s="613"/>
      <c r="CQ47" s="613"/>
      <c r="CR47" s="613"/>
      <c r="CS47" s="613"/>
      <c r="CT47" s="614"/>
      <c r="CU47" s="615">
        <v>24.7</v>
      </c>
      <c r="CV47" s="616"/>
      <c r="CW47" s="616"/>
      <c r="CX47" s="617"/>
      <c r="CY47" s="618">
        <v>222245984</v>
      </c>
      <c r="CZ47" s="619"/>
      <c r="DA47" s="619"/>
      <c r="DB47" s="619"/>
      <c r="DC47" s="619"/>
      <c r="DD47" s="619"/>
      <c r="DE47" s="619"/>
      <c r="DF47" s="620"/>
      <c r="DG47" s="618">
        <v>151828944</v>
      </c>
      <c r="DH47" s="619"/>
      <c r="DI47" s="619"/>
      <c r="DJ47" s="619"/>
      <c r="DK47" s="619"/>
      <c r="DL47" s="619"/>
      <c r="DM47" s="619"/>
      <c r="DN47" s="619"/>
      <c r="DO47" s="619"/>
      <c r="DP47" s="619"/>
      <c r="DQ47" s="620"/>
      <c r="DR47" s="615">
        <v>23.8</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322</v>
      </c>
      <c r="BZ48" s="610"/>
      <c r="CA48" s="610"/>
      <c r="CB48" s="610"/>
      <c r="CC48" s="610"/>
      <c r="CD48" s="610"/>
      <c r="CE48" s="610"/>
      <c r="CF48" s="610"/>
      <c r="CG48" s="610"/>
      <c r="CH48" s="610"/>
      <c r="CI48" s="610"/>
      <c r="CJ48" s="610"/>
      <c r="CK48" s="610"/>
      <c r="CL48" s="611"/>
      <c r="CM48" s="612">
        <v>25706393</v>
      </c>
      <c r="CN48" s="619"/>
      <c r="CO48" s="619"/>
      <c r="CP48" s="619"/>
      <c r="CQ48" s="619"/>
      <c r="CR48" s="619"/>
      <c r="CS48" s="619"/>
      <c r="CT48" s="620"/>
      <c r="CU48" s="615">
        <v>2.5</v>
      </c>
      <c r="CV48" s="616"/>
      <c r="CW48" s="616"/>
      <c r="CX48" s="617"/>
      <c r="CY48" s="618">
        <v>20510448</v>
      </c>
      <c r="CZ48" s="619"/>
      <c r="DA48" s="619"/>
      <c r="DB48" s="619"/>
      <c r="DC48" s="619"/>
      <c r="DD48" s="619"/>
      <c r="DE48" s="619"/>
      <c r="DF48" s="620"/>
      <c r="DG48" s="618">
        <v>16837357</v>
      </c>
      <c r="DH48" s="619"/>
      <c r="DI48" s="619"/>
      <c r="DJ48" s="619"/>
      <c r="DK48" s="619"/>
      <c r="DL48" s="619"/>
      <c r="DM48" s="619"/>
      <c r="DN48" s="619"/>
      <c r="DO48" s="619"/>
      <c r="DP48" s="619"/>
      <c r="DQ48" s="620"/>
      <c r="DR48" s="615">
        <v>2.6</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323</v>
      </c>
      <c r="BZ49" s="610"/>
      <c r="CA49" s="610"/>
      <c r="CB49" s="610"/>
      <c r="CC49" s="610"/>
      <c r="CD49" s="610"/>
      <c r="CE49" s="610"/>
      <c r="CF49" s="610"/>
      <c r="CG49" s="610"/>
      <c r="CH49" s="610"/>
      <c r="CI49" s="610"/>
      <c r="CJ49" s="610"/>
      <c r="CK49" s="610"/>
      <c r="CL49" s="611"/>
      <c r="CM49" s="612">
        <v>9251426</v>
      </c>
      <c r="CN49" s="613"/>
      <c r="CO49" s="613"/>
      <c r="CP49" s="613"/>
      <c r="CQ49" s="613"/>
      <c r="CR49" s="613"/>
      <c r="CS49" s="613"/>
      <c r="CT49" s="614"/>
      <c r="CU49" s="615">
        <v>0.9</v>
      </c>
      <c r="CV49" s="616"/>
      <c r="CW49" s="616"/>
      <c r="CX49" s="617"/>
      <c r="CY49" s="618">
        <v>4743464</v>
      </c>
      <c r="CZ49" s="619"/>
      <c r="DA49" s="619"/>
      <c r="DB49" s="619"/>
      <c r="DC49" s="619"/>
      <c r="DD49" s="619"/>
      <c r="DE49" s="619"/>
      <c r="DF49" s="620"/>
      <c r="DG49" s="618" t="s">
        <v>231</v>
      </c>
      <c r="DH49" s="619"/>
      <c r="DI49" s="619"/>
      <c r="DJ49" s="619"/>
      <c r="DK49" s="619"/>
      <c r="DL49" s="619"/>
      <c r="DM49" s="619"/>
      <c r="DN49" s="619"/>
      <c r="DO49" s="619"/>
      <c r="DP49" s="619"/>
      <c r="DQ49" s="620"/>
      <c r="DR49" s="615" t="s">
        <v>231</v>
      </c>
      <c r="DS49" s="616"/>
      <c r="DT49" s="616"/>
      <c r="DU49" s="616"/>
      <c r="DV49" s="616"/>
      <c r="DW49" s="616"/>
      <c r="DX49" s="636"/>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325</v>
      </c>
      <c r="BZ50" s="610"/>
      <c r="CA50" s="610"/>
      <c r="CB50" s="610"/>
      <c r="CC50" s="610"/>
      <c r="CD50" s="610"/>
      <c r="CE50" s="610"/>
      <c r="CF50" s="610"/>
      <c r="CG50" s="610"/>
      <c r="CH50" s="610"/>
      <c r="CI50" s="610"/>
      <c r="CJ50" s="610"/>
      <c r="CK50" s="610"/>
      <c r="CL50" s="611"/>
      <c r="CM50" s="612">
        <v>1733366</v>
      </c>
      <c r="CN50" s="619"/>
      <c r="CO50" s="619"/>
      <c r="CP50" s="619"/>
      <c r="CQ50" s="619"/>
      <c r="CR50" s="619"/>
      <c r="CS50" s="619"/>
      <c r="CT50" s="620"/>
      <c r="CU50" s="615">
        <v>0.2</v>
      </c>
      <c r="CV50" s="616"/>
      <c r="CW50" s="616"/>
      <c r="CX50" s="617"/>
      <c r="CY50" s="618">
        <v>3066</v>
      </c>
      <c r="CZ50" s="619"/>
      <c r="DA50" s="619"/>
      <c r="DB50" s="619"/>
      <c r="DC50" s="619"/>
      <c r="DD50" s="619"/>
      <c r="DE50" s="619"/>
      <c r="DF50" s="620"/>
      <c r="DG50" s="618" t="s">
        <v>119</v>
      </c>
      <c r="DH50" s="619"/>
      <c r="DI50" s="619"/>
      <c r="DJ50" s="619"/>
      <c r="DK50" s="619"/>
      <c r="DL50" s="619"/>
      <c r="DM50" s="619"/>
      <c r="DN50" s="619"/>
      <c r="DO50" s="619"/>
      <c r="DP50" s="619"/>
      <c r="DQ50" s="620"/>
      <c r="DR50" s="615" t="s">
        <v>231</v>
      </c>
      <c r="DS50" s="616"/>
      <c r="DT50" s="616"/>
      <c r="DU50" s="616"/>
      <c r="DV50" s="616"/>
      <c r="DW50" s="616"/>
      <c r="DX50" s="636"/>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327</v>
      </c>
      <c r="BZ51" s="610"/>
      <c r="CA51" s="610"/>
      <c r="CB51" s="610"/>
      <c r="CC51" s="610"/>
      <c r="CD51" s="610"/>
      <c r="CE51" s="610"/>
      <c r="CF51" s="610"/>
      <c r="CG51" s="610"/>
      <c r="CH51" s="610"/>
      <c r="CI51" s="610"/>
      <c r="CJ51" s="610"/>
      <c r="CK51" s="610"/>
      <c r="CL51" s="611"/>
      <c r="CM51" s="612">
        <v>48914415</v>
      </c>
      <c r="CN51" s="613"/>
      <c r="CO51" s="613"/>
      <c r="CP51" s="613"/>
      <c r="CQ51" s="613"/>
      <c r="CR51" s="613"/>
      <c r="CS51" s="613"/>
      <c r="CT51" s="614"/>
      <c r="CU51" s="615">
        <v>4.7</v>
      </c>
      <c r="CV51" s="616"/>
      <c r="CW51" s="616"/>
      <c r="CX51" s="617"/>
      <c r="CY51" s="618">
        <v>1188174</v>
      </c>
      <c r="CZ51" s="619"/>
      <c r="DA51" s="619"/>
      <c r="DB51" s="619"/>
      <c r="DC51" s="619"/>
      <c r="DD51" s="619"/>
      <c r="DE51" s="619"/>
      <c r="DF51" s="620"/>
      <c r="DG51" s="618">
        <v>914905</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329</v>
      </c>
      <c r="BZ52" s="610"/>
      <c r="CA52" s="610"/>
      <c r="CB52" s="610"/>
      <c r="CC52" s="610"/>
      <c r="CD52" s="610"/>
      <c r="CE52" s="610"/>
      <c r="CF52" s="610"/>
      <c r="CG52" s="610"/>
      <c r="CH52" s="610"/>
      <c r="CI52" s="610"/>
      <c r="CJ52" s="610"/>
      <c r="CK52" s="610"/>
      <c r="CL52" s="611"/>
      <c r="CM52" s="612" t="s">
        <v>119</v>
      </c>
      <c r="CN52" s="619"/>
      <c r="CO52" s="619"/>
      <c r="CP52" s="619"/>
      <c r="CQ52" s="619"/>
      <c r="CR52" s="619"/>
      <c r="CS52" s="619"/>
      <c r="CT52" s="620"/>
      <c r="CU52" s="615" t="s">
        <v>231</v>
      </c>
      <c r="CV52" s="616"/>
      <c r="CW52" s="616"/>
      <c r="CX52" s="617"/>
      <c r="CY52" s="618" t="s">
        <v>119</v>
      </c>
      <c r="CZ52" s="619"/>
      <c r="DA52" s="619"/>
      <c r="DB52" s="619"/>
      <c r="DC52" s="619"/>
      <c r="DD52" s="619"/>
      <c r="DE52" s="619"/>
      <c r="DF52" s="620"/>
      <c r="DG52" s="618" t="s">
        <v>119</v>
      </c>
      <c r="DH52" s="619"/>
      <c r="DI52" s="619"/>
      <c r="DJ52" s="619"/>
      <c r="DK52" s="619"/>
      <c r="DL52" s="619"/>
      <c r="DM52" s="619"/>
      <c r="DN52" s="619"/>
      <c r="DO52" s="619"/>
      <c r="DP52" s="619"/>
      <c r="DQ52" s="620"/>
      <c r="DR52" s="615" t="s">
        <v>119</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330</v>
      </c>
      <c r="BZ53" s="610"/>
      <c r="CA53" s="610"/>
      <c r="CB53" s="610"/>
      <c r="CC53" s="610"/>
      <c r="CD53" s="610"/>
      <c r="CE53" s="610"/>
      <c r="CF53" s="610"/>
      <c r="CG53" s="610"/>
      <c r="CH53" s="610"/>
      <c r="CI53" s="610"/>
      <c r="CJ53" s="610"/>
      <c r="CK53" s="610"/>
      <c r="CL53" s="611"/>
      <c r="CM53" s="612">
        <v>159702703</v>
      </c>
      <c r="CN53" s="613"/>
      <c r="CO53" s="613"/>
      <c r="CP53" s="613"/>
      <c r="CQ53" s="613"/>
      <c r="CR53" s="613"/>
      <c r="CS53" s="613"/>
      <c r="CT53" s="614"/>
      <c r="CU53" s="615">
        <v>15.3</v>
      </c>
      <c r="CV53" s="616"/>
      <c r="CW53" s="616"/>
      <c r="CX53" s="617"/>
      <c r="CY53" s="618">
        <v>23880355</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331</v>
      </c>
      <c r="BZ54" s="610"/>
      <c r="CA54" s="610"/>
      <c r="CB54" s="610"/>
      <c r="CC54" s="610"/>
      <c r="CD54" s="610"/>
      <c r="CE54" s="610"/>
      <c r="CF54" s="610"/>
      <c r="CG54" s="610"/>
      <c r="CH54" s="610"/>
      <c r="CI54" s="610"/>
      <c r="CJ54" s="610"/>
      <c r="CK54" s="610"/>
      <c r="CL54" s="611"/>
      <c r="CM54" s="612">
        <v>4799464</v>
      </c>
      <c r="CN54" s="613"/>
      <c r="CO54" s="613"/>
      <c r="CP54" s="613"/>
      <c r="CQ54" s="613"/>
      <c r="CR54" s="613"/>
      <c r="CS54" s="613"/>
      <c r="CT54" s="614"/>
      <c r="CU54" s="615">
        <v>0.5</v>
      </c>
      <c r="CV54" s="616"/>
      <c r="CW54" s="616"/>
      <c r="CX54" s="617"/>
      <c r="CY54" s="618">
        <v>2140295</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301</v>
      </c>
      <c r="BZ55" s="630"/>
      <c r="CA55" s="609" t="s">
        <v>332</v>
      </c>
      <c r="CB55" s="610"/>
      <c r="CC55" s="610"/>
      <c r="CD55" s="610"/>
      <c r="CE55" s="610"/>
      <c r="CF55" s="610"/>
      <c r="CG55" s="610"/>
      <c r="CH55" s="610"/>
      <c r="CI55" s="610"/>
      <c r="CJ55" s="610"/>
      <c r="CK55" s="610"/>
      <c r="CL55" s="611"/>
      <c r="CM55" s="612">
        <v>156276352</v>
      </c>
      <c r="CN55" s="613"/>
      <c r="CO55" s="613"/>
      <c r="CP55" s="613"/>
      <c r="CQ55" s="613"/>
      <c r="CR55" s="613"/>
      <c r="CS55" s="613"/>
      <c r="CT55" s="614"/>
      <c r="CU55" s="615">
        <v>15</v>
      </c>
      <c r="CV55" s="616"/>
      <c r="CW55" s="616"/>
      <c r="CX55" s="617"/>
      <c r="CY55" s="618">
        <v>23859187</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333</v>
      </c>
      <c r="CB56" s="610"/>
      <c r="CC56" s="610"/>
      <c r="CD56" s="610"/>
      <c r="CE56" s="610"/>
      <c r="CF56" s="610"/>
      <c r="CG56" s="610"/>
      <c r="CH56" s="610"/>
      <c r="CI56" s="610"/>
      <c r="CJ56" s="610"/>
      <c r="CK56" s="610"/>
      <c r="CL56" s="611"/>
      <c r="CM56" s="612">
        <v>97042237</v>
      </c>
      <c r="CN56" s="613"/>
      <c r="CO56" s="613"/>
      <c r="CP56" s="613"/>
      <c r="CQ56" s="613"/>
      <c r="CR56" s="613"/>
      <c r="CS56" s="613"/>
      <c r="CT56" s="614"/>
      <c r="CU56" s="615">
        <v>9.3000000000000007</v>
      </c>
      <c r="CV56" s="616"/>
      <c r="CW56" s="616"/>
      <c r="CX56" s="617"/>
      <c r="CY56" s="618">
        <v>6564548</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334</v>
      </c>
      <c r="CB57" s="610"/>
      <c r="CC57" s="610"/>
      <c r="CD57" s="610"/>
      <c r="CE57" s="610"/>
      <c r="CF57" s="610"/>
      <c r="CG57" s="610"/>
      <c r="CH57" s="610"/>
      <c r="CI57" s="610"/>
      <c r="CJ57" s="610"/>
      <c r="CK57" s="610"/>
      <c r="CL57" s="611"/>
      <c r="CM57" s="612">
        <v>36028904</v>
      </c>
      <c r="CN57" s="613"/>
      <c r="CO57" s="613"/>
      <c r="CP57" s="613"/>
      <c r="CQ57" s="613"/>
      <c r="CR57" s="613"/>
      <c r="CS57" s="613"/>
      <c r="CT57" s="614"/>
      <c r="CU57" s="615">
        <v>3.5</v>
      </c>
      <c r="CV57" s="616"/>
      <c r="CW57" s="616"/>
      <c r="CX57" s="617"/>
      <c r="CY57" s="618">
        <v>13309747</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335</v>
      </c>
      <c r="CB58" s="610"/>
      <c r="CC58" s="610"/>
      <c r="CD58" s="610"/>
      <c r="CE58" s="610"/>
      <c r="CF58" s="610"/>
      <c r="CG58" s="610"/>
      <c r="CH58" s="610"/>
      <c r="CI58" s="610"/>
      <c r="CJ58" s="610"/>
      <c r="CK58" s="610"/>
      <c r="CL58" s="611"/>
      <c r="CM58" s="612">
        <v>3426351</v>
      </c>
      <c r="CN58" s="613"/>
      <c r="CO58" s="613"/>
      <c r="CP58" s="613"/>
      <c r="CQ58" s="613"/>
      <c r="CR58" s="613"/>
      <c r="CS58" s="613"/>
      <c r="CT58" s="614"/>
      <c r="CU58" s="615">
        <v>0.3</v>
      </c>
      <c r="CV58" s="616"/>
      <c r="CW58" s="616"/>
      <c r="CX58" s="617"/>
      <c r="CY58" s="618">
        <v>21168</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336</v>
      </c>
      <c r="CB59" s="610"/>
      <c r="CC59" s="610"/>
      <c r="CD59" s="610"/>
      <c r="CE59" s="610"/>
      <c r="CF59" s="610"/>
      <c r="CG59" s="610"/>
      <c r="CH59" s="610"/>
      <c r="CI59" s="610"/>
      <c r="CJ59" s="610"/>
      <c r="CK59" s="610"/>
      <c r="CL59" s="611"/>
      <c r="CM59" s="612" t="s">
        <v>119</v>
      </c>
      <c r="CN59" s="613"/>
      <c r="CO59" s="613"/>
      <c r="CP59" s="613"/>
      <c r="CQ59" s="613"/>
      <c r="CR59" s="613"/>
      <c r="CS59" s="613"/>
      <c r="CT59" s="614"/>
      <c r="CU59" s="615" t="s">
        <v>119</v>
      </c>
      <c r="CV59" s="616"/>
      <c r="CW59" s="616"/>
      <c r="CX59" s="617"/>
      <c r="CY59" s="618" t="s">
        <v>119</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337</v>
      </c>
      <c r="BZ60" s="592"/>
      <c r="CA60" s="592"/>
      <c r="CB60" s="592"/>
      <c r="CC60" s="592"/>
      <c r="CD60" s="592"/>
      <c r="CE60" s="592"/>
      <c r="CF60" s="592"/>
      <c r="CG60" s="592"/>
      <c r="CH60" s="592"/>
      <c r="CI60" s="592"/>
      <c r="CJ60" s="592"/>
      <c r="CK60" s="592"/>
      <c r="CL60" s="593"/>
      <c r="CM60" s="594">
        <v>1042053230</v>
      </c>
      <c r="CN60" s="595"/>
      <c r="CO60" s="595"/>
      <c r="CP60" s="595"/>
      <c r="CQ60" s="595"/>
      <c r="CR60" s="595"/>
      <c r="CS60" s="595"/>
      <c r="CT60" s="596"/>
      <c r="CU60" s="597">
        <v>100</v>
      </c>
      <c r="CV60" s="598"/>
      <c r="CW60" s="598"/>
      <c r="CX60" s="599"/>
      <c r="CY60" s="600">
        <v>727066360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X1GB7aWBGuOxp6qFqc9EGls3t5I04EXMLbPVPAgA3JBMH3zQdEFxrX0kacPl/xPt6Fpmp8noPngRh99AkrPVKQ==" saltValue="J5Yk/UsNQumQtE2YJ97pPw=="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339</v>
      </c>
      <c r="DK2" s="1124"/>
      <c r="DL2" s="1124"/>
      <c r="DM2" s="1124"/>
      <c r="DN2" s="1124"/>
      <c r="DO2" s="1125"/>
      <c r="DP2" s="238"/>
      <c r="DQ2" s="1123" t="s">
        <v>340</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341</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343</v>
      </c>
      <c r="B5" s="994"/>
      <c r="C5" s="994"/>
      <c r="D5" s="994"/>
      <c r="E5" s="994"/>
      <c r="F5" s="994"/>
      <c r="G5" s="994"/>
      <c r="H5" s="994"/>
      <c r="I5" s="994"/>
      <c r="J5" s="994"/>
      <c r="K5" s="994"/>
      <c r="L5" s="994"/>
      <c r="M5" s="994"/>
      <c r="N5" s="994"/>
      <c r="O5" s="994"/>
      <c r="P5" s="995"/>
      <c r="Q5" s="999" t="s">
        <v>344</v>
      </c>
      <c r="R5" s="1000"/>
      <c r="S5" s="1000"/>
      <c r="T5" s="1000"/>
      <c r="U5" s="1001"/>
      <c r="V5" s="999" t="s">
        <v>345</v>
      </c>
      <c r="W5" s="1000"/>
      <c r="X5" s="1000"/>
      <c r="Y5" s="1000"/>
      <c r="Z5" s="1001"/>
      <c r="AA5" s="999" t="s">
        <v>346</v>
      </c>
      <c r="AB5" s="1000"/>
      <c r="AC5" s="1000"/>
      <c r="AD5" s="1000"/>
      <c r="AE5" s="1000"/>
      <c r="AF5" s="1126" t="s">
        <v>347</v>
      </c>
      <c r="AG5" s="1000"/>
      <c r="AH5" s="1000"/>
      <c r="AI5" s="1000"/>
      <c r="AJ5" s="1015"/>
      <c r="AK5" s="1000" t="s">
        <v>348</v>
      </c>
      <c r="AL5" s="1000"/>
      <c r="AM5" s="1000"/>
      <c r="AN5" s="1000"/>
      <c r="AO5" s="1001"/>
      <c r="AP5" s="999" t="s">
        <v>349</v>
      </c>
      <c r="AQ5" s="1000"/>
      <c r="AR5" s="1000"/>
      <c r="AS5" s="1000"/>
      <c r="AT5" s="1001"/>
      <c r="AU5" s="999" t="s">
        <v>350</v>
      </c>
      <c r="AV5" s="1000"/>
      <c r="AW5" s="1000"/>
      <c r="AX5" s="1000"/>
      <c r="AY5" s="1015"/>
      <c r="AZ5" s="245"/>
      <c r="BA5" s="245"/>
      <c r="BB5" s="245"/>
      <c r="BC5" s="245"/>
      <c r="BD5" s="245"/>
      <c r="BE5" s="246"/>
      <c r="BF5" s="246"/>
      <c r="BG5" s="246"/>
      <c r="BH5" s="246"/>
      <c r="BI5" s="246"/>
      <c r="BJ5" s="246"/>
      <c r="BK5" s="246"/>
      <c r="BL5" s="246"/>
      <c r="BM5" s="246"/>
      <c r="BN5" s="246"/>
      <c r="BO5" s="246"/>
      <c r="BP5" s="246"/>
      <c r="BQ5" s="993" t="s">
        <v>351</v>
      </c>
      <c r="BR5" s="994"/>
      <c r="BS5" s="994"/>
      <c r="BT5" s="994"/>
      <c r="BU5" s="994"/>
      <c r="BV5" s="994"/>
      <c r="BW5" s="994"/>
      <c r="BX5" s="994"/>
      <c r="BY5" s="994"/>
      <c r="BZ5" s="994"/>
      <c r="CA5" s="994"/>
      <c r="CB5" s="994"/>
      <c r="CC5" s="994"/>
      <c r="CD5" s="994"/>
      <c r="CE5" s="994"/>
      <c r="CF5" s="994"/>
      <c r="CG5" s="995"/>
      <c r="CH5" s="999" t="s">
        <v>352</v>
      </c>
      <c r="CI5" s="1000"/>
      <c r="CJ5" s="1000"/>
      <c r="CK5" s="1000"/>
      <c r="CL5" s="1001"/>
      <c r="CM5" s="999" t="s">
        <v>353</v>
      </c>
      <c r="CN5" s="1000"/>
      <c r="CO5" s="1000"/>
      <c r="CP5" s="1000"/>
      <c r="CQ5" s="1001"/>
      <c r="CR5" s="999" t="s">
        <v>354</v>
      </c>
      <c r="CS5" s="1000"/>
      <c r="CT5" s="1000"/>
      <c r="CU5" s="1000"/>
      <c r="CV5" s="1001"/>
      <c r="CW5" s="999" t="s">
        <v>355</v>
      </c>
      <c r="CX5" s="1000"/>
      <c r="CY5" s="1000"/>
      <c r="CZ5" s="1000"/>
      <c r="DA5" s="1001"/>
      <c r="DB5" s="999" t="s">
        <v>356</v>
      </c>
      <c r="DC5" s="1000"/>
      <c r="DD5" s="1000"/>
      <c r="DE5" s="1000"/>
      <c r="DF5" s="1001"/>
      <c r="DG5" s="1111" t="s">
        <v>357</v>
      </c>
      <c r="DH5" s="1112"/>
      <c r="DI5" s="1112"/>
      <c r="DJ5" s="1112"/>
      <c r="DK5" s="1113"/>
      <c r="DL5" s="1111" t="s">
        <v>358</v>
      </c>
      <c r="DM5" s="1112"/>
      <c r="DN5" s="1112"/>
      <c r="DO5" s="1112"/>
      <c r="DP5" s="1113"/>
      <c r="DQ5" s="999" t="s">
        <v>359</v>
      </c>
      <c r="DR5" s="1000"/>
      <c r="DS5" s="1000"/>
      <c r="DT5" s="1000"/>
      <c r="DU5" s="1001"/>
      <c r="DV5" s="999" t="s">
        <v>350</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360</v>
      </c>
      <c r="C7" s="1055"/>
      <c r="D7" s="1055"/>
      <c r="E7" s="1055"/>
      <c r="F7" s="1055"/>
      <c r="G7" s="1055"/>
      <c r="H7" s="1055"/>
      <c r="I7" s="1055"/>
      <c r="J7" s="1055"/>
      <c r="K7" s="1055"/>
      <c r="L7" s="1055"/>
      <c r="M7" s="1055"/>
      <c r="N7" s="1055"/>
      <c r="O7" s="1055"/>
      <c r="P7" s="1056"/>
      <c r="Q7" s="1117">
        <v>1134624</v>
      </c>
      <c r="R7" s="1118"/>
      <c r="S7" s="1118"/>
      <c r="T7" s="1118"/>
      <c r="U7" s="1118"/>
      <c r="V7" s="1118">
        <v>1103429</v>
      </c>
      <c r="W7" s="1118"/>
      <c r="X7" s="1118"/>
      <c r="Y7" s="1118"/>
      <c r="Z7" s="1118"/>
      <c r="AA7" s="1118">
        <v>31195</v>
      </c>
      <c r="AB7" s="1118"/>
      <c r="AC7" s="1118"/>
      <c r="AD7" s="1118"/>
      <c r="AE7" s="1119"/>
      <c r="AF7" s="1120">
        <v>6773</v>
      </c>
      <c r="AG7" s="1121"/>
      <c r="AH7" s="1121"/>
      <c r="AI7" s="1121"/>
      <c r="AJ7" s="1122"/>
      <c r="AK7" s="1104">
        <v>17666</v>
      </c>
      <c r="AL7" s="1105"/>
      <c r="AM7" s="1105"/>
      <c r="AN7" s="1105"/>
      <c r="AO7" s="1105"/>
      <c r="AP7" s="1105">
        <v>2166957</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576</v>
      </c>
      <c r="BT7" s="1109"/>
      <c r="BU7" s="1109"/>
      <c r="BV7" s="1109"/>
      <c r="BW7" s="1109"/>
      <c r="BX7" s="1109"/>
      <c r="BY7" s="1109"/>
      <c r="BZ7" s="1109"/>
      <c r="CA7" s="1109"/>
      <c r="CB7" s="1109"/>
      <c r="CC7" s="1109"/>
      <c r="CD7" s="1109"/>
      <c r="CE7" s="1109"/>
      <c r="CF7" s="1109"/>
      <c r="CG7" s="1110"/>
      <c r="CH7" s="1101">
        <v>390</v>
      </c>
      <c r="CI7" s="1102"/>
      <c r="CJ7" s="1102"/>
      <c r="CK7" s="1102"/>
      <c r="CL7" s="1103"/>
      <c r="CM7" s="1101">
        <v>-3472</v>
      </c>
      <c r="CN7" s="1102"/>
      <c r="CO7" s="1102"/>
      <c r="CP7" s="1102"/>
      <c r="CQ7" s="1103"/>
      <c r="CR7" s="1101">
        <v>693</v>
      </c>
      <c r="CS7" s="1102"/>
      <c r="CT7" s="1102"/>
      <c r="CU7" s="1102"/>
      <c r="CV7" s="1103"/>
      <c r="CW7" s="1101" t="s">
        <v>577</v>
      </c>
      <c r="CX7" s="1102"/>
      <c r="CY7" s="1102"/>
      <c r="CZ7" s="1102"/>
      <c r="DA7" s="1103"/>
      <c r="DB7" s="1101">
        <v>7226</v>
      </c>
      <c r="DC7" s="1102"/>
      <c r="DD7" s="1102"/>
      <c r="DE7" s="1102"/>
      <c r="DF7" s="1103"/>
      <c r="DG7" s="1101" t="s">
        <v>577</v>
      </c>
      <c r="DH7" s="1102"/>
      <c r="DI7" s="1102"/>
      <c r="DJ7" s="1102"/>
      <c r="DK7" s="1103"/>
      <c r="DL7" s="1101" t="s">
        <v>578</v>
      </c>
      <c r="DM7" s="1102"/>
      <c r="DN7" s="1102"/>
      <c r="DO7" s="1102"/>
      <c r="DP7" s="1103"/>
      <c r="DQ7" s="1101"/>
      <c r="DR7" s="1102"/>
      <c r="DS7" s="1102"/>
      <c r="DT7" s="1102"/>
      <c r="DU7" s="1103"/>
      <c r="DV7" s="1128"/>
      <c r="DW7" s="1129"/>
      <c r="DX7" s="1129"/>
      <c r="DY7" s="1129"/>
      <c r="DZ7" s="1130"/>
      <c r="EA7" s="243"/>
    </row>
    <row r="8" spans="1:131" s="244" customFormat="1" ht="26.25" customHeight="1" x14ac:dyDescent="0.2">
      <c r="A8" s="250">
        <v>2</v>
      </c>
      <c r="B8" s="1041" t="s">
        <v>361</v>
      </c>
      <c r="C8" s="1042"/>
      <c r="D8" s="1042"/>
      <c r="E8" s="1042"/>
      <c r="F8" s="1042"/>
      <c r="G8" s="1042"/>
      <c r="H8" s="1042"/>
      <c r="I8" s="1042"/>
      <c r="J8" s="1042"/>
      <c r="K8" s="1042"/>
      <c r="L8" s="1042"/>
      <c r="M8" s="1042"/>
      <c r="N8" s="1042"/>
      <c r="O8" s="1042"/>
      <c r="P8" s="1043"/>
      <c r="Q8" s="1048">
        <v>220888</v>
      </c>
      <c r="R8" s="1045"/>
      <c r="S8" s="1045"/>
      <c r="T8" s="1045"/>
      <c r="U8" s="1045"/>
      <c r="V8" s="1045">
        <v>220888</v>
      </c>
      <c r="W8" s="1045"/>
      <c r="X8" s="1045"/>
      <c r="Y8" s="1045"/>
      <c r="Z8" s="1045"/>
      <c r="AA8" s="1045" t="s">
        <v>514</v>
      </c>
      <c r="AB8" s="1045"/>
      <c r="AC8" s="1045"/>
      <c r="AD8" s="1045"/>
      <c r="AE8" s="1049"/>
      <c r="AF8" s="1096" t="s">
        <v>362</v>
      </c>
      <c r="AG8" s="1097"/>
      <c r="AH8" s="1097"/>
      <c r="AI8" s="1097"/>
      <c r="AJ8" s="1098"/>
      <c r="AK8" s="1099">
        <v>44831</v>
      </c>
      <c r="AL8" s="1100"/>
      <c r="AM8" s="1100"/>
      <c r="AN8" s="1100"/>
      <c r="AO8" s="1100"/>
      <c r="AP8" s="1100" t="s">
        <v>514</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579</v>
      </c>
      <c r="BT8" s="1013"/>
      <c r="BU8" s="1013"/>
      <c r="BV8" s="1013"/>
      <c r="BW8" s="1013"/>
      <c r="BX8" s="1013"/>
      <c r="BY8" s="1013"/>
      <c r="BZ8" s="1013"/>
      <c r="CA8" s="1013"/>
      <c r="CB8" s="1013"/>
      <c r="CC8" s="1013"/>
      <c r="CD8" s="1013"/>
      <c r="CE8" s="1013"/>
      <c r="CF8" s="1013"/>
      <c r="CG8" s="1014"/>
      <c r="CH8" s="987">
        <v>-27</v>
      </c>
      <c r="CI8" s="988"/>
      <c r="CJ8" s="988"/>
      <c r="CK8" s="988"/>
      <c r="CL8" s="989"/>
      <c r="CM8" s="987">
        <v>3135</v>
      </c>
      <c r="CN8" s="988"/>
      <c r="CO8" s="988"/>
      <c r="CP8" s="988"/>
      <c r="CQ8" s="989"/>
      <c r="CR8" s="987">
        <v>362</v>
      </c>
      <c r="CS8" s="988"/>
      <c r="CT8" s="988"/>
      <c r="CU8" s="988"/>
      <c r="CV8" s="989"/>
      <c r="CW8" s="987">
        <v>28</v>
      </c>
      <c r="CX8" s="988"/>
      <c r="CY8" s="988"/>
      <c r="CZ8" s="988"/>
      <c r="DA8" s="989"/>
      <c r="DB8" s="987" t="s">
        <v>578</v>
      </c>
      <c r="DC8" s="988"/>
      <c r="DD8" s="988"/>
      <c r="DE8" s="988"/>
      <c r="DF8" s="989"/>
      <c r="DG8" s="987" t="s">
        <v>580</v>
      </c>
      <c r="DH8" s="988"/>
      <c r="DI8" s="988"/>
      <c r="DJ8" s="988"/>
      <c r="DK8" s="989"/>
      <c r="DL8" s="987" t="s">
        <v>577</v>
      </c>
      <c r="DM8" s="988"/>
      <c r="DN8" s="988"/>
      <c r="DO8" s="988"/>
      <c r="DP8" s="989"/>
      <c r="DQ8" s="987"/>
      <c r="DR8" s="988"/>
      <c r="DS8" s="988"/>
      <c r="DT8" s="988"/>
      <c r="DU8" s="989"/>
      <c r="DV8" s="990"/>
      <c r="DW8" s="991"/>
      <c r="DX8" s="991"/>
      <c r="DY8" s="991"/>
      <c r="DZ8" s="992"/>
      <c r="EA8" s="243"/>
    </row>
    <row r="9" spans="1:131" s="244" customFormat="1" ht="26.25" customHeight="1" x14ac:dyDescent="0.2">
      <c r="A9" s="250">
        <v>3</v>
      </c>
      <c r="B9" s="1041" t="s">
        <v>363</v>
      </c>
      <c r="C9" s="1042"/>
      <c r="D9" s="1042"/>
      <c r="E9" s="1042"/>
      <c r="F9" s="1042"/>
      <c r="G9" s="1042"/>
      <c r="H9" s="1042"/>
      <c r="I9" s="1042"/>
      <c r="J9" s="1042"/>
      <c r="K9" s="1042"/>
      <c r="L9" s="1042"/>
      <c r="M9" s="1042"/>
      <c r="N9" s="1042"/>
      <c r="O9" s="1042"/>
      <c r="P9" s="1043"/>
      <c r="Q9" s="1048">
        <v>1883</v>
      </c>
      <c r="R9" s="1045"/>
      <c r="S9" s="1045"/>
      <c r="T9" s="1045"/>
      <c r="U9" s="1045"/>
      <c r="V9" s="1045">
        <v>1155</v>
      </c>
      <c r="W9" s="1045"/>
      <c r="X9" s="1045"/>
      <c r="Y9" s="1045"/>
      <c r="Z9" s="1045"/>
      <c r="AA9" s="1045">
        <v>728</v>
      </c>
      <c r="AB9" s="1045"/>
      <c r="AC9" s="1045"/>
      <c r="AD9" s="1045"/>
      <c r="AE9" s="1049"/>
      <c r="AF9" s="1096">
        <v>708</v>
      </c>
      <c r="AG9" s="1097"/>
      <c r="AH9" s="1097"/>
      <c r="AI9" s="1097"/>
      <c r="AJ9" s="1098"/>
      <c r="AK9" s="1099">
        <v>0</v>
      </c>
      <c r="AL9" s="1100"/>
      <c r="AM9" s="1100"/>
      <c r="AN9" s="1100"/>
      <c r="AO9" s="1100"/>
      <c r="AP9" s="1100" t="s">
        <v>514</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581</v>
      </c>
      <c r="BT9" s="1013"/>
      <c r="BU9" s="1013"/>
      <c r="BV9" s="1013"/>
      <c r="BW9" s="1013"/>
      <c r="BX9" s="1013"/>
      <c r="BY9" s="1013"/>
      <c r="BZ9" s="1013"/>
      <c r="CA9" s="1013"/>
      <c r="CB9" s="1013"/>
      <c r="CC9" s="1013"/>
      <c r="CD9" s="1013"/>
      <c r="CE9" s="1013"/>
      <c r="CF9" s="1013"/>
      <c r="CG9" s="1014"/>
      <c r="CH9" s="987">
        <v>-26</v>
      </c>
      <c r="CI9" s="988"/>
      <c r="CJ9" s="988"/>
      <c r="CK9" s="988"/>
      <c r="CL9" s="989"/>
      <c r="CM9" s="987">
        <v>1899</v>
      </c>
      <c r="CN9" s="988"/>
      <c r="CO9" s="988"/>
      <c r="CP9" s="988"/>
      <c r="CQ9" s="989"/>
      <c r="CR9" s="987">
        <v>30</v>
      </c>
      <c r="CS9" s="988"/>
      <c r="CT9" s="988"/>
      <c r="CU9" s="988"/>
      <c r="CV9" s="989"/>
      <c r="CW9" s="987">
        <v>53</v>
      </c>
      <c r="CX9" s="988"/>
      <c r="CY9" s="988"/>
      <c r="CZ9" s="988"/>
      <c r="DA9" s="989"/>
      <c r="DB9" s="987" t="s">
        <v>580</v>
      </c>
      <c r="DC9" s="988"/>
      <c r="DD9" s="988"/>
      <c r="DE9" s="988"/>
      <c r="DF9" s="989"/>
      <c r="DG9" s="987" t="s">
        <v>580</v>
      </c>
      <c r="DH9" s="988"/>
      <c r="DI9" s="988"/>
      <c r="DJ9" s="988"/>
      <c r="DK9" s="989"/>
      <c r="DL9" s="987" t="s">
        <v>578</v>
      </c>
      <c r="DM9" s="988"/>
      <c r="DN9" s="988"/>
      <c r="DO9" s="988"/>
      <c r="DP9" s="989"/>
      <c r="DQ9" s="987"/>
      <c r="DR9" s="988"/>
      <c r="DS9" s="988"/>
      <c r="DT9" s="988"/>
      <c r="DU9" s="989"/>
      <c r="DV9" s="990"/>
      <c r="DW9" s="991"/>
      <c r="DX9" s="991"/>
      <c r="DY9" s="991"/>
      <c r="DZ9" s="992"/>
      <c r="EA9" s="243"/>
    </row>
    <row r="10" spans="1:131" s="244" customFormat="1" ht="26.25" customHeight="1" x14ac:dyDescent="0.2">
      <c r="A10" s="250">
        <v>4</v>
      </c>
      <c r="B10" s="1041" t="s">
        <v>364</v>
      </c>
      <c r="C10" s="1042"/>
      <c r="D10" s="1042"/>
      <c r="E10" s="1042"/>
      <c r="F10" s="1042"/>
      <c r="G10" s="1042"/>
      <c r="H10" s="1042"/>
      <c r="I10" s="1042"/>
      <c r="J10" s="1042"/>
      <c r="K10" s="1042"/>
      <c r="L10" s="1042"/>
      <c r="M10" s="1042"/>
      <c r="N10" s="1042"/>
      <c r="O10" s="1042"/>
      <c r="P10" s="1043"/>
      <c r="Q10" s="1048">
        <v>7762</v>
      </c>
      <c r="R10" s="1045"/>
      <c r="S10" s="1045"/>
      <c r="T10" s="1045"/>
      <c r="U10" s="1045"/>
      <c r="V10" s="1045">
        <v>4792</v>
      </c>
      <c r="W10" s="1045"/>
      <c r="X10" s="1045"/>
      <c r="Y10" s="1045"/>
      <c r="Z10" s="1045"/>
      <c r="AA10" s="1045">
        <v>2970</v>
      </c>
      <c r="AB10" s="1045"/>
      <c r="AC10" s="1045"/>
      <c r="AD10" s="1045"/>
      <c r="AE10" s="1049"/>
      <c r="AF10" s="1096">
        <v>2752</v>
      </c>
      <c r="AG10" s="1097"/>
      <c r="AH10" s="1097"/>
      <c r="AI10" s="1097"/>
      <c r="AJ10" s="1098"/>
      <c r="AK10" s="1099">
        <v>13</v>
      </c>
      <c r="AL10" s="1100"/>
      <c r="AM10" s="1100"/>
      <c r="AN10" s="1100"/>
      <c r="AO10" s="1100"/>
      <c r="AP10" s="1100">
        <v>7749</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582</v>
      </c>
      <c r="BT10" s="1013"/>
      <c r="BU10" s="1013"/>
      <c r="BV10" s="1013"/>
      <c r="BW10" s="1013"/>
      <c r="BX10" s="1013"/>
      <c r="BY10" s="1013"/>
      <c r="BZ10" s="1013"/>
      <c r="CA10" s="1013"/>
      <c r="CB10" s="1013"/>
      <c r="CC10" s="1013"/>
      <c r="CD10" s="1013"/>
      <c r="CE10" s="1013"/>
      <c r="CF10" s="1013"/>
      <c r="CG10" s="1014"/>
      <c r="CH10" s="987">
        <v>0</v>
      </c>
      <c r="CI10" s="988"/>
      <c r="CJ10" s="988"/>
      <c r="CK10" s="988"/>
      <c r="CL10" s="989"/>
      <c r="CM10" s="987">
        <v>561</v>
      </c>
      <c r="CN10" s="988"/>
      <c r="CO10" s="988"/>
      <c r="CP10" s="988"/>
      <c r="CQ10" s="989"/>
      <c r="CR10" s="987">
        <v>300</v>
      </c>
      <c r="CS10" s="988"/>
      <c r="CT10" s="988"/>
      <c r="CU10" s="988"/>
      <c r="CV10" s="989"/>
      <c r="CW10" s="987">
        <v>72</v>
      </c>
      <c r="CX10" s="988"/>
      <c r="CY10" s="988"/>
      <c r="CZ10" s="988"/>
      <c r="DA10" s="989"/>
      <c r="DB10" s="987" t="s">
        <v>577</v>
      </c>
      <c r="DC10" s="988"/>
      <c r="DD10" s="988"/>
      <c r="DE10" s="988"/>
      <c r="DF10" s="989"/>
      <c r="DG10" s="987" t="s">
        <v>578</v>
      </c>
      <c r="DH10" s="988"/>
      <c r="DI10" s="988"/>
      <c r="DJ10" s="988"/>
      <c r="DK10" s="989"/>
      <c r="DL10" s="987" t="s">
        <v>580</v>
      </c>
      <c r="DM10" s="988"/>
      <c r="DN10" s="988"/>
      <c r="DO10" s="988"/>
      <c r="DP10" s="989"/>
      <c r="DQ10" s="987"/>
      <c r="DR10" s="988"/>
      <c r="DS10" s="988"/>
      <c r="DT10" s="988"/>
      <c r="DU10" s="989"/>
      <c r="DV10" s="990"/>
      <c r="DW10" s="991"/>
      <c r="DX10" s="991"/>
      <c r="DY10" s="991"/>
      <c r="DZ10" s="992"/>
      <c r="EA10" s="243"/>
    </row>
    <row r="11" spans="1:131" s="244" customFormat="1" ht="26.25" customHeight="1" x14ac:dyDescent="0.2">
      <c r="A11" s="250">
        <v>5</v>
      </c>
      <c r="B11" s="1041" t="s">
        <v>365</v>
      </c>
      <c r="C11" s="1042"/>
      <c r="D11" s="1042"/>
      <c r="E11" s="1042"/>
      <c r="F11" s="1042"/>
      <c r="G11" s="1042"/>
      <c r="H11" s="1042"/>
      <c r="I11" s="1042"/>
      <c r="J11" s="1042"/>
      <c r="K11" s="1042"/>
      <c r="L11" s="1042"/>
      <c r="M11" s="1042"/>
      <c r="N11" s="1042"/>
      <c r="O11" s="1042"/>
      <c r="P11" s="1043"/>
      <c r="Q11" s="1048">
        <v>213</v>
      </c>
      <c r="R11" s="1045"/>
      <c r="S11" s="1045"/>
      <c r="T11" s="1045"/>
      <c r="U11" s="1045"/>
      <c r="V11" s="1045">
        <v>128</v>
      </c>
      <c r="W11" s="1045"/>
      <c r="X11" s="1045"/>
      <c r="Y11" s="1045"/>
      <c r="Z11" s="1045"/>
      <c r="AA11" s="1045">
        <v>85</v>
      </c>
      <c r="AB11" s="1045"/>
      <c r="AC11" s="1045"/>
      <c r="AD11" s="1045"/>
      <c r="AE11" s="1049"/>
      <c r="AF11" s="1096">
        <v>85</v>
      </c>
      <c r="AG11" s="1097"/>
      <c r="AH11" s="1097"/>
      <c r="AI11" s="1097"/>
      <c r="AJ11" s="1098"/>
      <c r="AK11" s="1099">
        <v>8</v>
      </c>
      <c r="AL11" s="1100"/>
      <c r="AM11" s="1100"/>
      <c r="AN11" s="1100"/>
      <c r="AO11" s="1100"/>
      <c r="AP11" s="1100">
        <v>599</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583</v>
      </c>
      <c r="BT11" s="1013"/>
      <c r="BU11" s="1013"/>
      <c r="BV11" s="1013"/>
      <c r="BW11" s="1013"/>
      <c r="BX11" s="1013"/>
      <c r="BY11" s="1013"/>
      <c r="BZ11" s="1013"/>
      <c r="CA11" s="1013"/>
      <c r="CB11" s="1013"/>
      <c r="CC11" s="1013"/>
      <c r="CD11" s="1013"/>
      <c r="CE11" s="1013"/>
      <c r="CF11" s="1013"/>
      <c r="CG11" s="1014"/>
      <c r="CH11" s="987">
        <v>926</v>
      </c>
      <c r="CI11" s="988"/>
      <c r="CJ11" s="988"/>
      <c r="CK11" s="988"/>
      <c r="CL11" s="989"/>
      <c r="CM11" s="987">
        <v>12326</v>
      </c>
      <c r="CN11" s="988"/>
      <c r="CO11" s="988"/>
      <c r="CP11" s="988"/>
      <c r="CQ11" s="989"/>
      <c r="CR11" s="987">
        <v>768.274</v>
      </c>
      <c r="CS11" s="988"/>
      <c r="CT11" s="988"/>
      <c r="CU11" s="988"/>
      <c r="CV11" s="989"/>
      <c r="CW11" s="987" t="s">
        <v>580</v>
      </c>
      <c r="CX11" s="988"/>
      <c r="CY11" s="988"/>
      <c r="CZ11" s="988"/>
      <c r="DA11" s="989"/>
      <c r="DB11" s="987" t="s">
        <v>577</v>
      </c>
      <c r="DC11" s="988"/>
      <c r="DD11" s="988"/>
      <c r="DE11" s="988"/>
      <c r="DF11" s="989"/>
      <c r="DG11" s="987" t="s">
        <v>580</v>
      </c>
      <c r="DH11" s="988"/>
      <c r="DI11" s="988"/>
      <c r="DJ11" s="988"/>
      <c r="DK11" s="989"/>
      <c r="DL11" s="987" t="s">
        <v>580</v>
      </c>
      <c r="DM11" s="988"/>
      <c r="DN11" s="988"/>
      <c r="DO11" s="988"/>
      <c r="DP11" s="989"/>
      <c r="DQ11" s="987"/>
      <c r="DR11" s="988"/>
      <c r="DS11" s="988"/>
      <c r="DT11" s="988"/>
      <c r="DU11" s="989"/>
      <c r="DV11" s="990"/>
      <c r="DW11" s="991"/>
      <c r="DX11" s="991"/>
      <c r="DY11" s="991"/>
      <c r="DZ11" s="992"/>
      <c r="EA11" s="243"/>
    </row>
    <row r="12" spans="1:131" s="244" customFormat="1" ht="26.25" customHeight="1" x14ac:dyDescent="0.2">
      <c r="A12" s="250">
        <v>6</v>
      </c>
      <c r="B12" s="1041" t="s">
        <v>366</v>
      </c>
      <c r="C12" s="1042"/>
      <c r="D12" s="1042"/>
      <c r="E12" s="1042"/>
      <c r="F12" s="1042"/>
      <c r="G12" s="1042"/>
      <c r="H12" s="1042"/>
      <c r="I12" s="1042"/>
      <c r="J12" s="1042"/>
      <c r="K12" s="1042"/>
      <c r="L12" s="1042"/>
      <c r="M12" s="1042"/>
      <c r="N12" s="1042"/>
      <c r="O12" s="1042"/>
      <c r="P12" s="1043"/>
      <c r="Q12" s="1048">
        <v>972</v>
      </c>
      <c r="R12" s="1045"/>
      <c r="S12" s="1045"/>
      <c r="T12" s="1045"/>
      <c r="U12" s="1045"/>
      <c r="V12" s="1045">
        <v>621</v>
      </c>
      <c r="W12" s="1045"/>
      <c r="X12" s="1045"/>
      <c r="Y12" s="1045"/>
      <c r="Z12" s="1045"/>
      <c r="AA12" s="1045">
        <v>351</v>
      </c>
      <c r="AB12" s="1045"/>
      <c r="AC12" s="1045"/>
      <c r="AD12" s="1045"/>
      <c r="AE12" s="1049"/>
      <c r="AF12" s="1096">
        <v>351</v>
      </c>
      <c r="AG12" s="1097"/>
      <c r="AH12" s="1097"/>
      <c r="AI12" s="1097"/>
      <c r="AJ12" s="1098"/>
      <c r="AK12" s="1099">
        <v>14</v>
      </c>
      <c r="AL12" s="1100"/>
      <c r="AM12" s="1100"/>
      <c r="AN12" s="1100"/>
      <c r="AO12" s="1100"/>
      <c r="AP12" s="1100">
        <v>33848</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584</v>
      </c>
      <c r="BT12" s="1013"/>
      <c r="BU12" s="1013"/>
      <c r="BV12" s="1013"/>
      <c r="BW12" s="1013"/>
      <c r="BX12" s="1013"/>
      <c r="BY12" s="1013"/>
      <c r="BZ12" s="1013"/>
      <c r="CA12" s="1013"/>
      <c r="CB12" s="1013"/>
      <c r="CC12" s="1013"/>
      <c r="CD12" s="1013"/>
      <c r="CE12" s="1013"/>
      <c r="CF12" s="1013"/>
      <c r="CG12" s="1014"/>
      <c r="CH12" s="987">
        <v>0</v>
      </c>
      <c r="CI12" s="988"/>
      <c r="CJ12" s="988"/>
      <c r="CK12" s="988"/>
      <c r="CL12" s="989"/>
      <c r="CM12" s="987">
        <v>329</v>
      </c>
      <c r="CN12" s="988"/>
      <c r="CO12" s="988"/>
      <c r="CP12" s="988"/>
      <c r="CQ12" s="989"/>
      <c r="CR12" s="987">
        <v>116.4</v>
      </c>
      <c r="CS12" s="988"/>
      <c r="CT12" s="988"/>
      <c r="CU12" s="988"/>
      <c r="CV12" s="989"/>
      <c r="CW12" s="987">
        <v>13.343</v>
      </c>
      <c r="CX12" s="988"/>
      <c r="CY12" s="988"/>
      <c r="CZ12" s="988"/>
      <c r="DA12" s="989"/>
      <c r="DB12" s="987" t="s">
        <v>580</v>
      </c>
      <c r="DC12" s="988"/>
      <c r="DD12" s="988"/>
      <c r="DE12" s="988"/>
      <c r="DF12" s="989"/>
      <c r="DG12" s="987" t="s">
        <v>580</v>
      </c>
      <c r="DH12" s="988"/>
      <c r="DI12" s="988"/>
      <c r="DJ12" s="988"/>
      <c r="DK12" s="989"/>
      <c r="DL12" s="987" t="s">
        <v>580</v>
      </c>
      <c r="DM12" s="988"/>
      <c r="DN12" s="988"/>
      <c r="DO12" s="988"/>
      <c r="DP12" s="989"/>
      <c r="DQ12" s="987"/>
      <c r="DR12" s="988"/>
      <c r="DS12" s="988"/>
      <c r="DT12" s="988"/>
      <c r="DU12" s="989"/>
      <c r="DV12" s="990"/>
      <c r="DW12" s="991"/>
      <c r="DX12" s="991"/>
      <c r="DY12" s="991"/>
      <c r="DZ12" s="992"/>
      <c r="EA12" s="243"/>
    </row>
    <row r="13" spans="1:131" s="244" customFormat="1" ht="26.25" customHeight="1" x14ac:dyDescent="0.2">
      <c r="A13" s="250">
        <v>7</v>
      </c>
      <c r="B13" s="1041" t="s">
        <v>367</v>
      </c>
      <c r="C13" s="1042"/>
      <c r="D13" s="1042"/>
      <c r="E13" s="1042"/>
      <c r="F13" s="1042"/>
      <c r="G13" s="1042"/>
      <c r="H13" s="1042"/>
      <c r="I13" s="1042"/>
      <c r="J13" s="1042"/>
      <c r="K13" s="1042"/>
      <c r="L13" s="1042"/>
      <c r="M13" s="1042"/>
      <c r="N13" s="1042"/>
      <c r="O13" s="1042"/>
      <c r="P13" s="1043"/>
      <c r="Q13" s="1048">
        <v>380</v>
      </c>
      <c r="R13" s="1045"/>
      <c r="S13" s="1045"/>
      <c r="T13" s="1045"/>
      <c r="U13" s="1045"/>
      <c r="V13" s="1045">
        <v>55</v>
      </c>
      <c r="W13" s="1045"/>
      <c r="X13" s="1045"/>
      <c r="Y13" s="1045"/>
      <c r="Z13" s="1045"/>
      <c r="AA13" s="1045">
        <v>325</v>
      </c>
      <c r="AB13" s="1045"/>
      <c r="AC13" s="1045"/>
      <c r="AD13" s="1045"/>
      <c r="AE13" s="1049"/>
      <c r="AF13" s="1096">
        <v>325</v>
      </c>
      <c r="AG13" s="1097"/>
      <c r="AH13" s="1097"/>
      <c r="AI13" s="1097"/>
      <c r="AJ13" s="1098"/>
      <c r="AK13" s="1099">
        <v>0</v>
      </c>
      <c r="AL13" s="1100"/>
      <c r="AM13" s="1100"/>
      <c r="AN13" s="1100"/>
      <c r="AO13" s="1100"/>
      <c r="AP13" s="1100">
        <v>391</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585</v>
      </c>
      <c r="BT13" s="1013"/>
      <c r="BU13" s="1013"/>
      <c r="BV13" s="1013"/>
      <c r="BW13" s="1013"/>
      <c r="BX13" s="1013"/>
      <c r="BY13" s="1013"/>
      <c r="BZ13" s="1013"/>
      <c r="CA13" s="1013"/>
      <c r="CB13" s="1013"/>
      <c r="CC13" s="1013"/>
      <c r="CD13" s="1013"/>
      <c r="CE13" s="1013"/>
      <c r="CF13" s="1013"/>
      <c r="CG13" s="1014"/>
      <c r="CH13" s="987">
        <v>-9</v>
      </c>
      <c r="CI13" s="988"/>
      <c r="CJ13" s="988"/>
      <c r="CK13" s="988"/>
      <c r="CL13" s="989"/>
      <c r="CM13" s="987">
        <v>1544</v>
      </c>
      <c r="CN13" s="988"/>
      <c r="CO13" s="988"/>
      <c r="CP13" s="988"/>
      <c r="CQ13" s="989"/>
      <c r="CR13" s="987">
        <v>750</v>
      </c>
      <c r="CS13" s="988"/>
      <c r="CT13" s="988"/>
      <c r="CU13" s="988"/>
      <c r="CV13" s="989"/>
      <c r="CW13" s="987">
        <v>23</v>
      </c>
      <c r="CX13" s="988"/>
      <c r="CY13" s="988"/>
      <c r="CZ13" s="988"/>
      <c r="DA13" s="989"/>
      <c r="DB13" s="987" t="s">
        <v>580</v>
      </c>
      <c r="DC13" s="988"/>
      <c r="DD13" s="988"/>
      <c r="DE13" s="988"/>
      <c r="DF13" s="989"/>
      <c r="DG13" s="987" t="s">
        <v>580</v>
      </c>
      <c r="DH13" s="988"/>
      <c r="DI13" s="988"/>
      <c r="DJ13" s="988"/>
      <c r="DK13" s="989"/>
      <c r="DL13" s="987" t="s">
        <v>580</v>
      </c>
      <c r="DM13" s="988"/>
      <c r="DN13" s="988"/>
      <c r="DO13" s="988"/>
      <c r="DP13" s="989"/>
      <c r="DQ13" s="987"/>
      <c r="DR13" s="988"/>
      <c r="DS13" s="988"/>
      <c r="DT13" s="988"/>
      <c r="DU13" s="989"/>
      <c r="DV13" s="990"/>
      <c r="DW13" s="991"/>
      <c r="DX13" s="991"/>
      <c r="DY13" s="991"/>
      <c r="DZ13" s="992"/>
      <c r="EA13" s="243"/>
    </row>
    <row r="14" spans="1:131" s="244" customFormat="1" ht="26.25" customHeight="1" x14ac:dyDescent="0.2">
      <c r="A14" s="250">
        <v>8</v>
      </c>
      <c r="B14" s="1041" t="s">
        <v>368</v>
      </c>
      <c r="C14" s="1042"/>
      <c r="D14" s="1042"/>
      <c r="E14" s="1042"/>
      <c r="F14" s="1042"/>
      <c r="G14" s="1042"/>
      <c r="H14" s="1042"/>
      <c r="I14" s="1042"/>
      <c r="J14" s="1042"/>
      <c r="K14" s="1042"/>
      <c r="L14" s="1042"/>
      <c r="M14" s="1042"/>
      <c r="N14" s="1042"/>
      <c r="O14" s="1042"/>
      <c r="P14" s="1043"/>
      <c r="Q14" s="1048" t="s">
        <v>514</v>
      </c>
      <c r="R14" s="1045"/>
      <c r="S14" s="1045"/>
      <c r="T14" s="1045"/>
      <c r="U14" s="1045"/>
      <c r="V14" s="1045" t="s">
        <v>514</v>
      </c>
      <c r="W14" s="1045"/>
      <c r="X14" s="1045"/>
      <c r="Y14" s="1045"/>
      <c r="Z14" s="1045"/>
      <c r="AA14" s="1045" t="s">
        <v>514</v>
      </c>
      <c r="AB14" s="1045"/>
      <c r="AC14" s="1045"/>
      <c r="AD14" s="1045"/>
      <c r="AE14" s="1049"/>
      <c r="AF14" s="1096" t="s">
        <v>362</v>
      </c>
      <c r="AG14" s="1097"/>
      <c r="AH14" s="1097"/>
      <c r="AI14" s="1097"/>
      <c r="AJ14" s="1098"/>
      <c r="AK14" s="1099" t="s">
        <v>514</v>
      </c>
      <c r="AL14" s="1100"/>
      <c r="AM14" s="1100"/>
      <c r="AN14" s="1100"/>
      <c r="AO14" s="1100"/>
      <c r="AP14" s="1100" t="s">
        <v>514</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586</v>
      </c>
      <c r="BT14" s="1013"/>
      <c r="BU14" s="1013"/>
      <c r="BV14" s="1013"/>
      <c r="BW14" s="1013"/>
      <c r="BX14" s="1013"/>
      <c r="BY14" s="1013"/>
      <c r="BZ14" s="1013"/>
      <c r="CA14" s="1013"/>
      <c r="CB14" s="1013"/>
      <c r="CC14" s="1013"/>
      <c r="CD14" s="1013"/>
      <c r="CE14" s="1013"/>
      <c r="CF14" s="1013"/>
      <c r="CG14" s="1014"/>
      <c r="CH14" s="987">
        <v>-0.77100000000000002</v>
      </c>
      <c r="CI14" s="988"/>
      <c r="CJ14" s="988"/>
      <c r="CK14" s="988"/>
      <c r="CL14" s="989"/>
      <c r="CM14" s="987">
        <v>426</v>
      </c>
      <c r="CN14" s="988"/>
      <c r="CO14" s="988"/>
      <c r="CP14" s="988"/>
      <c r="CQ14" s="989"/>
      <c r="CR14" s="987">
        <v>281.28800000000001</v>
      </c>
      <c r="CS14" s="988"/>
      <c r="CT14" s="988"/>
      <c r="CU14" s="988"/>
      <c r="CV14" s="989"/>
      <c r="CW14" s="987" t="s">
        <v>580</v>
      </c>
      <c r="CX14" s="988"/>
      <c r="CY14" s="988"/>
      <c r="CZ14" s="988"/>
      <c r="DA14" s="989"/>
      <c r="DB14" s="987" t="s">
        <v>580</v>
      </c>
      <c r="DC14" s="988"/>
      <c r="DD14" s="988"/>
      <c r="DE14" s="988"/>
      <c r="DF14" s="989"/>
      <c r="DG14" s="987" t="s">
        <v>580</v>
      </c>
      <c r="DH14" s="988"/>
      <c r="DI14" s="988"/>
      <c r="DJ14" s="988"/>
      <c r="DK14" s="989"/>
      <c r="DL14" s="987" t="s">
        <v>577</v>
      </c>
      <c r="DM14" s="988"/>
      <c r="DN14" s="988"/>
      <c r="DO14" s="988"/>
      <c r="DP14" s="989"/>
      <c r="DQ14" s="987"/>
      <c r="DR14" s="988"/>
      <c r="DS14" s="988"/>
      <c r="DT14" s="988"/>
      <c r="DU14" s="989"/>
      <c r="DV14" s="990"/>
      <c r="DW14" s="991"/>
      <c r="DX14" s="991"/>
      <c r="DY14" s="991"/>
      <c r="DZ14" s="992"/>
      <c r="EA14" s="243"/>
    </row>
    <row r="15" spans="1:131" s="244" customFormat="1" ht="26.25" customHeight="1" x14ac:dyDescent="0.2">
      <c r="A15" s="250">
        <v>9</v>
      </c>
      <c r="B15" s="1041" t="s">
        <v>369</v>
      </c>
      <c r="C15" s="1042"/>
      <c r="D15" s="1042"/>
      <c r="E15" s="1042"/>
      <c r="F15" s="1042"/>
      <c r="G15" s="1042"/>
      <c r="H15" s="1042"/>
      <c r="I15" s="1042"/>
      <c r="J15" s="1042"/>
      <c r="K15" s="1042"/>
      <c r="L15" s="1042"/>
      <c r="M15" s="1042"/>
      <c r="N15" s="1042"/>
      <c r="O15" s="1042"/>
      <c r="P15" s="1043"/>
      <c r="Q15" s="1048">
        <v>147</v>
      </c>
      <c r="R15" s="1045"/>
      <c r="S15" s="1045"/>
      <c r="T15" s="1045"/>
      <c r="U15" s="1045"/>
      <c r="V15" s="1045">
        <v>0</v>
      </c>
      <c r="W15" s="1045"/>
      <c r="X15" s="1045"/>
      <c r="Y15" s="1045"/>
      <c r="Z15" s="1045"/>
      <c r="AA15" s="1045">
        <v>147</v>
      </c>
      <c r="AB15" s="1045"/>
      <c r="AC15" s="1045"/>
      <c r="AD15" s="1045"/>
      <c r="AE15" s="1049"/>
      <c r="AF15" s="1096">
        <v>147</v>
      </c>
      <c r="AG15" s="1097"/>
      <c r="AH15" s="1097"/>
      <c r="AI15" s="1097"/>
      <c r="AJ15" s="1098"/>
      <c r="AK15" s="1099">
        <v>0</v>
      </c>
      <c r="AL15" s="1100"/>
      <c r="AM15" s="1100"/>
      <c r="AN15" s="1100"/>
      <c r="AO15" s="1100"/>
      <c r="AP15" s="1100" t="s">
        <v>514</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587</v>
      </c>
      <c r="BT15" s="1013"/>
      <c r="BU15" s="1013"/>
      <c r="BV15" s="1013"/>
      <c r="BW15" s="1013"/>
      <c r="BX15" s="1013"/>
      <c r="BY15" s="1013"/>
      <c r="BZ15" s="1013"/>
      <c r="CA15" s="1013"/>
      <c r="CB15" s="1013"/>
      <c r="CC15" s="1013"/>
      <c r="CD15" s="1013"/>
      <c r="CE15" s="1013"/>
      <c r="CF15" s="1013"/>
      <c r="CG15" s="1014"/>
      <c r="CH15" s="987">
        <v>5</v>
      </c>
      <c r="CI15" s="988"/>
      <c r="CJ15" s="988"/>
      <c r="CK15" s="988"/>
      <c r="CL15" s="989"/>
      <c r="CM15" s="987">
        <v>1614</v>
      </c>
      <c r="CN15" s="988"/>
      <c r="CO15" s="988"/>
      <c r="CP15" s="988"/>
      <c r="CQ15" s="989"/>
      <c r="CR15" s="987">
        <v>35</v>
      </c>
      <c r="CS15" s="988"/>
      <c r="CT15" s="988"/>
      <c r="CU15" s="988"/>
      <c r="CV15" s="989"/>
      <c r="CW15" s="987">
        <v>307</v>
      </c>
      <c r="CX15" s="988"/>
      <c r="CY15" s="988"/>
      <c r="CZ15" s="988"/>
      <c r="DA15" s="989"/>
      <c r="DB15" s="987" t="s">
        <v>580</v>
      </c>
      <c r="DC15" s="988"/>
      <c r="DD15" s="988"/>
      <c r="DE15" s="988"/>
      <c r="DF15" s="989"/>
      <c r="DG15" s="987" t="s">
        <v>577</v>
      </c>
      <c r="DH15" s="988"/>
      <c r="DI15" s="988"/>
      <c r="DJ15" s="988"/>
      <c r="DK15" s="989"/>
      <c r="DL15" s="987" t="s">
        <v>580</v>
      </c>
      <c r="DM15" s="988"/>
      <c r="DN15" s="988"/>
      <c r="DO15" s="988"/>
      <c r="DP15" s="989"/>
      <c r="DQ15" s="987"/>
      <c r="DR15" s="988"/>
      <c r="DS15" s="988"/>
      <c r="DT15" s="988"/>
      <c r="DU15" s="989"/>
      <c r="DV15" s="990"/>
      <c r="DW15" s="991"/>
      <c r="DX15" s="991"/>
      <c r="DY15" s="991"/>
      <c r="DZ15" s="992"/>
      <c r="EA15" s="243"/>
    </row>
    <row r="16" spans="1:131" s="244" customFormat="1" ht="26.25" customHeight="1" x14ac:dyDescent="0.2">
      <c r="A16" s="250">
        <v>10</v>
      </c>
      <c r="B16" s="1041" t="s">
        <v>370</v>
      </c>
      <c r="C16" s="1042"/>
      <c r="D16" s="1042"/>
      <c r="E16" s="1042"/>
      <c r="F16" s="1042"/>
      <c r="G16" s="1042"/>
      <c r="H16" s="1042"/>
      <c r="I16" s="1042"/>
      <c r="J16" s="1042"/>
      <c r="K16" s="1042"/>
      <c r="L16" s="1042"/>
      <c r="M16" s="1042"/>
      <c r="N16" s="1042"/>
      <c r="O16" s="1042"/>
      <c r="P16" s="1043"/>
      <c r="Q16" s="1048">
        <v>304</v>
      </c>
      <c r="R16" s="1045"/>
      <c r="S16" s="1045"/>
      <c r="T16" s="1045"/>
      <c r="U16" s="1045"/>
      <c r="V16" s="1045">
        <v>2</v>
      </c>
      <c r="W16" s="1045"/>
      <c r="X16" s="1045"/>
      <c r="Y16" s="1045"/>
      <c r="Z16" s="1045"/>
      <c r="AA16" s="1045">
        <v>302</v>
      </c>
      <c r="AB16" s="1045"/>
      <c r="AC16" s="1045"/>
      <c r="AD16" s="1045"/>
      <c r="AE16" s="1049"/>
      <c r="AF16" s="1096">
        <v>302</v>
      </c>
      <c r="AG16" s="1097"/>
      <c r="AH16" s="1097"/>
      <c r="AI16" s="1097"/>
      <c r="AJ16" s="1098"/>
      <c r="AK16" s="1099">
        <v>0</v>
      </c>
      <c r="AL16" s="1100"/>
      <c r="AM16" s="1100"/>
      <c r="AN16" s="1100"/>
      <c r="AO16" s="1100"/>
      <c r="AP16" s="1100" t="s">
        <v>514</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588</v>
      </c>
      <c r="BT16" s="1013"/>
      <c r="BU16" s="1013"/>
      <c r="BV16" s="1013"/>
      <c r="BW16" s="1013"/>
      <c r="BX16" s="1013"/>
      <c r="BY16" s="1013"/>
      <c r="BZ16" s="1013"/>
      <c r="CA16" s="1013"/>
      <c r="CB16" s="1013"/>
      <c r="CC16" s="1013"/>
      <c r="CD16" s="1013"/>
      <c r="CE16" s="1013"/>
      <c r="CF16" s="1013"/>
      <c r="CG16" s="1014"/>
      <c r="CH16" s="987">
        <v>-175</v>
      </c>
      <c r="CI16" s="988"/>
      <c r="CJ16" s="988"/>
      <c r="CK16" s="988"/>
      <c r="CL16" s="989"/>
      <c r="CM16" s="987">
        <v>1686</v>
      </c>
      <c r="CN16" s="988"/>
      <c r="CO16" s="988"/>
      <c r="CP16" s="988"/>
      <c r="CQ16" s="989"/>
      <c r="CR16" s="987">
        <v>41.201999999999998</v>
      </c>
      <c r="CS16" s="988"/>
      <c r="CT16" s="988"/>
      <c r="CU16" s="988"/>
      <c r="CV16" s="989"/>
      <c r="CW16" s="987" t="s">
        <v>580</v>
      </c>
      <c r="CX16" s="988"/>
      <c r="CY16" s="988"/>
      <c r="CZ16" s="988"/>
      <c r="DA16" s="989"/>
      <c r="DB16" s="987" t="s">
        <v>580</v>
      </c>
      <c r="DC16" s="988"/>
      <c r="DD16" s="988"/>
      <c r="DE16" s="988"/>
      <c r="DF16" s="989"/>
      <c r="DG16" s="987" t="s">
        <v>580</v>
      </c>
      <c r="DH16" s="988"/>
      <c r="DI16" s="988"/>
      <c r="DJ16" s="988"/>
      <c r="DK16" s="989"/>
      <c r="DL16" s="987" t="s">
        <v>580</v>
      </c>
      <c r="DM16" s="988"/>
      <c r="DN16" s="988"/>
      <c r="DO16" s="988"/>
      <c r="DP16" s="989"/>
      <c r="DQ16" s="987"/>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589</v>
      </c>
      <c r="BT17" s="1013"/>
      <c r="BU17" s="1013"/>
      <c r="BV17" s="1013"/>
      <c r="BW17" s="1013"/>
      <c r="BX17" s="1013"/>
      <c r="BY17" s="1013"/>
      <c r="BZ17" s="1013"/>
      <c r="CA17" s="1013"/>
      <c r="CB17" s="1013"/>
      <c r="CC17" s="1013"/>
      <c r="CD17" s="1013"/>
      <c r="CE17" s="1013"/>
      <c r="CF17" s="1013"/>
      <c r="CG17" s="1014"/>
      <c r="CH17" s="987">
        <v>2</v>
      </c>
      <c r="CI17" s="988"/>
      <c r="CJ17" s="988"/>
      <c r="CK17" s="988"/>
      <c r="CL17" s="989"/>
      <c r="CM17" s="987">
        <v>100</v>
      </c>
      <c r="CN17" s="988"/>
      <c r="CO17" s="988"/>
      <c r="CP17" s="988"/>
      <c r="CQ17" s="989"/>
      <c r="CR17" s="987">
        <v>10</v>
      </c>
      <c r="CS17" s="988"/>
      <c r="CT17" s="988"/>
      <c r="CU17" s="988"/>
      <c r="CV17" s="989"/>
      <c r="CW17" s="987">
        <v>3</v>
      </c>
      <c r="CX17" s="988"/>
      <c r="CY17" s="988"/>
      <c r="CZ17" s="988"/>
      <c r="DA17" s="989"/>
      <c r="DB17" s="987" t="s">
        <v>590</v>
      </c>
      <c r="DC17" s="988"/>
      <c r="DD17" s="988"/>
      <c r="DE17" s="988"/>
      <c r="DF17" s="989"/>
      <c r="DG17" s="987" t="s">
        <v>577</v>
      </c>
      <c r="DH17" s="988"/>
      <c r="DI17" s="988"/>
      <c r="DJ17" s="988"/>
      <c r="DK17" s="989"/>
      <c r="DL17" s="987" t="s">
        <v>580</v>
      </c>
      <c r="DM17" s="988"/>
      <c r="DN17" s="988"/>
      <c r="DO17" s="988"/>
      <c r="DP17" s="989"/>
      <c r="DQ17" s="987"/>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591</v>
      </c>
      <c r="BT18" s="1013"/>
      <c r="BU18" s="1013"/>
      <c r="BV18" s="1013"/>
      <c r="BW18" s="1013"/>
      <c r="BX18" s="1013"/>
      <c r="BY18" s="1013"/>
      <c r="BZ18" s="1013"/>
      <c r="CA18" s="1013"/>
      <c r="CB18" s="1013"/>
      <c r="CC18" s="1013"/>
      <c r="CD18" s="1013"/>
      <c r="CE18" s="1013"/>
      <c r="CF18" s="1013"/>
      <c r="CG18" s="1014"/>
      <c r="CH18" s="987">
        <v>0</v>
      </c>
      <c r="CI18" s="988"/>
      <c r="CJ18" s="988"/>
      <c r="CK18" s="988"/>
      <c r="CL18" s="989"/>
      <c r="CM18" s="987">
        <v>412</v>
      </c>
      <c r="CN18" s="988"/>
      <c r="CO18" s="988"/>
      <c r="CP18" s="988"/>
      <c r="CQ18" s="989"/>
      <c r="CR18" s="987">
        <v>34.700000000000003</v>
      </c>
      <c r="CS18" s="988"/>
      <c r="CT18" s="988"/>
      <c r="CU18" s="988"/>
      <c r="CV18" s="989"/>
      <c r="CW18" s="987">
        <v>8.4749999999999996</v>
      </c>
      <c r="CX18" s="988"/>
      <c r="CY18" s="988"/>
      <c r="CZ18" s="988"/>
      <c r="DA18" s="989"/>
      <c r="DB18" s="987" t="s">
        <v>580</v>
      </c>
      <c r="DC18" s="988"/>
      <c r="DD18" s="988"/>
      <c r="DE18" s="988"/>
      <c r="DF18" s="989"/>
      <c r="DG18" s="987" t="s">
        <v>580</v>
      </c>
      <c r="DH18" s="988"/>
      <c r="DI18" s="988"/>
      <c r="DJ18" s="988"/>
      <c r="DK18" s="989"/>
      <c r="DL18" s="987" t="s">
        <v>590</v>
      </c>
      <c r="DM18" s="988"/>
      <c r="DN18" s="988"/>
      <c r="DO18" s="988"/>
      <c r="DP18" s="989"/>
      <c r="DQ18" s="987"/>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592</v>
      </c>
      <c r="BT19" s="1013"/>
      <c r="BU19" s="1013"/>
      <c r="BV19" s="1013"/>
      <c r="BW19" s="1013"/>
      <c r="BX19" s="1013"/>
      <c r="BY19" s="1013"/>
      <c r="BZ19" s="1013"/>
      <c r="CA19" s="1013"/>
      <c r="CB19" s="1013"/>
      <c r="CC19" s="1013"/>
      <c r="CD19" s="1013"/>
      <c r="CE19" s="1013"/>
      <c r="CF19" s="1013"/>
      <c r="CG19" s="1014"/>
      <c r="CH19" s="987">
        <v>18</v>
      </c>
      <c r="CI19" s="988"/>
      <c r="CJ19" s="988"/>
      <c r="CK19" s="988"/>
      <c r="CL19" s="989"/>
      <c r="CM19" s="987">
        <v>9310</v>
      </c>
      <c r="CN19" s="988"/>
      <c r="CO19" s="988"/>
      <c r="CP19" s="988"/>
      <c r="CQ19" s="989"/>
      <c r="CR19" s="987">
        <v>50</v>
      </c>
      <c r="CS19" s="988"/>
      <c r="CT19" s="988"/>
      <c r="CU19" s="988"/>
      <c r="CV19" s="989"/>
      <c r="CW19" s="987" t="s">
        <v>577</v>
      </c>
      <c r="CX19" s="988"/>
      <c r="CY19" s="988"/>
      <c r="CZ19" s="988"/>
      <c r="DA19" s="989"/>
      <c r="DB19" s="987">
        <v>2344</v>
      </c>
      <c r="DC19" s="988"/>
      <c r="DD19" s="988"/>
      <c r="DE19" s="988"/>
      <c r="DF19" s="989"/>
      <c r="DG19" s="987" t="s">
        <v>580</v>
      </c>
      <c r="DH19" s="988"/>
      <c r="DI19" s="988"/>
      <c r="DJ19" s="988"/>
      <c r="DK19" s="989"/>
      <c r="DL19" s="987" t="s">
        <v>580</v>
      </c>
      <c r="DM19" s="988"/>
      <c r="DN19" s="988"/>
      <c r="DO19" s="988"/>
      <c r="DP19" s="989"/>
      <c r="DQ19" s="987"/>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593</v>
      </c>
      <c r="BT20" s="1013"/>
      <c r="BU20" s="1013"/>
      <c r="BV20" s="1013"/>
      <c r="BW20" s="1013"/>
      <c r="BX20" s="1013"/>
      <c r="BY20" s="1013"/>
      <c r="BZ20" s="1013"/>
      <c r="CA20" s="1013"/>
      <c r="CB20" s="1013"/>
      <c r="CC20" s="1013"/>
      <c r="CD20" s="1013"/>
      <c r="CE20" s="1013"/>
      <c r="CF20" s="1013"/>
      <c r="CG20" s="1014"/>
      <c r="CH20" s="987">
        <v>-9</v>
      </c>
      <c r="CI20" s="988"/>
      <c r="CJ20" s="988"/>
      <c r="CK20" s="988"/>
      <c r="CL20" s="989"/>
      <c r="CM20" s="987">
        <v>1598</v>
      </c>
      <c r="CN20" s="988"/>
      <c r="CO20" s="988"/>
      <c r="CP20" s="988"/>
      <c r="CQ20" s="989"/>
      <c r="CR20" s="987">
        <v>538.32000000000005</v>
      </c>
      <c r="CS20" s="988"/>
      <c r="CT20" s="988"/>
      <c r="CU20" s="988"/>
      <c r="CV20" s="989"/>
      <c r="CW20" s="987">
        <v>1.256</v>
      </c>
      <c r="CX20" s="988"/>
      <c r="CY20" s="988"/>
      <c r="CZ20" s="988"/>
      <c r="DA20" s="989"/>
      <c r="DB20" s="987" t="s">
        <v>580</v>
      </c>
      <c r="DC20" s="988"/>
      <c r="DD20" s="988"/>
      <c r="DE20" s="988"/>
      <c r="DF20" s="989"/>
      <c r="DG20" s="987" t="s">
        <v>580</v>
      </c>
      <c r="DH20" s="988"/>
      <c r="DI20" s="988"/>
      <c r="DJ20" s="988"/>
      <c r="DK20" s="989"/>
      <c r="DL20" s="987" t="s">
        <v>580</v>
      </c>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594</v>
      </c>
      <c r="BT21" s="1013"/>
      <c r="BU21" s="1013"/>
      <c r="BV21" s="1013"/>
      <c r="BW21" s="1013"/>
      <c r="BX21" s="1013"/>
      <c r="BY21" s="1013"/>
      <c r="BZ21" s="1013"/>
      <c r="CA21" s="1013"/>
      <c r="CB21" s="1013"/>
      <c r="CC21" s="1013"/>
      <c r="CD21" s="1013"/>
      <c r="CE21" s="1013"/>
      <c r="CF21" s="1013"/>
      <c r="CG21" s="1014"/>
      <c r="CH21" s="987">
        <v>13</v>
      </c>
      <c r="CI21" s="988"/>
      <c r="CJ21" s="988"/>
      <c r="CK21" s="988"/>
      <c r="CL21" s="989"/>
      <c r="CM21" s="987">
        <v>2877</v>
      </c>
      <c r="CN21" s="988"/>
      <c r="CO21" s="988"/>
      <c r="CP21" s="988"/>
      <c r="CQ21" s="989"/>
      <c r="CR21" s="987">
        <v>15</v>
      </c>
      <c r="CS21" s="988"/>
      <c r="CT21" s="988"/>
      <c r="CU21" s="988"/>
      <c r="CV21" s="989"/>
      <c r="CW21" s="987">
        <v>551</v>
      </c>
      <c r="CX21" s="988"/>
      <c r="CY21" s="988"/>
      <c r="CZ21" s="988"/>
      <c r="DA21" s="989"/>
      <c r="DB21" s="987" t="s">
        <v>580</v>
      </c>
      <c r="DC21" s="988"/>
      <c r="DD21" s="988"/>
      <c r="DE21" s="988"/>
      <c r="DF21" s="989"/>
      <c r="DG21" s="987" t="s">
        <v>580</v>
      </c>
      <c r="DH21" s="988"/>
      <c r="DI21" s="988"/>
      <c r="DJ21" s="988"/>
      <c r="DK21" s="989"/>
      <c r="DL21" s="987">
        <v>40</v>
      </c>
      <c r="DM21" s="988"/>
      <c r="DN21" s="988"/>
      <c r="DO21" s="988"/>
      <c r="DP21" s="989"/>
      <c r="DQ21" s="987"/>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371</v>
      </c>
      <c r="BA22" s="1032"/>
      <c r="BB22" s="1032"/>
      <c r="BC22" s="1032"/>
      <c r="BD22" s="1033"/>
      <c r="BE22" s="242"/>
      <c r="BF22" s="242"/>
      <c r="BG22" s="242"/>
      <c r="BH22" s="242"/>
      <c r="BI22" s="242"/>
      <c r="BJ22" s="242"/>
      <c r="BK22" s="242"/>
      <c r="BL22" s="242"/>
      <c r="BM22" s="242"/>
      <c r="BN22" s="242"/>
      <c r="BO22" s="242"/>
      <c r="BP22" s="242"/>
      <c r="BQ22" s="251">
        <v>16</v>
      </c>
      <c r="BR22" s="252"/>
      <c r="BS22" s="1012" t="s">
        <v>595</v>
      </c>
      <c r="BT22" s="1013"/>
      <c r="BU22" s="1013"/>
      <c r="BV22" s="1013"/>
      <c r="BW22" s="1013"/>
      <c r="BX22" s="1013"/>
      <c r="BY22" s="1013"/>
      <c r="BZ22" s="1013"/>
      <c r="CA22" s="1013"/>
      <c r="CB22" s="1013"/>
      <c r="CC22" s="1013"/>
      <c r="CD22" s="1013"/>
      <c r="CE22" s="1013"/>
      <c r="CF22" s="1013"/>
      <c r="CG22" s="1014"/>
      <c r="CH22" s="987">
        <v>-63</v>
      </c>
      <c r="CI22" s="988"/>
      <c r="CJ22" s="988"/>
      <c r="CK22" s="988"/>
      <c r="CL22" s="989"/>
      <c r="CM22" s="987">
        <v>154</v>
      </c>
      <c r="CN22" s="988"/>
      <c r="CO22" s="988"/>
      <c r="CP22" s="988"/>
      <c r="CQ22" s="989"/>
      <c r="CR22" s="987">
        <v>100</v>
      </c>
      <c r="CS22" s="988"/>
      <c r="CT22" s="988"/>
      <c r="CU22" s="988"/>
      <c r="CV22" s="989"/>
      <c r="CW22" s="987">
        <v>7</v>
      </c>
      <c r="CX22" s="988"/>
      <c r="CY22" s="988"/>
      <c r="CZ22" s="988"/>
      <c r="DA22" s="989"/>
      <c r="DB22" s="987" t="s">
        <v>580</v>
      </c>
      <c r="DC22" s="988"/>
      <c r="DD22" s="988"/>
      <c r="DE22" s="988"/>
      <c r="DF22" s="989"/>
      <c r="DG22" s="987" t="s">
        <v>580</v>
      </c>
      <c r="DH22" s="988"/>
      <c r="DI22" s="988"/>
      <c r="DJ22" s="988"/>
      <c r="DK22" s="989"/>
      <c r="DL22" s="987" t="s">
        <v>580</v>
      </c>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5">
      <c r="A23" s="253" t="s">
        <v>372</v>
      </c>
      <c r="B23" s="942" t="s">
        <v>373</v>
      </c>
      <c r="C23" s="943"/>
      <c r="D23" s="943"/>
      <c r="E23" s="943"/>
      <c r="F23" s="943"/>
      <c r="G23" s="943"/>
      <c r="H23" s="943"/>
      <c r="I23" s="943"/>
      <c r="J23" s="943"/>
      <c r="K23" s="943"/>
      <c r="L23" s="943"/>
      <c r="M23" s="943"/>
      <c r="N23" s="943"/>
      <c r="O23" s="943"/>
      <c r="P23" s="944"/>
      <c r="Q23" s="1072">
        <v>1367173</v>
      </c>
      <c r="R23" s="1073"/>
      <c r="S23" s="1073"/>
      <c r="T23" s="1073"/>
      <c r="U23" s="1073"/>
      <c r="V23" s="1073">
        <v>1331070</v>
      </c>
      <c r="W23" s="1073"/>
      <c r="X23" s="1073"/>
      <c r="Y23" s="1073"/>
      <c r="Z23" s="1073"/>
      <c r="AA23" s="1073">
        <v>36103</v>
      </c>
      <c r="AB23" s="1073"/>
      <c r="AC23" s="1073"/>
      <c r="AD23" s="1073"/>
      <c r="AE23" s="1074"/>
      <c r="AF23" s="1075">
        <v>11443</v>
      </c>
      <c r="AG23" s="1073"/>
      <c r="AH23" s="1073"/>
      <c r="AI23" s="1073"/>
      <c r="AJ23" s="1076"/>
      <c r="AK23" s="1077"/>
      <c r="AL23" s="1078"/>
      <c r="AM23" s="1078"/>
      <c r="AN23" s="1078"/>
      <c r="AO23" s="1078"/>
      <c r="AP23" s="1073">
        <v>2209544</v>
      </c>
      <c r="AQ23" s="1073"/>
      <c r="AR23" s="1073"/>
      <c r="AS23" s="1073"/>
      <c r="AT23" s="1073"/>
      <c r="AU23" s="1079"/>
      <c r="AV23" s="1079"/>
      <c r="AW23" s="1079"/>
      <c r="AX23" s="1079"/>
      <c r="AY23" s="1080"/>
      <c r="AZ23" s="1069" t="s">
        <v>119</v>
      </c>
      <c r="BA23" s="1070"/>
      <c r="BB23" s="1070"/>
      <c r="BC23" s="1070"/>
      <c r="BD23" s="1071"/>
      <c r="BE23" s="242"/>
      <c r="BF23" s="242"/>
      <c r="BG23" s="242"/>
      <c r="BH23" s="242"/>
      <c r="BI23" s="242"/>
      <c r="BJ23" s="242"/>
      <c r="BK23" s="242"/>
      <c r="BL23" s="242"/>
      <c r="BM23" s="242"/>
      <c r="BN23" s="242"/>
      <c r="BO23" s="242"/>
      <c r="BP23" s="242"/>
      <c r="BQ23" s="251">
        <v>17</v>
      </c>
      <c r="BR23" s="252"/>
      <c r="BS23" s="1012" t="s">
        <v>596</v>
      </c>
      <c r="BT23" s="1013"/>
      <c r="BU23" s="1013"/>
      <c r="BV23" s="1013"/>
      <c r="BW23" s="1013"/>
      <c r="BX23" s="1013"/>
      <c r="BY23" s="1013"/>
      <c r="BZ23" s="1013"/>
      <c r="CA23" s="1013"/>
      <c r="CB23" s="1013"/>
      <c r="CC23" s="1013"/>
      <c r="CD23" s="1013"/>
      <c r="CE23" s="1013"/>
      <c r="CF23" s="1013"/>
      <c r="CG23" s="1014"/>
      <c r="CH23" s="987">
        <v>0</v>
      </c>
      <c r="CI23" s="988"/>
      <c r="CJ23" s="988"/>
      <c r="CK23" s="988"/>
      <c r="CL23" s="989"/>
      <c r="CM23" s="987">
        <v>245</v>
      </c>
      <c r="CN23" s="988"/>
      <c r="CO23" s="988"/>
      <c r="CP23" s="988"/>
      <c r="CQ23" s="989"/>
      <c r="CR23" s="987">
        <v>55.95</v>
      </c>
      <c r="CS23" s="988"/>
      <c r="CT23" s="988"/>
      <c r="CU23" s="988"/>
      <c r="CV23" s="989"/>
      <c r="CW23" s="987">
        <v>38</v>
      </c>
      <c r="CX23" s="988"/>
      <c r="CY23" s="988"/>
      <c r="CZ23" s="988"/>
      <c r="DA23" s="989"/>
      <c r="DB23" s="987" t="s">
        <v>580</v>
      </c>
      <c r="DC23" s="988"/>
      <c r="DD23" s="988"/>
      <c r="DE23" s="988"/>
      <c r="DF23" s="989"/>
      <c r="DG23" s="987" t="s">
        <v>580</v>
      </c>
      <c r="DH23" s="988"/>
      <c r="DI23" s="988"/>
      <c r="DJ23" s="988"/>
      <c r="DK23" s="989"/>
      <c r="DL23" s="987" t="s">
        <v>580</v>
      </c>
      <c r="DM23" s="988"/>
      <c r="DN23" s="988"/>
      <c r="DO23" s="988"/>
      <c r="DP23" s="989"/>
      <c r="DQ23" s="987"/>
      <c r="DR23" s="988"/>
      <c r="DS23" s="988"/>
      <c r="DT23" s="988"/>
      <c r="DU23" s="989"/>
      <c r="DV23" s="990"/>
      <c r="DW23" s="991"/>
      <c r="DX23" s="991"/>
      <c r="DY23" s="991"/>
      <c r="DZ23" s="992"/>
      <c r="EA23" s="243"/>
    </row>
    <row r="24" spans="1:131" s="244" customFormat="1" ht="26.25" customHeight="1" x14ac:dyDescent="0.2">
      <c r="A24" s="1068" t="s">
        <v>374</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597</v>
      </c>
      <c r="BT24" s="1013"/>
      <c r="BU24" s="1013"/>
      <c r="BV24" s="1013"/>
      <c r="BW24" s="1013"/>
      <c r="BX24" s="1013"/>
      <c r="BY24" s="1013"/>
      <c r="BZ24" s="1013"/>
      <c r="CA24" s="1013"/>
      <c r="CB24" s="1013"/>
      <c r="CC24" s="1013"/>
      <c r="CD24" s="1013"/>
      <c r="CE24" s="1013"/>
      <c r="CF24" s="1013"/>
      <c r="CG24" s="1014"/>
      <c r="CH24" s="987">
        <v>-20</v>
      </c>
      <c r="CI24" s="988"/>
      <c r="CJ24" s="988"/>
      <c r="CK24" s="988"/>
      <c r="CL24" s="989"/>
      <c r="CM24" s="987">
        <v>8159</v>
      </c>
      <c r="CN24" s="988"/>
      <c r="CO24" s="988"/>
      <c r="CP24" s="988"/>
      <c r="CQ24" s="989"/>
      <c r="CR24" s="987">
        <v>300</v>
      </c>
      <c r="CS24" s="988"/>
      <c r="CT24" s="988"/>
      <c r="CU24" s="988"/>
      <c r="CV24" s="989"/>
      <c r="CW24" s="987">
        <v>7.0430000000000001</v>
      </c>
      <c r="CX24" s="988"/>
      <c r="CY24" s="988"/>
      <c r="CZ24" s="988"/>
      <c r="DA24" s="989"/>
      <c r="DB24" s="987" t="s">
        <v>580</v>
      </c>
      <c r="DC24" s="988"/>
      <c r="DD24" s="988"/>
      <c r="DE24" s="988"/>
      <c r="DF24" s="989"/>
      <c r="DG24" s="987" t="s">
        <v>580</v>
      </c>
      <c r="DH24" s="988"/>
      <c r="DI24" s="988"/>
      <c r="DJ24" s="988"/>
      <c r="DK24" s="989"/>
      <c r="DL24" s="987" t="s">
        <v>580</v>
      </c>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5">
      <c r="A25" s="1067" t="s">
        <v>375</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598</v>
      </c>
      <c r="BT25" s="1013"/>
      <c r="BU25" s="1013"/>
      <c r="BV25" s="1013"/>
      <c r="BW25" s="1013"/>
      <c r="BX25" s="1013"/>
      <c r="BY25" s="1013"/>
      <c r="BZ25" s="1013"/>
      <c r="CA25" s="1013"/>
      <c r="CB25" s="1013"/>
      <c r="CC25" s="1013"/>
      <c r="CD25" s="1013"/>
      <c r="CE25" s="1013"/>
      <c r="CF25" s="1013"/>
      <c r="CG25" s="1014"/>
      <c r="CH25" s="987">
        <v>55</v>
      </c>
      <c r="CI25" s="988"/>
      <c r="CJ25" s="988"/>
      <c r="CK25" s="988"/>
      <c r="CL25" s="989"/>
      <c r="CM25" s="987">
        <v>2147</v>
      </c>
      <c r="CN25" s="988"/>
      <c r="CO25" s="988"/>
      <c r="CP25" s="988"/>
      <c r="CQ25" s="989"/>
      <c r="CR25" s="987">
        <v>28</v>
      </c>
      <c r="CS25" s="988"/>
      <c r="CT25" s="988"/>
      <c r="CU25" s="988"/>
      <c r="CV25" s="989"/>
      <c r="CW25" s="987" t="s">
        <v>580</v>
      </c>
      <c r="CX25" s="988"/>
      <c r="CY25" s="988"/>
      <c r="CZ25" s="988"/>
      <c r="DA25" s="989"/>
      <c r="DB25" s="987" t="s">
        <v>580</v>
      </c>
      <c r="DC25" s="988"/>
      <c r="DD25" s="988"/>
      <c r="DE25" s="988"/>
      <c r="DF25" s="989"/>
      <c r="DG25" s="987" t="s">
        <v>580</v>
      </c>
      <c r="DH25" s="988"/>
      <c r="DI25" s="988"/>
      <c r="DJ25" s="988"/>
      <c r="DK25" s="989"/>
      <c r="DL25" s="987" t="s">
        <v>580</v>
      </c>
      <c r="DM25" s="988"/>
      <c r="DN25" s="988"/>
      <c r="DO25" s="988"/>
      <c r="DP25" s="989"/>
      <c r="DQ25" s="987"/>
      <c r="DR25" s="988"/>
      <c r="DS25" s="988"/>
      <c r="DT25" s="988"/>
      <c r="DU25" s="989"/>
      <c r="DV25" s="990"/>
      <c r="DW25" s="991"/>
      <c r="DX25" s="991"/>
      <c r="DY25" s="991"/>
      <c r="DZ25" s="992"/>
      <c r="EA25" s="235"/>
    </row>
    <row r="26" spans="1:131" s="236" customFormat="1" ht="26.25" customHeight="1" x14ac:dyDescent="0.2">
      <c r="A26" s="993" t="s">
        <v>343</v>
      </c>
      <c r="B26" s="994"/>
      <c r="C26" s="994"/>
      <c r="D26" s="994"/>
      <c r="E26" s="994"/>
      <c r="F26" s="994"/>
      <c r="G26" s="994"/>
      <c r="H26" s="994"/>
      <c r="I26" s="994"/>
      <c r="J26" s="994"/>
      <c r="K26" s="994"/>
      <c r="L26" s="994"/>
      <c r="M26" s="994"/>
      <c r="N26" s="994"/>
      <c r="O26" s="994"/>
      <c r="P26" s="995"/>
      <c r="Q26" s="999" t="s">
        <v>376</v>
      </c>
      <c r="R26" s="1000"/>
      <c r="S26" s="1000"/>
      <c r="T26" s="1000"/>
      <c r="U26" s="1001"/>
      <c r="V26" s="999" t="s">
        <v>377</v>
      </c>
      <c r="W26" s="1000"/>
      <c r="X26" s="1000"/>
      <c r="Y26" s="1000"/>
      <c r="Z26" s="1001"/>
      <c r="AA26" s="999" t="s">
        <v>378</v>
      </c>
      <c r="AB26" s="1000"/>
      <c r="AC26" s="1000"/>
      <c r="AD26" s="1000"/>
      <c r="AE26" s="1000"/>
      <c r="AF26" s="1063" t="s">
        <v>379</v>
      </c>
      <c r="AG26" s="1006"/>
      <c r="AH26" s="1006"/>
      <c r="AI26" s="1006"/>
      <c r="AJ26" s="1064"/>
      <c r="AK26" s="1000" t="s">
        <v>380</v>
      </c>
      <c r="AL26" s="1000"/>
      <c r="AM26" s="1000"/>
      <c r="AN26" s="1000"/>
      <c r="AO26" s="1001"/>
      <c r="AP26" s="999" t="s">
        <v>381</v>
      </c>
      <c r="AQ26" s="1000"/>
      <c r="AR26" s="1000"/>
      <c r="AS26" s="1000"/>
      <c r="AT26" s="1001"/>
      <c r="AU26" s="999" t="s">
        <v>382</v>
      </c>
      <c r="AV26" s="1000"/>
      <c r="AW26" s="1000"/>
      <c r="AX26" s="1000"/>
      <c r="AY26" s="1001"/>
      <c r="AZ26" s="999" t="s">
        <v>383</v>
      </c>
      <c r="BA26" s="1000"/>
      <c r="BB26" s="1000"/>
      <c r="BC26" s="1000"/>
      <c r="BD26" s="1001"/>
      <c r="BE26" s="999" t="s">
        <v>350</v>
      </c>
      <c r="BF26" s="1000"/>
      <c r="BG26" s="1000"/>
      <c r="BH26" s="1000"/>
      <c r="BI26" s="1015"/>
      <c r="BJ26" s="241"/>
      <c r="BK26" s="241"/>
      <c r="BL26" s="241"/>
      <c r="BM26" s="241"/>
      <c r="BN26" s="241"/>
      <c r="BO26" s="254"/>
      <c r="BP26" s="254"/>
      <c r="BQ26" s="251">
        <v>20</v>
      </c>
      <c r="BR26" s="252"/>
      <c r="BS26" s="1012" t="s">
        <v>599</v>
      </c>
      <c r="BT26" s="1013"/>
      <c r="BU26" s="1013"/>
      <c r="BV26" s="1013"/>
      <c r="BW26" s="1013"/>
      <c r="BX26" s="1013"/>
      <c r="BY26" s="1013"/>
      <c r="BZ26" s="1013"/>
      <c r="CA26" s="1013"/>
      <c r="CB26" s="1013"/>
      <c r="CC26" s="1013"/>
      <c r="CD26" s="1013"/>
      <c r="CE26" s="1013"/>
      <c r="CF26" s="1013"/>
      <c r="CG26" s="1014"/>
      <c r="CH26" s="987">
        <v>53</v>
      </c>
      <c r="CI26" s="988"/>
      <c r="CJ26" s="988"/>
      <c r="CK26" s="988"/>
      <c r="CL26" s="989"/>
      <c r="CM26" s="987">
        <v>10027</v>
      </c>
      <c r="CN26" s="988"/>
      <c r="CO26" s="988"/>
      <c r="CP26" s="988"/>
      <c r="CQ26" s="989"/>
      <c r="CR26" s="987">
        <v>8308.7999999999993</v>
      </c>
      <c r="CS26" s="988"/>
      <c r="CT26" s="988"/>
      <c r="CU26" s="988"/>
      <c r="CV26" s="989"/>
      <c r="CW26" s="987" t="s">
        <v>580</v>
      </c>
      <c r="CX26" s="988"/>
      <c r="CY26" s="988"/>
      <c r="CZ26" s="988"/>
      <c r="DA26" s="989"/>
      <c r="DB26" s="987">
        <v>707</v>
      </c>
      <c r="DC26" s="988"/>
      <c r="DD26" s="988"/>
      <c r="DE26" s="988"/>
      <c r="DF26" s="989"/>
      <c r="DG26" s="987">
        <v>712</v>
      </c>
      <c r="DH26" s="988"/>
      <c r="DI26" s="988"/>
      <c r="DJ26" s="988"/>
      <c r="DK26" s="989"/>
      <c r="DL26" s="987" t="s">
        <v>580</v>
      </c>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600</v>
      </c>
      <c r="BT27" s="1013"/>
      <c r="BU27" s="1013"/>
      <c r="BV27" s="1013"/>
      <c r="BW27" s="1013"/>
      <c r="BX27" s="1013"/>
      <c r="BY27" s="1013"/>
      <c r="BZ27" s="1013"/>
      <c r="CA27" s="1013"/>
      <c r="CB27" s="1013"/>
      <c r="CC27" s="1013"/>
      <c r="CD27" s="1013"/>
      <c r="CE27" s="1013"/>
      <c r="CF27" s="1013"/>
      <c r="CG27" s="1014"/>
      <c r="CH27" s="987">
        <v>498</v>
      </c>
      <c r="CI27" s="988"/>
      <c r="CJ27" s="988"/>
      <c r="CK27" s="988"/>
      <c r="CL27" s="989"/>
      <c r="CM27" s="987">
        <v>3417</v>
      </c>
      <c r="CN27" s="988"/>
      <c r="CO27" s="988"/>
      <c r="CP27" s="988"/>
      <c r="CQ27" s="989"/>
      <c r="CR27" s="987">
        <v>150</v>
      </c>
      <c r="CS27" s="988"/>
      <c r="CT27" s="988"/>
      <c r="CU27" s="988"/>
      <c r="CV27" s="989"/>
      <c r="CW27" s="987" t="s">
        <v>577</v>
      </c>
      <c r="CX27" s="988"/>
      <c r="CY27" s="988"/>
      <c r="CZ27" s="988"/>
      <c r="DA27" s="989"/>
      <c r="DB27" s="987" t="s">
        <v>580</v>
      </c>
      <c r="DC27" s="988"/>
      <c r="DD27" s="988"/>
      <c r="DE27" s="988"/>
      <c r="DF27" s="989"/>
      <c r="DG27" s="987" t="s">
        <v>580</v>
      </c>
      <c r="DH27" s="988"/>
      <c r="DI27" s="988"/>
      <c r="DJ27" s="988"/>
      <c r="DK27" s="989"/>
      <c r="DL27" s="987" t="s">
        <v>580</v>
      </c>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2">
      <c r="A28" s="255">
        <v>1</v>
      </c>
      <c r="B28" s="1054" t="s">
        <v>384</v>
      </c>
      <c r="C28" s="1055"/>
      <c r="D28" s="1055"/>
      <c r="E28" s="1055"/>
      <c r="F28" s="1055"/>
      <c r="G28" s="1055"/>
      <c r="H28" s="1055"/>
      <c r="I28" s="1055"/>
      <c r="J28" s="1055"/>
      <c r="K28" s="1055"/>
      <c r="L28" s="1055"/>
      <c r="M28" s="1055"/>
      <c r="N28" s="1055"/>
      <c r="O28" s="1055"/>
      <c r="P28" s="1056"/>
      <c r="Q28" s="1057">
        <v>11414</v>
      </c>
      <c r="R28" s="1058"/>
      <c r="S28" s="1058"/>
      <c r="T28" s="1058"/>
      <c r="U28" s="1058"/>
      <c r="V28" s="1058">
        <v>10872</v>
      </c>
      <c r="W28" s="1058"/>
      <c r="X28" s="1058"/>
      <c r="Y28" s="1058"/>
      <c r="Z28" s="1058"/>
      <c r="AA28" s="1058">
        <v>542</v>
      </c>
      <c r="AB28" s="1058"/>
      <c r="AC28" s="1058"/>
      <c r="AD28" s="1058"/>
      <c r="AE28" s="1059"/>
      <c r="AF28" s="1060">
        <v>542</v>
      </c>
      <c r="AG28" s="1058"/>
      <c r="AH28" s="1058"/>
      <c r="AI28" s="1058"/>
      <c r="AJ28" s="1061"/>
      <c r="AK28" s="1062" t="s">
        <v>613</v>
      </c>
      <c r="AL28" s="1050"/>
      <c r="AM28" s="1050"/>
      <c r="AN28" s="1050"/>
      <c r="AO28" s="1050"/>
      <c r="AP28" s="1050" t="s">
        <v>614</v>
      </c>
      <c r="AQ28" s="1050"/>
      <c r="AR28" s="1050"/>
      <c r="AS28" s="1050"/>
      <c r="AT28" s="1050"/>
      <c r="AU28" s="1050" t="s">
        <v>577</v>
      </c>
      <c r="AV28" s="1050"/>
      <c r="AW28" s="1050"/>
      <c r="AX28" s="1050"/>
      <c r="AY28" s="1050"/>
      <c r="AZ28" s="1051"/>
      <c r="BA28" s="1051"/>
      <c r="BB28" s="1051"/>
      <c r="BC28" s="1051"/>
      <c r="BD28" s="1051"/>
      <c r="BE28" s="1052"/>
      <c r="BF28" s="1052"/>
      <c r="BG28" s="1052"/>
      <c r="BH28" s="1052"/>
      <c r="BI28" s="1053"/>
      <c r="BJ28" s="241"/>
      <c r="BK28" s="241"/>
      <c r="BL28" s="241"/>
      <c r="BM28" s="241"/>
      <c r="BN28" s="241"/>
      <c r="BO28" s="254"/>
      <c r="BP28" s="254"/>
      <c r="BQ28" s="251">
        <v>22</v>
      </c>
      <c r="BR28" s="252"/>
      <c r="BS28" s="1012" t="s">
        <v>601</v>
      </c>
      <c r="BT28" s="1013"/>
      <c r="BU28" s="1013"/>
      <c r="BV28" s="1013"/>
      <c r="BW28" s="1013"/>
      <c r="BX28" s="1013"/>
      <c r="BY28" s="1013"/>
      <c r="BZ28" s="1013"/>
      <c r="CA28" s="1013"/>
      <c r="CB28" s="1013"/>
      <c r="CC28" s="1013"/>
      <c r="CD28" s="1013"/>
      <c r="CE28" s="1013"/>
      <c r="CF28" s="1013"/>
      <c r="CG28" s="1014"/>
      <c r="CH28" s="987">
        <v>266</v>
      </c>
      <c r="CI28" s="988"/>
      <c r="CJ28" s="988"/>
      <c r="CK28" s="988"/>
      <c r="CL28" s="989"/>
      <c r="CM28" s="987">
        <v>5084</v>
      </c>
      <c r="CN28" s="988"/>
      <c r="CO28" s="988"/>
      <c r="CP28" s="988"/>
      <c r="CQ28" s="989"/>
      <c r="CR28" s="987">
        <v>1561.326</v>
      </c>
      <c r="CS28" s="988"/>
      <c r="CT28" s="988"/>
      <c r="CU28" s="988"/>
      <c r="CV28" s="989"/>
      <c r="CW28" s="987" t="s">
        <v>580</v>
      </c>
      <c r="CX28" s="988"/>
      <c r="CY28" s="988"/>
      <c r="CZ28" s="988"/>
      <c r="DA28" s="989"/>
      <c r="DB28" s="987" t="s">
        <v>580</v>
      </c>
      <c r="DC28" s="988"/>
      <c r="DD28" s="988"/>
      <c r="DE28" s="988"/>
      <c r="DF28" s="989"/>
      <c r="DG28" s="987" t="s">
        <v>577</v>
      </c>
      <c r="DH28" s="988"/>
      <c r="DI28" s="988"/>
      <c r="DJ28" s="988"/>
      <c r="DK28" s="989"/>
      <c r="DL28" s="987" t="s">
        <v>590</v>
      </c>
      <c r="DM28" s="988"/>
      <c r="DN28" s="988"/>
      <c r="DO28" s="988"/>
      <c r="DP28" s="989"/>
      <c r="DQ28" s="987"/>
      <c r="DR28" s="988"/>
      <c r="DS28" s="988"/>
      <c r="DT28" s="988"/>
      <c r="DU28" s="989"/>
      <c r="DV28" s="990"/>
      <c r="DW28" s="991"/>
      <c r="DX28" s="991"/>
      <c r="DY28" s="991"/>
      <c r="DZ28" s="992"/>
      <c r="EA28" s="235"/>
    </row>
    <row r="29" spans="1:131" s="236" customFormat="1" ht="26.25" customHeight="1" x14ac:dyDescent="0.2">
      <c r="A29" s="255">
        <v>2</v>
      </c>
      <c r="B29" s="1041" t="s">
        <v>385</v>
      </c>
      <c r="C29" s="1042"/>
      <c r="D29" s="1042"/>
      <c r="E29" s="1042"/>
      <c r="F29" s="1042"/>
      <c r="G29" s="1042"/>
      <c r="H29" s="1042"/>
      <c r="I29" s="1042"/>
      <c r="J29" s="1042"/>
      <c r="K29" s="1042"/>
      <c r="L29" s="1042"/>
      <c r="M29" s="1042"/>
      <c r="N29" s="1042"/>
      <c r="O29" s="1042"/>
      <c r="P29" s="1043"/>
      <c r="Q29" s="1048">
        <v>2852</v>
      </c>
      <c r="R29" s="1045"/>
      <c r="S29" s="1045"/>
      <c r="T29" s="1045"/>
      <c r="U29" s="1045"/>
      <c r="V29" s="1045">
        <v>2768</v>
      </c>
      <c r="W29" s="1045"/>
      <c r="X29" s="1045"/>
      <c r="Y29" s="1045"/>
      <c r="Z29" s="1045"/>
      <c r="AA29" s="1045">
        <v>84</v>
      </c>
      <c r="AB29" s="1045"/>
      <c r="AC29" s="1045"/>
      <c r="AD29" s="1045"/>
      <c r="AE29" s="1049"/>
      <c r="AF29" s="1044">
        <v>84</v>
      </c>
      <c r="AG29" s="1045"/>
      <c r="AH29" s="1045"/>
      <c r="AI29" s="1045"/>
      <c r="AJ29" s="1046"/>
      <c r="AK29" s="978">
        <v>1174</v>
      </c>
      <c r="AL29" s="969"/>
      <c r="AM29" s="969"/>
      <c r="AN29" s="969"/>
      <c r="AO29" s="969"/>
      <c r="AP29" s="969">
        <v>2827</v>
      </c>
      <c r="AQ29" s="969"/>
      <c r="AR29" s="969"/>
      <c r="AS29" s="969"/>
      <c r="AT29" s="969"/>
      <c r="AU29" s="969">
        <v>2827</v>
      </c>
      <c r="AV29" s="969"/>
      <c r="AW29" s="969"/>
      <c r="AX29" s="969"/>
      <c r="AY29" s="969"/>
      <c r="AZ29" s="1047"/>
      <c r="BA29" s="1047"/>
      <c r="BB29" s="1047"/>
      <c r="BC29" s="1047"/>
      <c r="BD29" s="1047"/>
      <c r="BE29" s="1039"/>
      <c r="BF29" s="1039"/>
      <c r="BG29" s="1039"/>
      <c r="BH29" s="1039"/>
      <c r="BI29" s="1040"/>
      <c r="BJ29" s="241"/>
      <c r="BK29" s="241"/>
      <c r="BL29" s="241"/>
      <c r="BM29" s="241"/>
      <c r="BN29" s="241"/>
      <c r="BO29" s="254"/>
      <c r="BP29" s="254"/>
      <c r="BQ29" s="251">
        <v>23</v>
      </c>
      <c r="BR29" s="252"/>
      <c r="BS29" s="1012" t="s">
        <v>602</v>
      </c>
      <c r="BT29" s="1013"/>
      <c r="BU29" s="1013"/>
      <c r="BV29" s="1013"/>
      <c r="BW29" s="1013"/>
      <c r="BX29" s="1013"/>
      <c r="BY29" s="1013"/>
      <c r="BZ29" s="1013"/>
      <c r="CA29" s="1013"/>
      <c r="CB29" s="1013"/>
      <c r="CC29" s="1013"/>
      <c r="CD29" s="1013"/>
      <c r="CE29" s="1013"/>
      <c r="CF29" s="1013"/>
      <c r="CG29" s="1014"/>
      <c r="CH29" s="987">
        <v>235</v>
      </c>
      <c r="CI29" s="988"/>
      <c r="CJ29" s="988"/>
      <c r="CK29" s="988"/>
      <c r="CL29" s="989"/>
      <c r="CM29" s="987">
        <v>4138</v>
      </c>
      <c r="CN29" s="988"/>
      <c r="CO29" s="988"/>
      <c r="CP29" s="988"/>
      <c r="CQ29" s="989"/>
      <c r="CR29" s="987">
        <v>30</v>
      </c>
      <c r="CS29" s="988"/>
      <c r="CT29" s="988"/>
      <c r="CU29" s="988"/>
      <c r="CV29" s="989"/>
      <c r="CW29" s="987" t="s">
        <v>580</v>
      </c>
      <c r="CX29" s="988"/>
      <c r="CY29" s="988"/>
      <c r="CZ29" s="988"/>
      <c r="DA29" s="989"/>
      <c r="DB29" s="987">
        <v>8382</v>
      </c>
      <c r="DC29" s="988"/>
      <c r="DD29" s="988"/>
      <c r="DE29" s="988"/>
      <c r="DF29" s="989"/>
      <c r="DG29" s="987" t="s">
        <v>580</v>
      </c>
      <c r="DH29" s="988"/>
      <c r="DI29" s="988"/>
      <c r="DJ29" s="988"/>
      <c r="DK29" s="989"/>
      <c r="DL29" s="987" t="s">
        <v>580</v>
      </c>
      <c r="DM29" s="988"/>
      <c r="DN29" s="988"/>
      <c r="DO29" s="988"/>
      <c r="DP29" s="989"/>
      <c r="DQ29" s="987"/>
      <c r="DR29" s="988"/>
      <c r="DS29" s="988"/>
      <c r="DT29" s="988"/>
      <c r="DU29" s="989"/>
      <c r="DV29" s="990"/>
      <c r="DW29" s="991"/>
      <c r="DX29" s="991"/>
      <c r="DY29" s="991"/>
      <c r="DZ29" s="992"/>
      <c r="EA29" s="235"/>
    </row>
    <row r="30" spans="1:131" s="236" customFormat="1" ht="26.25" customHeight="1" x14ac:dyDescent="0.2">
      <c r="A30" s="255">
        <v>3</v>
      </c>
      <c r="B30" s="1041" t="s">
        <v>386</v>
      </c>
      <c r="C30" s="1042"/>
      <c r="D30" s="1042"/>
      <c r="E30" s="1042"/>
      <c r="F30" s="1042"/>
      <c r="G30" s="1042"/>
      <c r="H30" s="1042"/>
      <c r="I30" s="1042"/>
      <c r="J30" s="1042"/>
      <c r="K30" s="1042"/>
      <c r="L30" s="1042"/>
      <c r="M30" s="1042"/>
      <c r="N30" s="1042"/>
      <c r="O30" s="1042"/>
      <c r="P30" s="1043"/>
      <c r="Q30" s="1048">
        <v>271626</v>
      </c>
      <c r="R30" s="1045"/>
      <c r="S30" s="1045"/>
      <c r="T30" s="1045"/>
      <c r="U30" s="1045"/>
      <c r="V30" s="1045">
        <v>257156</v>
      </c>
      <c r="W30" s="1045"/>
      <c r="X30" s="1045"/>
      <c r="Y30" s="1045"/>
      <c r="Z30" s="1045"/>
      <c r="AA30" s="1045">
        <v>14470</v>
      </c>
      <c r="AB30" s="1045"/>
      <c r="AC30" s="1045"/>
      <c r="AD30" s="1045"/>
      <c r="AE30" s="1049"/>
      <c r="AF30" s="1044">
        <v>14470</v>
      </c>
      <c r="AG30" s="1045"/>
      <c r="AH30" s="1045"/>
      <c r="AI30" s="1045"/>
      <c r="AJ30" s="1046"/>
      <c r="AK30" s="978">
        <v>16829</v>
      </c>
      <c r="AL30" s="969"/>
      <c r="AM30" s="969"/>
      <c r="AN30" s="969"/>
      <c r="AO30" s="969"/>
      <c r="AP30" s="969" t="s">
        <v>615</v>
      </c>
      <c r="AQ30" s="969"/>
      <c r="AR30" s="969"/>
      <c r="AS30" s="969"/>
      <c r="AT30" s="969"/>
      <c r="AU30" s="969" t="s">
        <v>577</v>
      </c>
      <c r="AV30" s="969"/>
      <c r="AW30" s="969"/>
      <c r="AX30" s="969"/>
      <c r="AY30" s="969"/>
      <c r="AZ30" s="1047"/>
      <c r="BA30" s="1047"/>
      <c r="BB30" s="1047"/>
      <c r="BC30" s="1047"/>
      <c r="BD30" s="1047"/>
      <c r="BE30" s="1039"/>
      <c r="BF30" s="1039"/>
      <c r="BG30" s="1039"/>
      <c r="BH30" s="1039"/>
      <c r="BI30" s="1040"/>
      <c r="BJ30" s="241"/>
      <c r="BK30" s="241"/>
      <c r="BL30" s="241"/>
      <c r="BM30" s="241"/>
      <c r="BN30" s="241"/>
      <c r="BO30" s="254"/>
      <c r="BP30" s="254"/>
      <c r="BQ30" s="251">
        <v>24</v>
      </c>
      <c r="BR30" s="252"/>
      <c r="BS30" s="1012" t="s">
        <v>603</v>
      </c>
      <c r="BT30" s="1013"/>
      <c r="BU30" s="1013"/>
      <c r="BV30" s="1013"/>
      <c r="BW30" s="1013"/>
      <c r="BX30" s="1013"/>
      <c r="BY30" s="1013"/>
      <c r="BZ30" s="1013"/>
      <c r="CA30" s="1013"/>
      <c r="CB30" s="1013"/>
      <c r="CC30" s="1013"/>
      <c r="CD30" s="1013"/>
      <c r="CE30" s="1013"/>
      <c r="CF30" s="1013"/>
      <c r="CG30" s="1014"/>
      <c r="CH30" s="987">
        <v>8.1000000000000003E-2</v>
      </c>
      <c r="CI30" s="988"/>
      <c r="CJ30" s="988"/>
      <c r="CK30" s="988"/>
      <c r="CL30" s="989"/>
      <c r="CM30" s="987">
        <v>123.685</v>
      </c>
      <c r="CN30" s="988"/>
      <c r="CO30" s="988"/>
      <c r="CP30" s="988"/>
      <c r="CQ30" s="989"/>
      <c r="CR30" s="987">
        <v>30</v>
      </c>
      <c r="CS30" s="988"/>
      <c r="CT30" s="988"/>
      <c r="CU30" s="988"/>
      <c r="CV30" s="989"/>
      <c r="CW30" s="987" t="s">
        <v>580</v>
      </c>
      <c r="CX30" s="988"/>
      <c r="CY30" s="988"/>
      <c r="CZ30" s="988"/>
      <c r="DA30" s="989"/>
      <c r="DB30" s="987" t="s">
        <v>580</v>
      </c>
      <c r="DC30" s="988"/>
      <c r="DD30" s="988"/>
      <c r="DE30" s="988"/>
      <c r="DF30" s="989"/>
      <c r="DG30" s="987" t="s">
        <v>580</v>
      </c>
      <c r="DH30" s="988"/>
      <c r="DI30" s="988"/>
      <c r="DJ30" s="988"/>
      <c r="DK30" s="989"/>
      <c r="DL30" s="987" t="s">
        <v>577</v>
      </c>
      <c r="DM30" s="988"/>
      <c r="DN30" s="988"/>
      <c r="DO30" s="988"/>
      <c r="DP30" s="989"/>
      <c r="DQ30" s="987"/>
      <c r="DR30" s="988"/>
      <c r="DS30" s="988"/>
      <c r="DT30" s="988"/>
      <c r="DU30" s="989"/>
      <c r="DV30" s="990"/>
      <c r="DW30" s="991"/>
      <c r="DX30" s="991"/>
      <c r="DY30" s="991"/>
      <c r="DZ30" s="992"/>
      <c r="EA30" s="235"/>
    </row>
    <row r="31" spans="1:131" s="236" customFormat="1" ht="26.25" customHeight="1" x14ac:dyDescent="0.2">
      <c r="A31" s="255">
        <v>4</v>
      </c>
      <c r="B31" s="1041" t="s">
        <v>387</v>
      </c>
      <c r="C31" s="1042"/>
      <c r="D31" s="1042"/>
      <c r="E31" s="1042"/>
      <c r="F31" s="1042"/>
      <c r="G31" s="1042"/>
      <c r="H31" s="1042"/>
      <c r="I31" s="1042"/>
      <c r="J31" s="1042"/>
      <c r="K31" s="1042"/>
      <c r="L31" s="1042"/>
      <c r="M31" s="1042"/>
      <c r="N31" s="1042"/>
      <c r="O31" s="1042"/>
      <c r="P31" s="1043"/>
      <c r="Q31" s="1048">
        <v>18446</v>
      </c>
      <c r="R31" s="1045"/>
      <c r="S31" s="1045"/>
      <c r="T31" s="1045"/>
      <c r="U31" s="1045"/>
      <c r="V31" s="1045">
        <v>16135</v>
      </c>
      <c r="W31" s="1045"/>
      <c r="X31" s="1045"/>
      <c r="Y31" s="1045"/>
      <c r="Z31" s="1045"/>
      <c r="AA31" s="1045">
        <v>2311</v>
      </c>
      <c r="AB31" s="1045"/>
      <c r="AC31" s="1045"/>
      <c r="AD31" s="1045"/>
      <c r="AE31" s="1049"/>
      <c r="AF31" s="1044">
        <v>18521</v>
      </c>
      <c r="AG31" s="1045"/>
      <c r="AH31" s="1045"/>
      <c r="AI31" s="1045"/>
      <c r="AJ31" s="1046"/>
      <c r="AK31" s="978">
        <v>1470</v>
      </c>
      <c r="AL31" s="969"/>
      <c r="AM31" s="969"/>
      <c r="AN31" s="969"/>
      <c r="AO31" s="969"/>
      <c r="AP31" s="969">
        <v>45486</v>
      </c>
      <c r="AQ31" s="969"/>
      <c r="AR31" s="969"/>
      <c r="AS31" s="969"/>
      <c r="AT31" s="969"/>
      <c r="AU31" s="969">
        <v>6459</v>
      </c>
      <c r="AV31" s="969"/>
      <c r="AW31" s="969"/>
      <c r="AX31" s="969"/>
      <c r="AY31" s="969"/>
      <c r="AZ31" s="1047"/>
      <c r="BA31" s="1047"/>
      <c r="BB31" s="1047"/>
      <c r="BC31" s="1047"/>
      <c r="BD31" s="1047"/>
      <c r="BE31" s="1039" t="s">
        <v>388</v>
      </c>
      <c r="BF31" s="1039"/>
      <c r="BG31" s="1039"/>
      <c r="BH31" s="1039"/>
      <c r="BI31" s="1040"/>
      <c r="BJ31" s="241"/>
      <c r="BK31" s="241"/>
      <c r="BL31" s="241"/>
      <c r="BM31" s="241"/>
      <c r="BN31" s="241"/>
      <c r="BO31" s="254"/>
      <c r="BP31" s="254"/>
      <c r="BQ31" s="251">
        <v>25</v>
      </c>
      <c r="BR31" s="252"/>
      <c r="BS31" s="1012" t="s">
        <v>604</v>
      </c>
      <c r="BT31" s="1013"/>
      <c r="BU31" s="1013"/>
      <c r="BV31" s="1013"/>
      <c r="BW31" s="1013"/>
      <c r="BX31" s="1013"/>
      <c r="BY31" s="1013"/>
      <c r="BZ31" s="1013"/>
      <c r="CA31" s="1013"/>
      <c r="CB31" s="1013"/>
      <c r="CC31" s="1013"/>
      <c r="CD31" s="1013"/>
      <c r="CE31" s="1013"/>
      <c r="CF31" s="1013"/>
      <c r="CG31" s="1014"/>
      <c r="CH31" s="987">
        <v>8</v>
      </c>
      <c r="CI31" s="988"/>
      <c r="CJ31" s="988"/>
      <c r="CK31" s="988"/>
      <c r="CL31" s="989"/>
      <c r="CM31" s="987">
        <v>406</v>
      </c>
      <c r="CN31" s="988"/>
      <c r="CO31" s="988"/>
      <c r="CP31" s="988"/>
      <c r="CQ31" s="989"/>
      <c r="CR31" s="987">
        <v>10</v>
      </c>
      <c r="CS31" s="988"/>
      <c r="CT31" s="988"/>
      <c r="CU31" s="988"/>
      <c r="CV31" s="989"/>
      <c r="CW31" s="987" t="s">
        <v>580</v>
      </c>
      <c r="CX31" s="988"/>
      <c r="CY31" s="988"/>
      <c r="CZ31" s="988"/>
      <c r="DA31" s="989"/>
      <c r="DB31" s="987" t="s">
        <v>580</v>
      </c>
      <c r="DC31" s="988"/>
      <c r="DD31" s="988"/>
      <c r="DE31" s="988"/>
      <c r="DF31" s="989"/>
      <c r="DG31" s="987" t="s">
        <v>580</v>
      </c>
      <c r="DH31" s="988"/>
      <c r="DI31" s="988"/>
      <c r="DJ31" s="988"/>
      <c r="DK31" s="989"/>
      <c r="DL31" s="987" t="s">
        <v>580</v>
      </c>
      <c r="DM31" s="988"/>
      <c r="DN31" s="988"/>
      <c r="DO31" s="988"/>
      <c r="DP31" s="989"/>
      <c r="DQ31" s="987"/>
      <c r="DR31" s="988"/>
      <c r="DS31" s="988"/>
      <c r="DT31" s="988"/>
      <c r="DU31" s="989"/>
      <c r="DV31" s="990"/>
      <c r="DW31" s="991"/>
      <c r="DX31" s="991"/>
      <c r="DY31" s="991"/>
      <c r="DZ31" s="992"/>
      <c r="EA31" s="235"/>
    </row>
    <row r="32" spans="1:131" s="236" customFormat="1" ht="26.25" customHeight="1" x14ac:dyDescent="0.2">
      <c r="A32" s="255">
        <v>5</v>
      </c>
      <c r="B32" s="1041" t="s">
        <v>389</v>
      </c>
      <c r="C32" s="1042"/>
      <c r="D32" s="1042"/>
      <c r="E32" s="1042"/>
      <c r="F32" s="1042"/>
      <c r="G32" s="1042"/>
      <c r="H32" s="1042"/>
      <c r="I32" s="1042"/>
      <c r="J32" s="1042"/>
      <c r="K32" s="1042"/>
      <c r="L32" s="1042"/>
      <c r="M32" s="1042"/>
      <c r="N32" s="1042"/>
      <c r="O32" s="1042"/>
      <c r="P32" s="1043"/>
      <c r="Q32" s="1048">
        <v>12769</v>
      </c>
      <c r="R32" s="1045"/>
      <c r="S32" s="1045"/>
      <c r="T32" s="1045"/>
      <c r="U32" s="1045"/>
      <c r="V32" s="1045">
        <v>9947</v>
      </c>
      <c r="W32" s="1045"/>
      <c r="X32" s="1045"/>
      <c r="Y32" s="1045"/>
      <c r="Z32" s="1045"/>
      <c r="AA32" s="1045">
        <v>2822</v>
      </c>
      <c r="AB32" s="1045"/>
      <c r="AC32" s="1045"/>
      <c r="AD32" s="1045"/>
      <c r="AE32" s="1049"/>
      <c r="AF32" s="1044">
        <v>19582</v>
      </c>
      <c r="AG32" s="1045"/>
      <c r="AH32" s="1045"/>
      <c r="AI32" s="1045"/>
      <c r="AJ32" s="1046"/>
      <c r="AK32" s="978">
        <v>0</v>
      </c>
      <c r="AL32" s="969"/>
      <c r="AM32" s="969"/>
      <c r="AN32" s="969"/>
      <c r="AO32" s="969"/>
      <c r="AP32" s="969">
        <v>24435</v>
      </c>
      <c r="AQ32" s="969"/>
      <c r="AR32" s="969"/>
      <c r="AS32" s="969"/>
      <c r="AT32" s="969"/>
      <c r="AU32" s="969">
        <v>0</v>
      </c>
      <c r="AV32" s="969"/>
      <c r="AW32" s="969"/>
      <c r="AX32" s="969"/>
      <c r="AY32" s="969"/>
      <c r="AZ32" s="1047"/>
      <c r="BA32" s="1047"/>
      <c r="BB32" s="1047"/>
      <c r="BC32" s="1047"/>
      <c r="BD32" s="1047"/>
      <c r="BE32" s="1039" t="s">
        <v>390</v>
      </c>
      <c r="BF32" s="1039"/>
      <c r="BG32" s="1039"/>
      <c r="BH32" s="1039"/>
      <c r="BI32" s="1040"/>
      <c r="BJ32" s="241"/>
      <c r="BK32" s="241"/>
      <c r="BL32" s="241"/>
      <c r="BM32" s="241"/>
      <c r="BN32" s="241"/>
      <c r="BO32" s="254"/>
      <c r="BP32" s="254"/>
      <c r="BQ32" s="251">
        <v>26</v>
      </c>
      <c r="BR32" s="252"/>
      <c r="BS32" s="1012" t="s">
        <v>605</v>
      </c>
      <c r="BT32" s="1013"/>
      <c r="BU32" s="1013"/>
      <c r="BV32" s="1013"/>
      <c r="BW32" s="1013"/>
      <c r="BX32" s="1013"/>
      <c r="BY32" s="1013"/>
      <c r="BZ32" s="1013"/>
      <c r="CA32" s="1013"/>
      <c r="CB32" s="1013"/>
      <c r="CC32" s="1013"/>
      <c r="CD32" s="1013"/>
      <c r="CE32" s="1013"/>
      <c r="CF32" s="1013"/>
      <c r="CG32" s="1014"/>
      <c r="CH32" s="987">
        <v>-9</v>
      </c>
      <c r="CI32" s="988"/>
      <c r="CJ32" s="988"/>
      <c r="CK32" s="988"/>
      <c r="CL32" s="989"/>
      <c r="CM32" s="987">
        <v>207</v>
      </c>
      <c r="CN32" s="988"/>
      <c r="CO32" s="988"/>
      <c r="CP32" s="988"/>
      <c r="CQ32" s="989"/>
      <c r="CR32" s="987">
        <v>35.234000000000002</v>
      </c>
      <c r="CS32" s="988"/>
      <c r="CT32" s="988"/>
      <c r="CU32" s="988"/>
      <c r="CV32" s="989"/>
      <c r="CW32" s="987">
        <v>143</v>
      </c>
      <c r="CX32" s="988"/>
      <c r="CY32" s="988"/>
      <c r="CZ32" s="988"/>
      <c r="DA32" s="989"/>
      <c r="DB32" s="987" t="s">
        <v>580</v>
      </c>
      <c r="DC32" s="988"/>
      <c r="DD32" s="988"/>
      <c r="DE32" s="988"/>
      <c r="DF32" s="989"/>
      <c r="DG32" s="987" t="s">
        <v>580</v>
      </c>
      <c r="DH32" s="988"/>
      <c r="DI32" s="988"/>
      <c r="DJ32" s="988"/>
      <c r="DK32" s="989"/>
      <c r="DL32" s="987" t="s">
        <v>580</v>
      </c>
      <c r="DM32" s="988"/>
      <c r="DN32" s="988"/>
      <c r="DO32" s="988"/>
      <c r="DP32" s="989"/>
      <c r="DQ32" s="987"/>
      <c r="DR32" s="988"/>
      <c r="DS32" s="988"/>
      <c r="DT32" s="988"/>
      <c r="DU32" s="989"/>
      <c r="DV32" s="990"/>
      <c r="DW32" s="991"/>
      <c r="DX32" s="991"/>
      <c r="DY32" s="991"/>
      <c r="DZ32" s="992"/>
      <c r="EA32" s="235"/>
    </row>
    <row r="33" spans="1:131" s="236" customFormat="1" ht="26.25" customHeight="1" x14ac:dyDescent="0.2">
      <c r="A33" s="255">
        <v>6</v>
      </c>
      <c r="B33" s="1041" t="s">
        <v>391</v>
      </c>
      <c r="C33" s="1042"/>
      <c r="D33" s="1042"/>
      <c r="E33" s="1042"/>
      <c r="F33" s="1042"/>
      <c r="G33" s="1042"/>
      <c r="H33" s="1042"/>
      <c r="I33" s="1042"/>
      <c r="J33" s="1042"/>
      <c r="K33" s="1042"/>
      <c r="L33" s="1042"/>
      <c r="M33" s="1042"/>
      <c r="N33" s="1042"/>
      <c r="O33" s="1042"/>
      <c r="P33" s="1043"/>
      <c r="Q33" s="1048">
        <v>24152</v>
      </c>
      <c r="R33" s="1045"/>
      <c r="S33" s="1045"/>
      <c r="T33" s="1045"/>
      <c r="U33" s="1045"/>
      <c r="V33" s="1045">
        <v>24116</v>
      </c>
      <c r="W33" s="1045"/>
      <c r="X33" s="1045"/>
      <c r="Y33" s="1045"/>
      <c r="Z33" s="1045"/>
      <c r="AA33" s="1045">
        <v>36</v>
      </c>
      <c r="AB33" s="1045"/>
      <c r="AC33" s="1045"/>
      <c r="AD33" s="1045"/>
      <c r="AE33" s="1049"/>
      <c r="AF33" s="1044">
        <v>5503</v>
      </c>
      <c r="AG33" s="1045"/>
      <c r="AH33" s="1045"/>
      <c r="AI33" s="1045"/>
      <c r="AJ33" s="1046"/>
      <c r="AK33" s="978">
        <v>5430</v>
      </c>
      <c r="AL33" s="969"/>
      <c r="AM33" s="969"/>
      <c r="AN33" s="969"/>
      <c r="AO33" s="969"/>
      <c r="AP33" s="969">
        <v>11556</v>
      </c>
      <c r="AQ33" s="969"/>
      <c r="AR33" s="969"/>
      <c r="AS33" s="969"/>
      <c r="AT33" s="969"/>
      <c r="AU33" s="969">
        <v>6136</v>
      </c>
      <c r="AV33" s="969"/>
      <c r="AW33" s="969"/>
      <c r="AX33" s="969"/>
      <c r="AY33" s="969"/>
      <c r="AZ33" s="1047"/>
      <c r="BA33" s="1047"/>
      <c r="BB33" s="1047"/>
      <c r="BC33" s="1047"/>
      <c r="BD33" s="1047"/>
      <c r="BE33" s="1039" t="s">
        <v>388</v>
      </c>
      <c r="BF33" s="1039"/>
      <c r="BG33" s="1039"/>
      <c r="BH33" s="1039"/>
      <c r="BI33" s="1040"/>
      <c r="BJ33" s="241"/>
      <c r="BK33" s="241"/>
      <c r="BL33" s="241"/>
      <c r="BM33" s="241"/>
      <c r="BN33" s="241"/>
      <c r="BO33" s="254"/>
      <c r="BP33" s="254"/>
      <c r="BQ33" s="251">
        <v>27</v>
      </c>
      <c r="BR33" s="252"/>
      <c r="BS33" s="1012" t="s">
        <v>606</v>
      </c>
      <c r="BT33" s="1013"/>
      <c r="BU33" s="1013"/>
      <c r="BV33" s="1013"/>
      <c r="BW33" s="1013"/>
      <c r="BX33" s="1013"/>
      <c r="BY33" s="1013"/>
      <c r="BZ33" s="1013"/>
      <c r="CA33" s="1013"/>
      <c r="CB33" s="1013"/>
      <c r="CC33" s="1013"/>
      <c r="CD33" s="1013"/>
      <c r="CE33" s="1013"/>
      <c r="CF33" s="1013"/>
      <c r="CG33" s="1014"/>
      <c r="CH33" s="987">
        <v>0</v>
      </c>
      <c r="CI33" s="988"/>
      <c r="CJ33" s="988"/>
      <c r="CK33" s="988"/>
      <c r="CL33" s="989"/>
      <c r="CM33" s="987">
        <v>882</v>
      </c>
      <c r="CN33" s="988"/>
      <c r="CO33" s="988"/>
      <c r="CP33" s="988"/>
      <c r="CQ33" s="989"/>
      <c r="CR33" s="987">
        <v>300</v>
      </c>
      <c r="CS33" s="988"/>
      <c r="CT33" s="988"/>
      <c r="CU33" s="988"/>
      <c r="CV33" s="989"/>
      <c r="CW33" s="987" t="s">
        <v>580</v>
      </c>
      <c r="CX33" s="988"/>
      <c r="CY33" s="988"/>
      <c r="CZ33" s="988"/>
      <c r="DA33" s="989"/>
      <c r="DB33" s="987" t="s">
        <v>580</v>
      </c>
      <c r="DC33" s="988"/>
      <c r="DD33" s="988"/>
      <c r="DE33" s="988"/>
      <c r="DF33" s="989"/>
      <c r="DG33" s="987" t="s">
        <v>580</v>
      </c>
      <c r="DH33" s="988"/>
      <c r="DI33" s="988"/>
      <c r="DJ33" s="988"/>
      <c r="DK33" s="989"/>
      <c r="DL33" s="987" t="s">
        <v>580</v>
      </c>
      <c r="DM33" s="988"/>
      <c r="DN33" s="988"/>
      <c r="DO33" s="988"/>
      <c r="DP33" s="989"/>
      <c r="DQ33" s="987"/>
      <c r="DR33" s="988"/>
      <c r="DS33" s="988"/>
      <c r="DT33" s="988"/>
      <c r="DU33" s="989"/>
      <c r="DV33" s="990"/>
      <c r="DW33" s="991"/>
      <c r="DX33" s="991"/>
      <c r="DY33" s="991"/>
      <c r="DZ33" s="992"/>
      <c r="EA33" s="235"/>
    </row>
    <row r="34" spans="1:131" s="236" customFormat="1" ht="26.25" customHeight="1" x14ac:dyDescent="0.2">
      <c r="A34" s="255">
        <v>7</v>
      </c>
      <c r="B34" s="1041" t="s">
        <v>392</v>
      </c>
      <c r="C34" s="1042"/>
      <c r="D34" s="1042"/>
      <c r="E34" s="1042"/>
      <c r="F34" s="1042"/>
      <c r="G34" s="1042"/>
      <c r="H34" s="1042"/>
      <c r="I34" s="1042"/>
      <c r="J34" s="1042"/>
      <c r="K34" s="1042"/>
      <c r="L34" s="1042"/>
      <c r="M34" s="1042"/>
      <c r="N34" s="1042"/>
      <c r="O34" s="1042"/>
      <c r="P34" s="1043"/>
      <c r="Q34" s="1048">
        <v>16629</v>
      </c>
      <c r="R34" s="1045"/>
      <c r="S34" s="1045"/>
      <c r="T34" s="1045"/>
      <c r="U34" s="1045"/>
      <c r="V34" s="1045">
        <v>16490</v>
      </c>
      <c r="W34" s="1045"/>
      <c r="X34" s="1045"/>
      <c r="Y34" s="1045"/>
      <c r="Z34" s="1045"/>
      <c r="AA34" s="1045">
        <v>139</v>
      </c>
      <c r="AB34" s="1045"/>
      <c r="AC34" s="1045"/>
      <c r="AD34" s="1045"/>
      <c r="AE34" s="1049"/>
      <c r="AF34" s="1044">
        <v>1982</v>
      </c>
      <c r="AG34" s="1045"/>
      <c r="AH34" s="1045"/>
      <c r="AI34" s="1045"/>
      <c r="AJ34" s="1046"/>
      <c r="AK34" s="978">
        <v>1734</v>
      </c>
      <c r="AL34" s="969"/>
      <c r="AM34" s="969"/>
      <c r="AN34" s="969"/>
      <c r="AO34" s="969"/>
      <c r="AP34" s="969">
        <v>28645</v>
      </c>
      <c r="AQ34" s="969"/>
      <c r="AR34" s="969"/>
      <c r="AS34" s="969"/>
      <c r="AT34" s="969"/>
      <c r="AU34" s="969">
        <v>16929</v>
      </c>
      <c r="AV34" s="969"/>
      <c r="AW34" s="969"/>
      <c r="AX34" s="969"/>
      <c r="AY34" s="969"/>
      <c r="AZ34" s="1047"/>
      <c r="BA34" s="1047"/>
      <c r="BB34" s="1047"/>
      <c r="BC34" s="1047"/>
      <c r="BD34" s="1047"/>
      <c r="BE34" s="1039" t="s">
        <v>388</v>
      </c>
      <c r="BF34" s="1039"/>
      <c r="BG34" s="1039"/>
      <c r="BH34" s="1039"/>
      <c r="BI34" s="1040"/>
      <c r="BJ34" s="241"/>
      <c r="BK34" s="241"/>
      <c r="BL34" s="241"/>
      <c r="BM34" s="241"/>
      <c r="BN34" s="241"/>
      <c r="BO34" s="254"/>
      <c r="BP34" s="254"/>
      <c r="BQ34" s="251">
        <v>28</v>
      </c>
      <c r="BR34" s="252"/>
      <c r="BS34" s="1012" t="s">
        <v>607</v>
      </c>
      <c r="BT34" s="1013"/>
      <c r="BU34" s="1013"/>
      <c r="BV34" s="1013"/>
      <c r="BW34" s="1013"/>
      <c r="BX34" s="1013"/>
      <c r="BY34" s="1013"/>
      <c r="BZ34" s="1013"/>
      <c r="CA34" s="1013"/>
      <c r="CB34" s="1013"/>
      <c r="CC34" s="1013"/>
      <c r="CD34" s="1013"/>
      <c r="CE34" s="1013"/>
      <c r="CF34" s="1013"/>
      <c r="CG34" s="1014"/>
      <c r="CH34" s="987">
        <v>7669</v>
      </c>
      <c r="CI34" s="988"/>
      <c r="CJ34" s="988"/>
      <c r="CK34" s="988"/>
      <c r="CL34" s="989"/>
      <c r="CM34" s="987">
        <v>197490</v>
      </c>
      <c r="CN34" s="988"/>
      <c r="CO34" s="988"/>
      <c r="CP34" s="988"/>
      <c r="CQ34" s="989"/>
      <c r="CR34" s="987">
        <v>33395.300000000003</v>
      </c>
      <c r="CS34" s="988"/>
      <c r="CT34" s="988"/>
      <c r="CU34" s="988"/>
      <c r="CV34" s="989"/>
      <c r="CW34" s="987" t="s">
        <v>580</v>
      </c>
      <c r="CX34" s="988"/>
      <c r="CY34" s="988"/>
      <c r="CZ34" s="988"/>
      <c r="DA34" s="989"/>
      <c r="DB34" s="987">
        <v>37477</v>
      </c>
      <c r="DC34" s="988"/>
      <c r="DD34" s="988"/>
      <c r="DE34" s="988"/>
      <c r="DF34" s="989"/>
      <c r="DG34" s="987" t="s">
        <v>580</v>
      </c>
      <c r="DH34" s="988"/>
      <c r="DI34" s="988"/>
      <c r="DJ34" s="988"/>
      <c r="DK34" s="989"/>
      <c r="DL34" s="987" t="s">
        <v>580</v>
      </c>
      <c r="DM34" s="988"/>
      <c r="DN34" s="988"/>
      <c r="DO34" s="988"/>
      <c r="DP34" s="989"/>
      <c r="DQ34" s="987"/>
      <c r="DR34" s="988"/>
      <c r="DS34" s="988"/>
      <c r="DT34" s="988"/>
      <c r="DU34" s="989"/>
      <c r="DV34" s="990"/>
      <c r="DW34" s="991"/>
      <c r="DX34" s="991"/>
      <c r="DY34" s="991"/>
      <c r="DZ34" s="992"/>
      <c r="EA34" s="235"/>
    </row>
    <row r="35" spans="1:131" s="236" customFormat="1" ht="26.25" customHeight="1" x14ac:dyDescent="0.2">
      <c r="A35" s="255">
        <v>8</v>
      </c>
      <c r="B35" s="1041" t="s">
        <v>393</v>
      </c>
      <c r="C35" s="1042"/>
      <c r="D35" s="1042"/>
      <c r="E35" s="1042"/>
      <c r="F35" s="1042"/>
      <c r="G35" s="1042"/>
      <c r="H35" s="1042"/>
      <c r="I35" s="1042"/>
      <c r="J35" s="1042"/>
      <c r="K35" s="1042"/>
      <c r="L35" s="1042"/>
      <c r="M35" s="1042"/>
      <c r="N35" s="1042"/>
      <c r="O35" s="1042"/>
      <c r="P35" s="1043"/>
      <c r="Q35" s="1048">
        <v>3319</v>
      </c>
      <c r="R35" s="1045"/>
      <c r="S35" s="1045"/>
      <c r="T35" s="1045"/>
      <c r="U35" s="1045"/>
      <c r="V35" s="1045">
        <v>2835</v>
      </c>
      <c r="W35" s="1045"/>
      <c r="X35" s="1045"/>
      <c r="Y35" s="1045"/>
      <c r="Z35" s="1045"/>
      <c r="AA35" s="1045">
        <v>484</v>
      </c>
      <c r="AB35" s="1045"/>
      <c r="AC35" s="1045"/>
      <c r="AD35" s="1045"/>
      <c r="AE35" s="1049"/>
      <c r="AF35" s="1044">
        <v>7240</v>
      </c>
      <c r="AG35" s="1045"/>
      <c r="AH35" s="1045"/>
      <c r="AI35" s="1045"/>
      <c r="AJ35" s="1046"/>
      <c r="AK35" s="978">
        <v>0</v>
      </c>
      <c r="AL35" s="969"/>
      <c r="AM35" s="969"/>
      <c r="AN35" s="969"/>
      <c r="AO35" s="969"/>
      <c r="AP35" s="969">
        <v>3487</v>
      </c>
      <c r="AQ35" s="969"/>
      <c r="AR35" s="969"/>
      <c r="AS35" s="969"/>
      <c r="AT35" s="969"/>
      <c r="AU35" s="969">
        <v>0</v>
      </c>
      <c r="AV35" s="969"/>
      <c r="AW35" s="969"/>
      <c r="AX35" s="969"/>
      <c r="AY35" s="969"/>
      <c r="AZ35" s="1047"/>
      <c r="BA35" s="1047"/>
      <c r="BB35" s="1047"/>
      <c r="BC35" s="1047"/>
      <c r="BD35" s="1047"/>
      <c r="BE35" s="1039" t="s">
        <v>394</v>
      </c>
      <c r="BF35" s="1039"/>
      <c r="BG35" s="1039"/>
      <c r="BH35" s="1039"/>
      <c r="BI35" s="1040"/>
      <c r="BJ35" s="241"/>
      <c r="BK35" s="241"/>
      <c r="BL35" s="241"/>
      <c r="BM35" s="241"/>
      <c r="BN35" s="241"/>
      <c r="BO35" s="254"/>
      <c r="BP35" s="254"/>
      <c r="BQ35" s="251">
        <v>29</v>
      </c>
      <c r="BR35" s="252"/>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2">
      <c r="A36" s="255">
        <v>9</v>
      </c>
      <c r="B36" s="1041" t="s">
        <v>395</v>
      </c>
      <c r="C36" s="1042"/>
      <c r="D36" s="1042"/>
      <c r="E36" s="1042"/>
      <c r="F36" s="1042"/>
      <c r="G36" s="1042"/>
      <c r="H36" s="1042"/>
      <c r="I36" s="1042"/>
      <c r="J36" s="1042"/>
      <c r="K36" s="1042"/>
      <c r="L36" s="1042"/>
      <c r="M36" s="1042"/>
      <c r="N36" s="1042"/>
      <c r="O36" s="1042"/>
      <c r="P36" s="1043"/>
      <c r="Q36" s="1048">
        <v>99</v>
      </c>
      <c r="R36" s="1045"/>
      <c r="S36" s="1045"/>
      <c r="T36" s="1045"/>
      <c r="U36" s="1045"/>
      <c r="V36" s="1045">
        <v>56</v>
      </c>
      <c r="W36" s="1045"/>
      <c r="X36" s="1045"/>
      <c r="Y36" s="1045"/>
      <c r="Z36" s="1045"/>
      <c r="AA36" s="1045">
        <v>43</v>
      </c>
      <c r="AB36" s="1045"/>
      <c r="AC36" s="1045"/>
      <c r="AD36" s="1045"/>
      <c r="AE36" s="1049"/>
      <c r="AF36" s="1044">
        <v>1840</v>
      </c>
      <c r="AG36" s="1045"/>
      <c r="AH36" s="1045"/>
      <c r="AI36" s="1045"/>
      <c r="AJ36" s="1046"/>
      <c r="AK36" s="978">
        <v>0</v>
      </c>
      <c r="AL36" s="969"/>
      <c r="AM36" s="969"/>
      <c r="AN36" s="969"/>
      <c r="AO36" s="969"/>
      <c r="AP36" s="969">
        <v>0</v>
      </c>
      <c r="AQ36" s="969"/>
      <c r="AR36" s="969"/>
      <c r="AS36" s="969"/>
      <c r="AT36" s="969"/>
      <c r="AU36" s="969">
        <v>0</v>
      </c>
      <c r="AV36" s="969"/>
      <c r="AW36" s="969"/>
      <c r="AX36" s="969"/>
      <c r="AY36" s="969"/>
      <c r="AZ36" s="1047"/>
      <c r="BA36" s="1047"/>
      <c r="BB36" s="1047"/>
      <c r="BC36" s="1047"/>
      <c r="BD36" s="1047"/>
      <c r="BE36" s="1039" t="s">
        <v>396</v>
      </c>
      <c r="BF36" s="1039"/>
      <c r="BG36" s="1039"/>
      <c r="BH36" s="1039"/>
      <c r="BI36" s="1040"/>
      <c r="BJ36" s="241"/>
      <c r="BK36" s="241"/>
      <c r="BL36" s="241"/>
      <c r="BM36" s="241"/>
      <c r="BN36" s="241"/>
      <c r="BO36" s="254"/>
      <c r="BP36" s="254"/>
      <c r="BQ36" s="251">
        <v>30</v>
      </c>
      <c r="BR36" s="252"/>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2">
      <c r="A37" s="255">
        <v>10</v>
      </c>
      <c r="B37" s="1041" t="s">
        <v>397</v>
      </c>
      <c r="C37" s="1042"/>
      <c r="D37" s="1042"/>
      <c r="E37" s="1042"/>
      <c r="F37" s="1042"/>
      <c r="G37" s="1042"/>
      <c r="H37" s="1042"/>
      <c r="I37" s="1042"/>
      <c r="J37" s="1042"/>
      <c r="K37" s="1042"/>
      <c r="L37" s="1042"/>
      <c r="M37" s="1042"/>
      <c r="N37" s="1042"/>
      <c r="O37" s="1042"/>
      <c r="P37" s="1043"/>
      <c r="Q37" s="1048">
        <v>32338</v>
      </c>
      <c r="R37" s="1045"/>
      <c r="S37" s="1045"/>
      <c r="T37" s="1045"/>
      <c r="U37" s="1045"/>
      <c r="V37" s="1045">
        <v>32175</v>
      </c>
      <c r="W37" s="1045"/>
      <c r="X37" s="1045"/>
      <c r="Y37" s="1045"/>
      <c r="Z37" s="1045"/>
      <c r="AA37" s="1045">
        <v>163</v>
      </c>
      <c r="AB37" s="1045"/>
      <c r="AC37" s="1045"/>
      <c r="AD37" s="1045"/>
      <c r="AE37" s="1049"/>
      <c r="AF37" s="1044" t="s">
        <v>514</v>
      </c>
      <c r="AG37" s="1045"/>
      <c r="AH37" s="1045"/>
      <c r="AI37" s="1045"/>
      <c r="AJ37" s="1046"/>
      <c r="AK37" s="978">
        <v>1708</v>
      </c>
      <c r="AL37" s="969"/>
      <c r="AM37" s="969"/>
      <c r="AN37" s="969"/>
      <c r="AO37" s="969"/>
      <c r="AP37" s="969">
        <v>53059</v>
      </c>
      <c r="AQ37" s="969"/>
      <c r="AR37" s="969"/>
      <c r="AS37" s="969"/>
      <c r="AT37" s="969"/>
      <c r="AU37" s="969">
        <v>28907</v>
      </c>
      <c r="AV37" s="969"/>
      <c r="AW37" s="969"/>
      <c r="AX37" s="969"/>
      <c r="AY37" s="969"/>
      <c r="AZ37" s="1047"/>
      <c r="BA37" s="1047"/>
      <c r="BB37" s="1047"/>
      <c r="BC37" s="1047"/>
      <c r="BD37" s="1047"/>
      <c r="BE37" s="1039" t="s">
        <v>399</v>
      </c>
      <c r="BF37" s="1039"/>
      <c r="BG37" s="1039"/>
      <c r="BH37" s="1039"/>
      <c r="BI37" s="1040"/>
      <c r="BJ37" s="241"/>
      <c r="BK37" s="241"/>
      <c r="BL37" s="241"/>
      <c r="BM37" s="241"/>
      <c r="BN37" s="241"/>
      <c r="BO37" s="254"/>
      <c r="BP37" s="254"/>
      <c r="BQ37" s="251">
        <v>31</v>
      </c>
      <c r="BR37" s="252"/>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2">
      <c r="A38" s="255">
        <v>11</v>
      </c>
      <c r="B38" s="1041" t="s">
        <v>400</v>
      </c>
      <c r="C38" s="1042"/>
      <c r="D38" s="1042"/>
      <c r="E38" s="1042"/>
      <c r="F38" s="1042"/>
      <c r="G38" s="1042"/>
      <c r="H38" s="1042"/>
      <c r="I38" s="1042"/>
      <c r="J38" s="1042"/>
      <c r="K38" s="1042"/>
      <c r="L38" s="1042"/>
      <c r="M38" s="1042"/>
      <c r="N38" s="1042"/>
      <c r="O38" s="1042"/>
      <c r="P38" s="1043"/>
      <c r="Q38" s="1048">
        <v>46927</v>
      </c>
      <c r="R38" s="1045"/>
      <c r="S38" s="1045"/>
      <c r="T38" s="1045"/>
      <c r="U38" s="1045"/>
      <c r="V38" s="1045">
        <v>45759</v>
      </c>
      <c r="W38" s="1045"/>
      <c r="X38" s="1045"/>
      <c r="Y38" s="1045"/>
      <c r="Z38" s="1045"/>
      <c r="AA38" s="1045">
        <v>1168</v>
      </c>
      <c r="AB38" s="1045"/>
      <c r="AC38" s="1045"/>
      <c r="AD38" s="1045"/>
      <c r="AE38" s="1049"/>
      <c r="AF38" s="1044" t="s">
        <v>514</v>
      </c>
      <c r="AG38" s="1045"/>
      <c r="AH38" s="1045"/>
      <c r="AI38" s="1045"/>
      <c r="AJ38" s="1046"/>
      <c r="AK38" s="978">
        <v>5270</v>
      </c>
      <c r="AL38" s="969"/>
      <c r="AM38" s="969"/>
      <c r="AN38" s="969"/>
      <c r="AO38" s="969"/>
      <c r="AP38" s="969">
        <v>88848</v>
      </c>
      <c r="AQ38" s="969"/>
      <c r="AR38" s="969"/>
      <c r="AS38" s="969"/>
      <c r="AT38" s="969"/>
      <c r="AU38" s="969">
        <v>30156</v>
      </c>
      <c r="AV38" s="969"/>
      <c r="AW38" s="969"/>
      <c r="AX38" s="969"/>
      <c r="AY38" s="969"/>
      <c r="AZ38" s="1047"/>
      <c r="BA38" s="1047"/>
      <c r="BB38" s="1047"/>
      <c r="BC38" s="1047"/>
      <c r="BD38" s="1047"/>
      <c r="BE38" s="1039" t="s">
        <v>402</v>
      </c>
      <c r="BF38" s="1039"/>
      <c r="BG38" s="1039"/>
      <c r="BH38" s="1039"/>
      <c r="BI38" s="1040"/>
      <c r="BJ38" s="241"/>
      <c r="BK38" s="241"/>
      <c r="BL38" s="241"/>
      <c r="BM38" s="241"/>
      <c r="BN38" s="241"/>
      <c r="BO38" s="254"/>
      <c r="BP38" s="254"/>
      <c r="BQ38" s="251">
        <v>32</v>
      </c>
      <c r="BR38" s="252"/>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403</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372</v>
      </c>
      <c r="B63" s="942" t="s">
        <v>404</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69764</v>
      </c>
      <c r="AG63" s="957"/>
      <c r="AH63" s="957"/>
      <c r="AI63" s="957"/>
      <c r="AJ63" s="1027"/>
      <c r="AK63" s="1028"/>
      <c r="AL63" s="961"/>
      <c r="AM63" s="961"/>
      <c r="AN63" s="961"/>
      <c r="AO63" s="961"/>
      <c r="AP63" s="957">
        <v>255516</v>
      </c>
      <c r="AQ63" s="957"/>
      <c r="AR63" s="957"/>
      <c r="AS63" s="957"/>
      <c r="AT63" s="957"/>
      <c r="AU63" s="957">
        <v>88587</v>
      </c>
      <c r="AV63" s="957"/>
      <c r="AW63" s="957"/>
      <c r="AX63" s="957"/>
      <c r="AY63" s="957"/>
      <c r="AZ63" s="1022"/>
      <c r="BA63" s="1022"/>
      <c r="BB63" s="1022"/>
      <c r="BC63" s="1022"/>
      <c r="BD63" s="1022"/>
      <c r="BE63" s="958"/>
      <c r="BF63" s="958"/>
      <c r="BG63" s="958"/>
      <c r="BH63" s="958"/>
      <c r="BI63" s="959"/>
      <c r="BJ63" s="1023" t="s">
        <v>119</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406</v>
      </c>
      <c r="B66" s="994"/>
      <c r="C66" s="994"/>
      <c r="D66" s="994"/>
      <c r="E66" s="994"/>
      <c r="F66" s="994"/>
      <c r="G66" s="994"/>
      <c r="H66" s="994"/>
      <c r="I66" s="994"/>
      <c r="J66" s="994"/>
      <c r="K66" s="994"/>
      <c r="L66" s="994"/>
      <c r="M66" s="994"/>
      <c r="N66" s="994"/>
      <c r="O66" s="994"/>
      <c r="P66" s="995"/>
      <c r="Q66" s="999" t="s">
        <v>376</v>
      </c>
      <c r="R66" s="1000"/>
      <c r="S66" s="1000"/>
      <c r="T66" s="1000"/>
      <c r="U66" s="1001"/>
      <c r="V66" s="999" t="s">
        <v>407</v>
      </c>
      <c r="W66" s="1000"/>
      <c r="X66" s="1000"/>
      <c r="Y66" s="1000"/>
      <c r="Z66" s="1001"/>
      <c r="AA66" s="999" t="s">
        <v>408</v>
      </c>
      <c r="AB66" s="1000"/>
      <c r="AC66" s="1000"/>
      <c r="AD66" s="1000"/>
      <c r="AE66" s="1001"/>
      <c r="AF66" s="1005" t="s">
        <v>409</v>
      </c>
      <c r="AG66" s="1006"/>
      <c r="AH66" s="1006"/>
      <c r="AI66" s="1006"/>
      <c r="AJ66" s="1007"/>
      <c r="AK66" s="999" t="s">
        <v>410</v>
      </c>
      <c r="AL66" s="994"/>
      <c r="AM66" s="994"/>
      <c r="AN66" s="994"/>
      <c r="AO66" s="995"/>
      <c r="AP66" s="999" t="s">
        <v>411</v>
      </c>
      <c r="AQ66" s="1000"/>
      <c r="AR66" s="1000"/>
      <c r="AS66" s="1000"/>
      <c r="AT66" s="1001"/>
      <c r="AU66" s="999" t="s">
        <v>412</v>
      </c>
      <c r="AV66" s="1000"/>
      <c r="AW66" s="1000"/>
      <c r="AX66" s="1000"/>
      <c r="AY66" s="1001"/>
      <c r="AZ66" s="999" t="s">
        <v>350</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372</v>
      </c>
      <c r="B88" s="942" t="s">
        <v>413</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372</v>
      </c>
      <c r="BR102" s="942" t="s">
        <v>414</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f>SUM(CR7:CV88)</f>
        <v>48329.794000000002</v>
      </c>
      <c r="CS102" s="949"/>
      <c r="CT102" s="949"/>
      <c r="CU102" s="949"/>
      <c r="CV102" s="950"/>
      <c r="CW102" s="948">
        <f t="shared" ref="CW102" si="0">SUM(CW7:DA88)</f>
        <v>1255.117</v>
      </c>
      <c r="CX102" s="949"/>
      <c r="CY102" s="949"/>
      <c r="CZ102" s="949"/>
      <c r="DA102" s="950"/>
      <c r="DB102" s="948">
        <f t="shared" ref="DB102" si="1">SUM(DB7:DF88)</f>
        <v>56136</v>
      </c>
      <c r="DC102" s="949"/>
      <c r="DD102" s="949"/>
      <c r="DE102" s="949"/>
      <c r="DF102" s="950"/>
      <c r="DG102" s="948">
        <f t="shared" ref="DG102" si="2">SUM(DG7:DK88)</f>
        <v>712</v>
      </c>
      <c r="DH102" s="949"/>
      <c r="DI102" s="949"/>
      <c r="DJ102" s="949"/>
      <c r="DK102" s="950"/>
      <c r="DL102" s="948">
        <f t="shared" ref="DL102" si="3">SUM(DL7:DP88)</f>
        <v>40</v>
      </c>
      <c r="DM102" s="949"/>
      <c r="DN102" s="949"/>
      <c r="DO102" s="949"/>
      <c r="DP102" s="950"/>
      <c r="DQ102" s="948"/>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415</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416</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419</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420</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421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422</v>
      </c>
      <c r="AB109" s="892"/>
      <c r="AC109" s="892"/>
      <c r="AD109" s="892"/>
      <c r="AE109" s="893"/>
      <c r="AF109" s="894" t="s">
        <v>306</v>
      </c>
      <c r="AG109" s="892"/>
      <c r="AH109" s="892"/>
      <c r="AI109" s="892"/>
      <c r="AJ109" s="893"/>
      <c r="AK109" s="894" t="s">
        <v>305</v>
      </c>
      <c r="AL109" s="892"/>
      <c r="AM109" s="892"/>
      <c r="AN109" s="892"/>
      <c r="AO109" s="893"/>
      <c r="AP109" s="894" t="s">
        <v>423</v>
      </c>
      <c r="AQ109" s="892"/>
      <c r="AR109" s="892"/>
      <c r="AS109" s="892"/>
      <c r="AT109" s="923"/>
      <c r="AU109" s="891" t="s">
        <v>421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422</v>
      </c>
      <c r="BR109" s="892"/>
      <c r="BS109" s="892"/>
      <c r="BT109" s="892"/>
      <c r="BU109" s="893"/>
      <c r="BV109" s="894" t="s">
        <v>306</v>
      </c>
      <c r="BW109" s="892"/>
      <c r="BX109" s="892"/>
      <c r="BY109" s="892"/>
      <c r="BZ109" s="893"/>
      <c r="CA109" s="894" t="s">
        <v>305</v>
      </c>
      <c r="CB109" s="892"/>
      <c r="CC109" s="892"/>
      <c r="CD109" s="892"/>
      <c r="CE109" s="893"/>
      <c r="CF109" s="930" t="s">
        <v>423</v>
      </c>
      <c r="CG109" s="930"/>
      <c r="CH109" s="930"/>
      <c r="CI109" s="930"/>
      <c r="CJ109" s="930"/>
      <c r="CK109" s="894" t="s">
        <v>424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422</v>
      </c>
      <c r="DH109" s="892"/>
      <c r="DI109" s="892"/>
      <c r="DJ109" s="892"/>
      <c r="DK109" s="893"/>
      <c r="DL109" s="894" t="s">
        <v>306</v>
      </c>
      <c r="DM109" s="892"/>
      <c r="DN109" s="892"/>
      <c r="DO109" s="892"/>
      <c r="DP109" s="893"/>
      <c r="DQ109" s="894" t="s">
        <v>305</v>
      </c>
      <c r="DR109" s="892"/>
      <c r="DS109" s="892"/>
      <c r="DT109" s="892"/>
      <c r="DU109" s="893"/>
      <c r="DV109" s="894" t="s">
        <v>423</v>
      </c>
      <c r="DW109" s="892"/>
      <c r="DX109" s="892"/>
      <c r="DY109" s="892"/>
      <c r="DZ109" s="923"/>
    </row>
    <row r="110" spans="1:131" s="235" customFormat="1" ht="26.25" customHeight="1" x14ac:dyDescent="0.2">
      <c r="A110" s="792" t="s">
        <v>425</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124824782</v>
      </c>
      <c r="AB110" s="885"/>
      <c r="AC110" s="885"/>
      <c r="AD110" s="885"/>
      <c r="AE110" s="886"/>
      <c r="AF110" s="887">
        <v>126274264</v>
      </c>
      <c r="AG110" s="885"/>
      <c r="AH110" s="885"/>
      <c r="AI110" s="885"/>
      <c r="AJ110" s="886"/>
      <c r="AK110" s="887">
        <v>122196491</v>
      </c>
      <c r="AL110" s="885"/>
      <c r="AM110" s="885"/>
      <c r="AN110" s="885"/>
      <c r="AO110" s="886"/>
      <c r="AP110" s="888">
        <v>22.5</v>
      </c>
      <c r="AQ110" s="889"/>
      <c r="AR110" s="889"/>
      <c r="AS110" s="889"/>
      <c r="AT110" s="890"/>
      <c r="AU110" s="924" t="s">
        <v>70</v>
      </c>
      <c r="AV110" s="925"/>
      <c r="AW110" s="925"/>
      <c r="AX110" s="925"/>
      <c r="AY110" s="925"/>
      <c r="AZ110" s="847" t="s">
        <v>426</v>
      </c>
      <c r="BA110" s="793"/>
      <c r="BB110" s="793"/>
      <c r="BC110" s="793"/>
      <c r="BD110" s="793"/>
      <c r="BE110" s="793"/>
      <c r="BF110" s="793"/>
      <c r="BG110" s="793"/>
      <c r="BH110" s="793"/>
      <c r="BI110" s="793"/>
      <c r="BJ110" s="793"/>
      <c r="BK110" s="793"/>
      <c r="BL110" s="793"/>
      <c r="BM110" s="793"/>
      <c r="BN110" s="793"/>
      <c r="BO110" s="793"/>
      <c r="BP110" s="794"/>
      <c r="BQ110" s="848">
        <v>2229065964</v>
      </c>
      <c r="BR110" s="830"/>
      <c r="BS110" s="830"/>
      <c r="BT110" s="830"/>
      <c r="BU110" s="830"/>
      <c r="BV110" s="830">
        <v>2222030095</v>
      </c>
      <c r="BW110" s="830"/>
      <c r="BX110" s="830"/>
      <c r="BY110" s="830"/>
      <c r="BZ110" s="830"/>
      <c r="CA110" s="830">
        <v>2209543194</v>
      </c>
      <c r="CB110" s="830"/>
      <c r="CC110" s="830"/>
      <c r="CD110" s="830"/>
      <c r="CE110" s="830"/>
      <c r="CF110" s="857">
        <v>406.9</v>
      </c>
      <c r="CG110" s="858"/>
      <c r="CH110" s="858"/>
      <c r="CI110" s="858"/>
      <c r="CJ110" s="858"/>
      <c r="CK110" s="920" t="s">
        <v>427</v>
      </c>
      <c r="CL110" s="804"/>
      <c r="CM110" s="881" t="s">
        <v>428</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429</v>
      </c>
      <c r="DH110" s="830"/>
      <c r="DI110" s="830"/>
      <c r="DJ110" s="830"/>
      <c r="DK110" s="830"/>
      <c r="DL110" s="830" t="s">
        <v>429</v>
      </c>
      <c r="DM110" s="830"/>
      <c r="DN110" s="830"/>
      <c r="DO110" s="830"/>
      <c r="DP110" s="830"/>
      <c r="DQ110" s="830" t="s">
        <v>429</v>
      </c>
      <c r="DR110" s="830"/>
      <c r="DS110" s="830"/>
      <c r="DT110" s="830"/>
      <c r="DU110" s="830"/>
      <c r="DV110" s="831" t="s">
        <v>430</v>
      </c>
      <c r="DW110" s="831"/>
      <c r="DX110" s="831"/>
      <c r="DY110" s="831"/>
      <c r="DZ110" s="832"/>
    </row>
    <row r="111" spans="1:131" s="235" customFormat="1" ht="26.25" customHeight="1" x14ac:dyDescent="0.2">
      <c r="A111" s="759" t="s">
        <v>431</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7465162</v>
      </c>
      <c r="AB111" s="914"/>
      <c r="AC111" s="914"/>
      <c r="AD111" s="914"/>
      <c r="AE111" s="915"/>
      <c r="AF111" s="916">
        <v>5221076</v>
      </c>
      <c r="AG111" s="914"/>
      <c r="AH111" s="914"/>
      <c r="AI111" s="914"/>
      <c r="AJ111" s="915"/>
      <c r="AK111" s="916">
        <v>3576759</v>
      </c>
      <c r="AL111" s="914"/>
      <c r="AM111" s="914"/>
      <c r="AN111" s="914"/>
      <c r="AO111" s="915"/>
      <c r="AP111" s="917">
        <v>0.7</v>
      </c>
      <c r="AQ111" s="918"/>
      <c r="AR111" s="918"/>
      <c r="AS111" s="918"/>
      <c r="AT111" s="919"/>
      <c r="AU111" s="926"/>
      <c r="AV111" s="927"/>
      <c r="AW111" s="927"/>
      <c r="AX111" s="927"/>
      <c r="AY111" s="927"/>
      <c r="AZ111" s="800" t="s">
        <v>432</v>
      </c>
      <c r="BA111" s="735"/>
      <c r="BB111" s="735"/>
      <c r="BC111" s="735"/>
      <c r="BD111" s="735"/>
      <c r="BE111" s="735"/>
      <c r="BF111" s="735"/>
      <c r="BG111" s="735"/>
      <c r="BH111" s="735"/>
      <c r="BI111" s="735"/>
      <c r="BJ111" s="735"/>
      <c r="BK111" s="735"/>
      <c r="BL111" s="735"/>
      <c r="BM111" s="735"/>
      <c r="BN111" s="735"/>
      <c r="BO111" s="735"/>
      <c r="BP111" s="736"/>
      <c r="BQ111" s="801">
        <v>31629932</v>
      </c>
      <c r="BR111" s="802"/>
      <c r="BS111" s="802"/>
      <c r="BT111" s="802"/>
      <c r="BU111" s="802"/>
      <c r="BV111" s="802">
        <v>28767141</v>
      </c>
      <c r="BW111" s="802"/>
      <c r="BX111" s="802"/>
      <c r="BY111" s="802"/>
      <c r="BZ111" s="802"/>
      <c r="CA111" s="802">
        <v>26194171</v>
      </c>
      <c r="CB111" s="802"/>
      <c r="CC111" s="802"/>
      <c r="CD111" s="802"/>
      <c r="CE111" s="802"/>
      <c r="CF111" s="866">
        <v>4.8</v>
      </c>
      <c r="CG111" s="867"/>
      <c r="CH111" s="867"/>
      <c r="CI111" s="867"/>
      <c r="CJ111" s="867"/>
      <c r="CK111" s="921"/>
      <c r="CL111" s="806"/>
      <c r="CM111" s="809" t="s">
        <v>433</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430</v>
      </c>
      <c r="DH111" s="802"/>
      <c r="DI111" s="802"/>
      <c r="DJ111" s="802"/>
      <c r="DK111" s="802"/>
      <c r="DL111" s="802" t="s">
        <v>434</v>
      </c>
      <c r="DM111" s="802"/>
      <c r="DN111" s="802"/>
      <c r="DO111" s="802"/>
      <c r="DP111" s="802"/>
      <c r="DQ111" s="802" t="s">
        <v>435</v>
      </c>
      <c r="DR111" s="802"/>
      <c r="DS111" s="802"/>
      <c r="DT111" s="802"/>
      <c r="DU111" s="802"/>
      <c r="DV111" s="779" t="s">
        <v>434</v>
      </c>
      <c r="DW111" s="779"/>
      <c r="DX111" s="779"/>
      <c r="DY111" s="779"/>
      <c r="DZ111" s="780"/>
    </row>
    <row r="112" spans="1:131" s="235" customFormat="1" ht="26.25" customHeight="1" x14ac:dyDescent="0.2">
      <c r="A112" s="906" t="s">
        <v>436</v>
      </c>
      <c r="B112" s="907"/>
      <c r="C112" s="735" t="s">
        <v>437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19378167</v>
      </c>
      <c r="AB112" s="765"/>
      <c r="AC112" s="765"/>
      <c r="AD112" s="765"/>
      <c r="AE112" s="766"/>
      <c r="AF112" s="767">
        <v>19022420</v>
      </c>
      <c r="AG112" s="765"/>
      <c r="AH112" s="765"/>
      <c r="AI112" s="765"/>
      <c r="AJ112" s="766"/>
      <c r="AK112" s="767">
        <v>21398563</v>
      </c>
      <c r="AL112" s="765"/>
      <c r="AM112" s="765"/>
      <c r="AN112" s="765"/>
      <c r="AO112" s="766"/>
      <c r="AP112" s="812">
        <v>3.9</v>
      </c>
      <c r="AQ112" s="813"/>
      <c r="AR112" s="813"/>
      <c r="AS112" s="813"/>
      <c r="AT112" s="814"/>
      <c r="AU112" s="926"/>
      <c r="AV112" s="927"/>
      <c r="AW112" s="927"/>
      <c r="AX112" s="927"/>
      <c r="AY112" s="927"/>
      <c r="AZ112" s="800" t="s">
        <v>438</v>
      </c>
      <c r="BA112" s="735"/>
      <c r="BB112" s="735"/>
      <c r="BC112" s="735"/>
      <c r="BD112" s="735"/>
      <c r="BE112" s="735"/>
      <c r="BF112" s="735"/>
      <c r="BG112" s="735"/>
      <c r="BH112" s="735"/>
      <c r="BI112" s="735"/>
      <c r="BJ112" s="735"/>
      <c r="BK112" s="735"/>
      <c r="BL112" s="735"/>
      <c r="BM112" s="735"/>
      <c r="BN112" s="735"/>
      <c r="BO112" s="735"/>
      <c r="BP112" s="736"/>
      <c r="BQ112" s="801">
        <v>114954711</v>
      </c>
      <c r="BR112" s="802"/>
      <c r="BS112" s="802"/>
      <c r="BT112" s="802"/>
      <c r="BU112" s="802"/>
      <c r="BV112" s="802">
        <v>103974955</v>
      </c>
      <c r="BW112" s="802"/>
      <c r="BX112" s="802"/>
      <c r="BY112" s="802"/>
      <c r="BZ112" s="802"/>
      <c r="CA112" s="802">
        <v>91414042</v>
      </c>
      <c r="CB112" s="802"/>
      <c r="CC112" s="802"/>
      <c r="CD112" s="802"/>
      <c r="CE112" s="802"/>
      <c r="CF112" s="866">
        <v>16.8</v>
      </c>
      <c r="CG112" s="867"/>
      <c r="CH112" s="867"/>
      <c r="CI112" s="867"/>
      <c r="CJ112" s="867"/>
      <c r="CK112" s="921"/>
      <c r="CL112" s="806"/>
      <c r="CM112" s="809" t="s">
        <v>439</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3386813</v>
      </c>
      <c r="DH112" s="802"/>
      <c r="DI112" s="802"/>
      <c r="DJ112" s="802"/>
      <c r="DK112" s="802"/>
      <c r="DL112" s="802">
        <v>2927383</v>
      </c>
      <c r="DM112" s="802"/>
      <c r="DN112" s="802"/>
      <c r="DO112" s="802"/>
      <c r="DP112" s="802"/>
      <c r="DQ112" s="802">
        <v>2692629</v>
      </c>
      <c r="DR112" s="802"/>
      <c r="DS112" s="802"/>
      <c r="DT112" s="802"/>
      <c r="DU112" s="802"/>
      <c r="DV112" s="779">
        <v>0.5</v>
      </c>
      <c r="DW112" s="779"/>
      <c r="DX112" s="779"/>
      <c r="DY112" s="779"/>
      <c r="DZ112" s="780"/>
    </row>
    <row r="113" spans="1:130" s="235" customFormat="1" ht="26.25" customHeight="1" x14ac:dyDescent="0.2">
      <c r="A113" s="908"/>
      <c r="B113" s="909"/>
      <c r="C113" s="735" t="s">
        <v>440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3098058</v>
      </c>
      <c r="AB113" s="765"/>
      <c r="AC113" s="765"/>
      <c r="AD113" s="765"/>
      <c r="AE113" s="766"/>
      <c r="AF113" s="767">
        <v>2742250</v>
      </c>
      <c r="AG113" s="765"/>
      <c r="AH113" s="765"/>
      <c r="AI113" s="765"/>
      <c r="AJ113" s="766"/>
      <c r="AK113" s="767">
        <v>3120790</v>
      </c>
      <c r="AL113" s="765"/>
      <c r="AM113" s="765"/>
      <c r="AN113" s="765"/>
      <c r="AO113" s="766"/>
      <c r="AP113" s="812">
        <v>0.6</v>
      </c>
      <c r="AQ113" s="813"/>
      <c r="AR113" s="813"/>
      <c r="AS113" s="813"/>
      <c r="AT113" s="814"/>
      <c r="AU113" s="926"/>
      <c r="AV113" s="927"/>
      <c r="AW113" s="927"/>
      <c r="AX113" s="927"/>
      <c r="AY113" s="927"/>
      <c r="AZ113" s="800" t="s">
        <v>441</v>
      </c>
      <c r="BA113" s="735"/>
      <c r="BB113" s="735"/>
      <c r="BC113" s="735"/>
      <c r="BD113" s="735"/>
      <c r="BE113" s="735"/>
      <c r="BF113" s="735"/>
      <c r="BG113" s="735"/>
      <c r="BH113" s="735"/>
      <c r="BI113" s="735"/>
      <c r="BJ113" s="735"/>
      <c r="BK113" s="735"/>
      <c r="BL113" s="735"/>
      <c r="BM113" s="735"/>
      <c r="BN113" s="735"/>
      <c r="BO113" s="735"/>
      <c r="BP113" s="736"/>
      <c r="BQ113" s="801" t="s">
        <v>401</v>
      </c>
      <c r="BR113" s="802"/>
      <c r="BS113" s="802"/>
      <c r="BT113" s="802"/>
      <c r="BU113" s="802"/>
      <c r="BV113" s="802" t="s">
        <v>430</v>
      </c>
      <c r="BW113" s="802"/>
      <c r="BX113" s="802"/>
      <c r="BY113" s="802"/>
      <c r="BZ113" s="802"/>
      <c r="CA113" s="802" t="s">
        <v>430</v>
      </c>
      <c r="CB113" s="802"/>
      <c r="CC113" s="802"/>
      <c r="CD113" s="802"/>
      <c r="CE113" s="802"/>
      <c r="CF113" s="866" t="s">
        <v>434</v>
      </c>
      <c r="CG113" s="867"/>
      <c r="CH113" s="867"/>
      <c r="CI113" s="867"/>
      <c r="CJ113" s="867"/>
      <c r="CK113" s="921"/>
      <c r="CL113" s="806"/>
      <c r="CM113" s="809" t="s">
        <v>442</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65281</v>
      </c>
      <c r="DH113" s="802"/>
      <c r="DI113" s="802"/>
      <c r="DJ113" s="802"/>
      <c r="DK113" s="802"/>
      <c r="DL113" s="802" t="s">
        <v>443</v>
      </c>
      <c r="DM113" s="802"/>
      <c r="DN113" s="802"/>
      <c r="DO113" s="802"/>
      <c r="DP113" s="802"/>
      <c r="DQ113" s="802" t="s">
        <v>430</v>
      </c>
      <c r="DR113" s="802"/>
      <c r="DS113" s="802"/>
      <c r="DT113" s="802"/>
      <c r="DU113" s="802"/>
      <c r="DV113" s="779" t="s">
        <v>430</v>
      </c>
      <c r="DW113" s="779"/>
      <c r="DX113" s="779"/>
      <c r="DY113" s="779"/>
      <c r="DZ113" s="780"/>
    </row>
    <row r="114" spans="1:130" s="235" customFormat="1" ht="26.25" customHeight="1" x14ac:dyDescent="0.2">
      <c r="A114" s="908"/>
      <c r="B114" s="909"/>
      <c r="C114" s="735" t="s">
        <v>444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119</v>
      </c>
      <c r="AB114" s="765"/>
      <c r="AC114" s="765"/>
      <c r="AD114" s="765"/>
      <c r="AE114" s="766"/>
      <c r="AF114" s="767" t="s">
        <v>434</v>
      </c>
      <c r="AG114" s="765"/>
      <c r="AH114" s="765"/>
      <c r="AI114" s="765"/>
      <c r="AJ114" s="766"/>
      <c r="AK114" s="767" t="s">
        <v>435</v>
      </c>
      <c r="AL114" s="765"/>
      <c r="AM114" s="765"/>
      <c r="AN114" s="765"/>
      <c r="AO114" s="766"/>
      <c r="AP114" s="812" t="s">
        <v>443</v>
      </c>
      <c r="AQ114" s="813"/>
      <c r="AR114" s="813"/>
      <c r="AS114" s="813"/>
      <c r="AT114" s="814"/>
      <c r="AU114" s="926"/>
      <c r="AV114" s="927"/>
      <c r="AW114" s="927"/>
      <c r="AX114" s="927"/>
      <c r="AY114" s="927"/>
      <c r="AZ114" s="800" t="s">
        <v>445</v>
      </c>
      <c r="BA114" s="735"/>
      <c r="BB114" s="735"/>
      <c r="BC114" s="735"/>
      <c r="BD114" s="735"/>
      <c r="BE114" s="735"/>
      <c r="BF114" s="735"/>
      <c r="BG114" s="735"/>
      <c r="BH114" s="735"/>
      <c r="BI114" s="735"/>
      <c r="BJ114" s="735"/>
      <c r="BK114" s="735"/>
      <c r="BL114" s="735"/>
      <c r="BM114" s="735"/>
      <c r="BN114" s="735"/>
      <c r="BO114" s="735"/>
      <c r="BP114" s="736"/>
      <c r="BQ114" s="801">
        <v>265493547</v>
      </c>
      <c r="BR114" s="802"/>
      <c r="BS114" s="802"/>
      <c r="BT114" s="802"/>
      <c r="BU114" s="802"/>
      <c r="BV114" s="802">
        <v>261165471</v>
      </c>
      <c r="BW114" s="802"/>
      <c r="BX114" s="802"/>
      <c r="BY114" s="802"/>
      <c r="BZ114" s="802"/>
      <c r="CA114" s="802">
        <v>255022147</v>
      </c>
      <c r="CB114" s="802"/>
      <c r="CC114" s="802"/>
      <c r="CD114" s="802"/>
      <c r="CE114" s="802"/>
      <c r="CF114" s="866">
        <v>47</v>
      </c>
      <c r="CG114" s="867"/>
      <c r="CH114" s="867"/>
      <c r="CI114" s="867"/>
      <c r="CJ114" s="867"/>
      <c r="CK114" s="921"/>
      <c r="CL114" s="806"/>
      <c r="CM114" s="809" t="s">
        <v>446</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429</v>
      </c>
      <c r="DH114" s="802"/>
      <c r="DI114" s="802"/>
      <c r="DJ114" s="802"/>
      <c r="DK114" s="802"/>
      <c r="DL114" s="802" t="s">
        <v>430</v>
      </c>
      <c r="DM114" s="802"/>
      <c r="DN114" s="802"/>
      <c r="DO114" s="802"/>
      <c r="DP114" s="802"/>
      <c r="DQ114" s="802" t="s">
        <v>434</v>
      </c>
      <c r="DR114" s="802"/>
      <c r="DS114" s="802"/>
      <c r="DT114" s="802"/>
      <c r="DU114" s="802"/>
      <c r="DV114" s="779" t="s">
        <v>434</v>
      </c>
      <c r="DW114" s="779"/>
      <c r="DX114" s="779"/>
      <c r="DY114" s="779"/>
      <c r="DZ114" s="780"/>
    </row>
    <row r="115" spans="1:130" s="235" customFormat="1" ht="26.25" customHeight="1" x14ac:dyDescent="0.2">
      <c r="A115" s="908"/>
      <c r="B115" s="909"/>
      <c r="C115" s="735" t="s">
        <v>447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2400060</v>
      </c>
      <c r="AB115" s="765"/>
      <c r="AC115" s="765"/>
      <c r="AD115" s="765"/>
      <c r="AE115" s="766"/>
      <c r="AF115" s="767">
        <v>1505881</v>
      </c>
      <c r="AG115" s="765"/>
      <c r="AH115" s="765"/>
      <c r="AI115" s="765"/>
      <c r="AJ115" s="766"/>
      <c r="AK115" s="767">
        <v>714826</v>
      </c>
      <c r="AL115" s="765"/>
      <c r="AM115" s="765"/>
      <c r="AN115" s="765"/>
      <c r="AO115" s="766"/>
      <c r="AP115" s="812">
        <v>0.1</v>
      </c>
      <c r="AQ115" s="813"/>
      <c r="AR115" s="813"/>
      <c r="AS115" s="813"/>
      <c r="AT115" s="814"/>
      <c r="AU115" s="926"/>
      <c r="AV115" s="927"/>
      <c r="AW115" s="927"/>
      <c r="AX115" s="927"/>
      <c r="AY115" s="927"/>
      <c r="AZ115" s="800" t="s">
        <v>448</v>
      </c>
      <c r="BA115" s="735"/>
      <c r="BB115" s="735"/>
      <c r="BC115" s="735"/>
      <c r="BD115" s="735"/>
      <c r="BE115" s="735"/>
      <c r="BF115" s="735"/>
      <c r="BG115" s="735"/>
      <c r="BH115" s="735"/>
      <c r="BI115" s="735"/>
      <c r="BJ115" s="735"/>
      <c r="BK115" s="735"/>
      <c r="BL115" s="735"/>
      <c r="BM115" s="735"/>
      <c r="BN115" s="735"/>
      <c r="BO115" s="735"/>
      <c r="BP115" s="736"/>
      <c r="BQ115" s="801">
        <v>642513</v>
      </c>
      <c r="BR115" s="802"/>
      <c r="BS115" s="802"/>
      <c r="BT115" s="802"/>
      <c r="BU115" s="802"/>
      <c r="BV115" s="802">
        <v>526658</v>
      </c>
      <c r="BW115" s="802"/>
      <c r="BX115" s="802"/>
      <c r="BY115" s="802"/>
      <c r="BZ115" s="802"/>
      <c r="CA115" s="802">
        <v>472582</v>
      </c>
      <c r="CB115" s="802"/>
      <c r="CC115" s="802"/>
      <c r="CD115" s="802"/>
      <c r="CE115" s="802"/>
      <c r="CF115" s="866">
        <v>0.1</v>
      </c>
      <c r="CG115" s="867"/>
      <c r="CH115" s="867"/>
      <c r="CI115" s="867"/>
      <c r="CJ115" s="867"/>
      <c r="CK115" s="921"/>
      <c r="CL115" s="806"/>
      <c r="CM115" s="800" t="s">
        <v>449</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430</v>
      </c>
      <c r="DH115" s="802"/>
      <c r="DI115" s="802"/>
      <c r="DJ115" s="802"/>
      <c r="DK115" s="802"/>
      <c r="DL115" s="802" t="s">
        <v>430</v>
      </c>
      <c r="DM115" s="802"/>
      <c r="DN115" s="802"/>
      <c r="DO115" s="802"/>
      <c r="DP115" s="802"/>
      <c r="DQ115" s="802" t="s">
        <v>434</v>
      </c>
      <c r="DR115" s="802"/>
      <c r="DS115" s="802"/>
      <c r="DT115" s="802"/>
      <c r="DU115" s="802"/>
      <c r="DV115" s="779" t="s">
        <v>430</v>
      </c>
      <c r="DW115" s="779"/>
      <c r="DX115" s="779"/>
      <c r="DY115" s="779"/>
      <c r="DZ115" s="780"/>
    </row>
    <row r="116" spans="1:130" s="235" customFormat="1" ht="26.25" customHeight="1" x14ac:dyDescent="0.2">
      <c r="A116" s="910"/>
      <c r="B116" s="911"/>
      <c r="C116" s="871" t="s">
        <v>450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430</v>
      </c>
      <c r="AB116" s="765"/>
      <c r="AC116" s="765"/>
      <c r="AD116" s="765"/>
      <c r="AE116" s="766"/>
      <c r="AF116" s="767" t="s">
        <v>434</v>
      </c>
      <c r="AG116" s="765"/>
      <c r="AH116" s="765"/>
      <c r="AI116" s="765"/>
      <c r="AJ116" s="766"/>
      <c r="AK116" s="767">
        <v>6</v>
      </c>
      <c r="AL116" s="765"/>
      <c r="AM116" s="765"/>
      <c r="AN116" s="765"/>
      <c r="AO116" s="766"/>
      <c r="AP116" s="812">
        <v>0</v>
      </c>
      <c r="AQ116" s="813"/>
      <c r="AR116" s="813"/>
      <c r="AS116" s="813"/>
      <c r="AT116" s="814"/>
      <c r="AU116" s="926"/>
      <c r="AV116" s="927"/>
      <c r="AW116" s="927"/>
      <c r="AX116" s="927"/>
      <c r="AY116" s="927"/>
      <c r="AZ116" s="854" t="s">
        <v>451</v>
      </c>
      <c r="BA116" s="855"/>
      <c r="BB116" s="855"/>
      <c r="BC116" s="855"/>
      <c r="BD116" s="855"/>
      <c r="BE116" s="855"/>
      <c r="BF116" s="855"/>
      <c r="BG116" s="855"/>
      <c r="BH116" s="855"/>
      <c r="BI116" s="855"/>
      <c r="BJ116" s="855"/>
      <c r="BK116" s="855"/>
      <c r="BL116" s="855"/>
      <c r="BM116" s="855"/>
      <c r="BN116" s="855"/>
      <c r="BO116" s="855"/>
      <c r="BP116" s="856"/>
      <c r="BQ116" s="801" t="s">
        <v>434</v>
      </c>
      <c r="BR116" s="802"/>
      <c r="BS116" s="802"/>
      <c r="BT116" s="802"/>
      <c r="BU116" s="802"/>
      <c r="BV116" s="802" t="s">
        <v>430</v>
      </c>
      <c r="BW116" s="802"/>
      <c r="BX116" s="802"/>
      <c r="BY116" s="802"/>
      <c r="BZ116" s="802"/>
      <c r="CA116" s="802" t="s">
        <v>430</v>
      </c>
      <c r="CB116" s="802"/>
      <c r="CC116" s="802"/>
      <c r="CD116" s="802"/>
      <c r="CE116" s="802"/>
      <c r="CF116" s="866" t="s">
        <v>434</v>
      </c>
      <c r="CG116" s="867"/>
      <c r="CH116" s="867"/>
      <c r="CI116" s="867"/>
      <c r="CJ116" s="867"/>
      <c r="CK116" s="921"/>
      <c r="CL116" s="806"/>
      <c r="CM116" s="809" t="s">
        <v>452</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429</v>
      </c>
      <c r="DH116" s="802"/>
      <c r="DI116" s="802"/>
      <c r="DJ116" s="802"/>
      <c r="DK116" s="802"/>
      <c r="DL116" s="802" t="s">
        <v>430</v>
      </c>
      <c r="DM116" s="802"/>
      <c r="DN116" s="802"/>
      <c r="DO116" s="802"/>
      <c r="DP116" s="802"/>
      <c r="DQ116" s="802" t="s">
        <v>119</v>
      </c>
      <c r="DR116" s="802"/>
      <c r="DS116" s="802"/>
      <c r="DT116" s="802"/>
      <c r="DU116" s="802"/>
      <c r="DV116" s="779" t="s">
        <v>430</v>
      </c>
      <c r="DW116" s="779"/>
      <c r="DX116" s="779"/>
      <c r="DY116" s="779"/>
      <c r="DZ116" s="780"/>
    </row>
    <row r="117" spans="1:130" s="235" customFormat="1" ht="26.25" customHeight="1" x14ac:dyDescent="0.2">
      <c r="A117" s="891" t="s">
        <v>154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453</v>
      </c>
      <c r="Z117" s="893"/>
      <c r="AA117" s="898">
        <v>157166229</v>
      </c>
      <c r="AB117" s="899"/>
      <c r="AC117" s="899"/>
      <c r="AD117" s="899"/>
      <c r="AE117" s="900"/>
      <c r="AF117" s="901">
        <v>154765891</v>
      </c>
      <c r="AG117" s="899"/>
      <c r="AH117" s="899"/>
      <c r="AI117" s="899"/>
      <c r="AJ117" s="900"/>
      <c r="AK117" s="901">
        <v>151007435</v>
      </c>
      <c r="AL117" s="899"/>
      <c r="AM117" s="899"/>
      <c r="AN117" s="899"/>
      <c r="AO117" s="900"/>
      <c r="AP117" s="902"/>
      <c r="AQ117" s="903"/>
      <c r="AR117" s="903"/>
      <c r="AS117" s="903"/>
      <c r="AT117" s="904"/>
      <c r="AU117" s="926"/>
      <c r="AV117" s="927"/>
      <c r="AW117" s="927"/>
      <c r="AX117" s="927"/>
      <c r="AY117" s="927"/>
      <c r="AZ117" s="800" t="s">
        <v>454</v>
      </c>
      <c r="BA117" s="735"/>
      <c r="BB117" s="735"/>
      <c r="BC117" s="735"/>
      <c r="BD117" s="735"/>
      <c r="BE117" s="735"/>
      <c r="BF117" s="735"/>
      <c r="BG117" s="735"/>
      <c r="BH117" s="735"/>
      <c r="BI117" s="735"/>
      <c r="BJ117" s="735"/>
      <c r="BK117" s="735"/>
      <c r="BL117" s="735"/>
      <c r="BM117" s="735"/>
      <c r="BN117" s="735"/>
      <c r="BO117" s="735"/>
      <c r="BP117" s="736"/>
      <c r="BQ117" s="801" t="s">
        <v>429</v>
      </c>
      <c r="BR117" s="802"/>
      <c r="BS117" s="802"/>
      <c r="BT117" s="802"/>
      <c r="BU117" s="802"/>
      <c r="BV117" s="802" t="s">
        <v>430</v>
      </c>
      <c r="BW117" s="802"/>
      <c r="BX117" s="802"/>
      <c r="BY117" s="802"/>
      <c r="BZ117" s="802"/>
      <c r="CA117" s="802" t="s">
        <v>434</v>
      </c>
      <c r="CB117" s="802"/>
      <c r="CC117" s="802"/>
      <c r="CD117" s="802"/>
      <c r="CE117" s="802"/>
      <c r="CF117" s="866" t="s">
        <v>430</v>
      </c>
      <c r="CG117" s="867"/>
      <c r="CH117" s="867"/>
      <c r="CI117" s="867"/>
      <c r="CJ117" s="867"/>
      <c r="CK117" s="921"/>
      <c r="CL117" s="806"/>
      <c r="CM117" s="809" t="s">
        <v>455</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434</v>
      </c>
      <c r="DH117" s="802"/>
      <c r="DI117" s="802"/>
      <c r="DJ117" s="802"/>
      <c r="DK117" s="802"/>
      <c r="DL117" s="802" t="s">
        <v>434</v>
      </c>
      <c r="DM117" s="802"/>
      <c r="DN117" s="802"/>
      <c r="DO117" s="802"/>
      <c r="DP117" s="802"/>
      <c r="DQ117" s="802" t="s">
        <v>434</v>
      </c>
      <c r="DR117" s="802"/>
      <c r="DS117" s="802"/>
      <c r="DT117" s="802"/>
      <c r="DU117" s="802"/>
      <c r="DV117" s="779" t="s">
        <v>434</v>
      </c>
      <c r="DW117" s="779"/>
      <c r="DX117" s="779"/>
      <c r="DY117" s="779"/>
      <c r="DZ117" s="780"/>
    </row>
    <row r="118" spans="1:130" s="235" customFormat="1" ht="26.25" customHeight="1" x14ac:dyDescent="0.2">
      <c r="A118" s="891" t="s">
        <v>424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422</v>
      </c>
      <c r="AB118" s="892"/>
      <c r="AC118" s="892"/>
      <c r="AD118" s="892"/>
      <c r="AE118" s="893"/>
      <c r="AF118" s="894" t="s">
        <v>306</v>
      </c>
      <c r="AG118" s="892"/>
      <c r="AH118" s="892"/>
      <c r="AI118" s="892"/>
      <c r="AJ118" s="893"/>
      <c r="AK118" s="894" t="s">
        <v>305</v>
      </c>
      <c r="AL118" s="892"/>
      <c r="AM118" s="892"/>
      <c r="AN118" s="892"/>
      <c r="AO118" s="893"/>
      <c r="AP118" s="895" t="s">
        <v>423</v>
      </c>
      <c r="AQ118" s="896"/>
      <c r="AR118" s="896"/>
      <c r="AS118" s="896"/>
      <c r="AT118" s="897"/>
      <c r="AU118" s="926"/>
      <c r="AV118" s="927"/>
      <c r="AW118" s="927"/>
      <c r="AX118" s="927"/>
      <c r="AY118" s="927"/>
      <c r="AZ118" s="870" t="s">
        <v>456</v>
      </c>
      <c r="BA118" s="871"/>
      <c r="BB118" s="871"/>
      <c r="BC118" s="871"/>
      <c r="BD118" s="871"/>
      <c r="BE118" s="871"/>
      <c r="BF118" s="871"/>
      <c r="BG118" s="871"/>
      <c r="BH118" s="871"/>
      <c r="BI118" s="871"/>
      <c r="BJ118" s="871"/>
      <c r="BK118" s="871"/>
      <c r="BL118" s="871"/>
      <c r="BM118" s="871"/>
      <c r="BN118" s="871"/>
      <c r="BO118" s="871"/>
      <c r="BP118" s="872"/>
      <c r="BQ118" s="853" t="s">
        <v>434</v>
      </c>
      <c r="BR118" s="833"/>
      <c r="BS118" s="833"/>
      <c r="BT118" s="833"/>
      <c r="BU118" s="833"/>
      <c r="BV118" s="833" t="s">
        <v>430</v>
      </c>
      <c r="BW118" s="833"/>
      <c r="BX118" s="833"/>
      <c r="BY118" s="833"/>
      <c r="BZ118" s="833"/>
      <c r="CA118" s="833" t="s">
        <v>430</v>
      </c>
      <c r="CB118" s="833"/>
      <c r="CC118" s="833"/>
      <c r="CD118" s="833"/>
      <c r="CE118" s="833"/>
      <c r="CF118" s="866" t="s">
        <v>429</v>
      </c>
      <c r="CG118" s="867"/>
      <c r="CH118" s="867"/>
      <c r="CI118" s="867"/>
      <c r="CJ118" s="867"/>
      <c r="CK118" s="921"/>
      <c r="CL118" s="806"/>
      <c r="CM118" s="809" t="s">
        <v>457</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v>154308</v>
      </c>
      <c r="DH118" s="802"/>
      <c r="DI118" s="802"/>
      <c r="DJ118" s="802"/>
      <c r="DK118" s="802"/>
      <c r="DL118" s="802">
        <v>151522</v>
      </c>
      <c r="DM118" s="802"/>
      <c r="DN118" s="802"/>
      <c r="DO118" s="802"/>
      <c r="DP118" s="802"/>
      <c r="DQ118" s="802">
        <v>148600</v>
      </c>
      <c r="DR118" s="802"/>
      <c r="DS118" s="802"/>
      <c r="DT118" s="802"/>
      <c r="DU118" s="802"/>
      <c r="DV118" s="779">
        <v>0</v>
      </c>
      <c r="DW118" s="779"/>
      <c r="DX118" s="779"/>
      <c r="DY118" s="779"/>
      <c r="DZ118" s="780"/>
    </row>
    <row r="119" spans="1:130" s="235" customFormat="1" ht="26.25" customHeight="1" x14ac:dyDescent="0.2">
      <c r="A119" s="803" t="s">
        <v>427</v>
      </c>
      <c r="B119" s="804"/>
      <c r="C119" s="881" t="s">
        <v>428</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110336</v>
      </c>
      <c r="AB119" s="885"/>
      <c r="AC119" s="885"/>
      <c r="AD119" s="885"/>
      <c r="AE119" s="886"/>
      <c r="AF119" s="887" t="s">
        <v>401</v>
      </c>
      <c r="AG119" s="885"/>
      <c r="AH119" s="885"/>
      <c r="AI119" s="885"/>
      <c r="AJ119" s="886"/>
      <c r="AK119" s="887" t="s">
        <v>443</v>
      </c>
      <c r="AL119" s="885"/>
      <c r="AM119" s="885"/>
      <c r="AN119" s="885"/>
      <c r="AO119" s="886"/>
      <c r="AP119" s="888" t="s">
        <v>443</v>
      </c>
      <c r="AQ119" s="889"/>
      <c r="AR119" s="889"/>
      <c r="AS119" s="889"/>
      <c r="AT119" s="890"/>
      <c r="AU119" s="928"/>
      <c r="AV119" s="929"/>
      <c r="AW119" s="929"/>
      <c r="AX119" s="929"/>
      <c r="AY119" s="929"/>
      <c r="AZ119" s="266" t="s">
        <v>154</v>
      </c>
      <c r="BA119" s="266"/>
      <c r="BB119" s="266"/>
      <c r="BC119" s="266"/>
      <c r="BD119" s="266"/>
      <c r="BE119" s="266"/>
      <c r="BF119" s="266"/>
      <c r="BG119" s="266"/>
      <c r="BH119" s="266"/>
      <c r="BI119" s="266"/>
      <c r="BJ119" s="266"/>
      <c r="BK119" s="266"/>
      <c r="BL119" s="266"/>
      <c r="BM119" s="266"/>
      <c r="BN119" s="266"/>
      <c r="BO119" s="868" t="s">
        <v>458</v>
      </c>
      <c r="BP119" s="869"/>
      <c r="BQ119" s="853">
        <v>2641786667</v>
      </c>
      <c r="BR119" s="833"/>
      <c r="BS119" s="833"/>
      <c r="BT119" s="833"/>
      <c r="BU119" s="833"/>
      <c r="BV119" s="833">
        <v>2616464320</v>
      </c>
      <c r="BW119" s="833"/>
      <c r="BX119" s="833"/>
      <c r="BY119" s="833"/>
      <c r="BZ119" s="833"/>
      <c r="CA119" s="833">
        <v>2582646136</v>
      </c>
      <c r="CB119" s="833"/>
      <c r="CC119" s="833"/>
      <c r="CD119" s="833"/>
      <c r="CE119" s="833"/>
      <c r="CF119" s="731"/>
      <c r="CG119" s="732"/>
      <c r="CH119" s="732"/>
      <c r="CI119" s="732"/>
      <c r="CJ119" s="822"/>
      <c r="CK119" s="922"/>
      <c r="CL119" s="808"/>
      <c r="CM119" s="826" t="s">
        <v>459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v>28023530</v>
      </c>
      <c r="DH119" s="802"/>
      <c r="DI119" s="802"/>
      <c r="DJ119" s="802"/>
      <c r="DK119" s="802"/>
      <c r="DL119" s="802">
        <v>25688236</v>
      </c>
      <c r="DM119" s="802"/>
      <c r="DN119" s="802"/>
      <c r="DO119" s="802"/>
      <c r="DP119" s="802"/>
      <c r="DQ119" s="802">
        <v>23352942</v>
      </c>
      <c r="DR119" s="802"/>
      <c r="DS119" s="802"/>
      <c r="DT119" s="802"/>
      <c r="DU119" s="802"/>
      <c r="DV119" s="779">
        <v>4.3</v>
      </c>
      <c r="DW119" s="779"/>
      <c r="DX119" s="779"/>
      <c r="DY119" s="779"/>
      <c r="DZ119" s="780"/>
    </row>
    <row r="120" spans="1:130" s="235" customFormat="1" ht="26.25" customHeight="1" x14ac:dyDescent="0.2">
      <c r="A120" s="805"/>
      <c r="B120" s="806"/>
      <c r="C120" s="809" t="s">
        <v>433</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429</v>
      </c>
      <c r="AB120" s="765"/>
      <c r="AC120" s="765"/>
      <c r="AD120" s="765"/>
      <c r="AE120" s="766"/>
      <c r="AF120" s="767" t="s">
        <v>430</v>
      </c>
      <c r="AG120" s="765"/>
      <c r="AH120" s="765"/>
      <c r="AI120" s="765"/>
      <c r="AJ120" s="766"/>
      <c r="AK120" s="767" t="s">
        <v>443</v>
      </c>
      <c r="AL120" s="765"/>
      <c r="AM120" s="765"/>
      <c r="AN120" s="765"/>
      <c r="AO120" s="766"/>
      <c r="AP120" s="812" t="s">
        <v>443</v>
      </c>
      <c r="AQ120" s="813"/>
      <c r="AR120" s="813"/>
      <c r="AS120" s="813"/>
      <c r="AT120" s="814"/>
      <c r="AU120" s="873" t="s">
        <v>460</v>
      </c>
      <c r="AV120" s="874"/>
      <c r="AW120" s="874"/>
      <c r="AX120" s="874"/>
      <c r="AY120" s="875"/>
      <c r="AZ120" s="847" t="s">
        <v>461</v>
      </c>
      <c r="BA120" s="793"/>
      <c r="BB120" s="793"/>
      <c r="BC120" s="793"/>
      <c r="BD120" s="793"/>
      <c r="BE120" s="793"/>
      <c r="BF120" s="793"/>
      <c r="BG120" s="793"/>
      <c r="BH120" s="793"/>
      <c r="BI120" s="793"/>
      <c r="BJ120" s="793"/>
      <c r="BK120" s="793"/>
      <c r="BL120" s="793"/>
      <c r="BM120" s="793"/>
      <c r="BN120" s="793"/>
      <c r="BO120" s="793"/>
      <c r="BP120" s="794"/>
      <c r="BQ120" s="848">
        <v>145151760</v>
      </c>
      <c r="BR120" s="830"/>
      <c r="BS120" s="830"/>
      <c r="BT120" s="830"/>
      <c r="BU120" s="830"/>
      <c r="BV120" s="830">
        <v>166169721</v>
      </c>
      <c r="BW120" s="830"/>
      <c r="BX120" s="830"/>
      <c r="BY120" s="830"/>
      <c r="BZ120" s="830"/>
      <c r="CA120" s="830">
        <v>159580191</v>
      </c>
      <c r="CB120" s="830"/>
      <c r="CC120" s="830"/>
      <c r="CD120" s="830"/>
      <c r="CE120" s="830"/>
      <c r="CF120" s="857">
        <v>29.4</v>
      </c>
      <c r="CG120" s="858"/>
      <c r="CH120" s="858"/>
      <c r="CI120" s="858"/>
      <c r="CJ120" s="858"/>
      <c r="CK120" s="859" t="s">
        <v>462</v>
      </c>
      <c r="CL120" s="839"/>
      <c r="CM120" s="839"/>
      <c r="CN120" s="839"/>
      <c r="CO120" s="840"/>
      <c r="CP120" s="863" t="s">
        <v>463</v>
      </c>
      <c r="CQ120" s="864"/>
      <c r="CR120" s="864"/>
      <c r="CS120" s="864"/>
      <c r="CT120" s="864"/>
      <c r="CU120" s="864"/>
      <c r="CV120" s="864"/>
      <c r="CW120" s="864"/>
      <c r="CX120" s="864"/>
      <c r="CY120" s="864"/>
      <c r="CZ120" s="864"/>
      <c r="DA120" s="864"/>
      <c r="DB120" s="864"/>
      <c r="DC120" s="864"/>
      <c r="DD120" s="864"/>
      <c r="DE120" s="864"/>
      <c r="DF120" s="865"/>
      <c r="DG120" s="848">
        <v>43894871</v>
      </c>
      <c r="DH120" s="830"/>
      <c r="DI120" s="830"/>
      <c r="DJ120" s="830"/>
      <c r="DK120" s="830"/>
      <c r="DL120" s="830">
        <v>37010168</v>
      </c>
      <c r="DM120" s="830"/>
      <c r="DN120" s="830"/>
      <c r="DO120" s="830"/>
      <c r="DP120" s="830"/>
      <c r="DQ120" s="830">
        <v>30155821</v>
      </c>
      <c r="DR120" s="830"/>
      <c r="DS120" s="830"/>
      <c r="DT120" s="830"/>
      <c r="DU120" s="830"/>
      <c r="DV120" s="831">
        <v>5.6</v>
      </c>
      <c r="DW120" s="831"/>
      <c r="DX120" s="831"/>
      <c r="DY120" s="831"/>
      <c r="DZ120" s="832"/>
    </row>
    <row r="121" spans="1:130" s="235" customFormat="1" ht="26.25" customHeight="1" x14ac:dyDescent="0.2">
      <c r="A121" s="805"/>
      <c r="B121" s="806"/>
      <c r="C121" s="854" t="s">
        <v>464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1052385</v>
      </c>
      <c r="AB121" s="765"/>
      <c r="AC121" s="765"/>
      <c r="AD121" s="765"/>
      <c r="AE121" s="766"/>
      <c r="AF121" s="767">
        <v>768055</v>
      </c>
      <c r="AG121" s="765"/>
      <c r="AH121" s="765"/>
      <c r="AI121" s="765"/>
      <c r="AJ121" s="766"/>
      <c r="AK121" s="767">
        <v>654160</v>
      </c>
      <c r="AL121" s="765"/>
      <c r="AM121" s="765"/>
      <c r="AN121" s="765"/>
      <c r="AO121" s="766"/>
      <c r="AP121" s="812">
        <v>0.1</v>
      </c>
      <c r="AQ121" s="813"/>
      <c r="AR121" s="813"/>
      <c r="AS121" s="813"/>
      <c r="AT121" s="814"/>
      <c r="AU121" s="876"/>
      <c r="AV121" s="877"/>
      <c r="AW121" s="877"/>
      <c r="AX121" s="877"/>
      <c r="AY121" s="878"/>
      <c r="AZ121" s="800" t="s">
        <v>465</v>
      </c>
      <c r="BA121" s="735"/>
      <c r="BB121" s="735"/>
      <c r="BC121" s="735"/>
      <c r="BD121" s="735"/>
      <c r="BE121" s="735"/>
      <c r="BF121" s="735"/>
      <c r="BG121" s="735"/>
      <c r="BH121" s="735"/>
      <c r="BI121" s="735"/>
      <c r="BJ121" s="735"/>
      <c r="BK121" s="735"/>
      <c r="BL121" s="735"/>
      <c r="BM121" s="735"/>
      <c r="BN121" s="735"/>
      <c r="BO121" s="735"/>
      <c r="BP121" s="736"/>
      <c r="BQ121" s="801">
        <v>113974492</v>
      </c>
      <c r="BR121" s="802"/>
      <c r="BS121" s="802"/>
      <c r="BT121" s="802"/>
      <c r="BU121" s="802"/>
      <c r="BV121" s="802">
        <v>106052060</v>
      </c>
      <c r="BW121" s="802"/>
      <c r="BX121" s="802"/>
      <c r="BY121" s="802"/>
      <c r="BZ121" s="802"/>
      <c r="CA121" s="802">
        <v>98944657</v>
      </c>
      <c r="CB121" s="802"/>
      <c r="CC121" s="802"/>
      <c r="CD121" s="802"/>
      <c r="CE121" s="802"/>
      <c r="CF121" s="866">
        <v>18.2</v>
      </c>
      <c r="CG121" s="867"/>
      <c r="CH121" s="867"/>
      <c r="CI121" s="867"/>
      <c r="CJ121" s="867"/>
      <c r="CK121" s="860"/>
      <c r="CL121" s="842"/>
      <c r="CM121" s="842"/>
      <c r="CN121" s="842"/>
      <c r="CO121" s="843"/>
      <c r="CP121" s="823" t="s">
        <v>466</v>
      </c>
      <c r="CQ121" s="824"/>
      <c r="CR121" s="824"/>
      <c r="CS121" s="824"/>
      <c r="CT121" s="824"/>
      <c r="CU121" s="824"/>
      <c r="CV121" s="824"/>
      <c r="CW121" s="824"/>
      <c r="CX121" s="824"/>
      <c r="CY121" s="824"/>
      <c r="CZ121" s="824"/>
      <c r="DA121" s="824"/>
      <c r="DB121" s="824"/>
      <c r="DC121" s="824"/>
      <c r="DD121" s="824"/>
      <c r="DE121" s="824"/>
      <c r="DF121" s="825"/>
      <c r="DG121" s="801">
        <v>31449096</v>
      </c>
      <c r="DH121" s="802"/>
      <c r="DI121" s="802"/>
      <c r="DJ121" s="802"/>
      <c r="DK121" s="802"/>
      <c r="DL121" s="802">
        <v>29987561</v>
      </c>
      <c r="DM121" s="802"/>
      <c r="DN121" s="802"/>
      <c r="DO121" s="802"/>
      <c r="DP121" s="802"/>
      <c r="DQ121" s="802">
        <v>28906510</v>
      </c>
      <c r="DR121" s="802"/>
      <c r="DS121" s="802"/>
      <c r="DT121" s="802"/>
      <c r="DU121" s="802"/>
      <c r="DV121" s="779">
        <v>5.3</v>
      </c>
      <c r="DW121" s="779"/>
      <c r="DX121" s="779"/>
      <c r="DY121" s="779"/>
      <c r="DZ121" s="780"/>
    </row>
    <row r="122" spans="1:130" s="235" customFormat="1" ht="26.25" customHeight="1" x14ac:dyDescent="0.2">
      <c r="A122" s="805"/>
      <c r="B122" s="806"/>
      <c r="C122" s="809" t="s">
        <v>446</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430</v>
      </c>
      <c r="AB122" s="765"/>
      <c r="AC122" s="765"/>
      <c r="AD122" s="765"/>
      <c r="AE122" s="766"/>
      <c r="AF122" s="767" t="s">
        <v>430</v>
      </c>
      <c r="AG122" s="765"/>
      <c r="AH122" s="765"/>
      <c r="AI122" s="765"/>
      <c r="AJ122" s="766"/>
      <c r="AK122" s="767" t="s">
        <v>443</v>
      </c>
      <c r="AL122" s="765"/>
      <c r="AM122" s="765"/>
      <c r="AN122" s="765"/>
      <c r="AO122" s="766"/>
      <c r="AP122" s="812" t="s">
        <v>443</v>
      </c>
      <c r="AQ122" s="813"/>
      <c r="AR122" s="813"/>
      <c r="AS122" s="813"/>
      <c r="AT122" s="814"/>
      <c r="AU122" s="876"/>
      <c r="AV122" s="877"/>
      <c r="AW122" s="877"/>
      <c r="AX122" s="877"/>
      <c r="AY122" s="878"/>
      <c r="AZ122" s="870" t="s">
        <v>467</v>
      </c>
      <c r="BA122" s="871"/>
      <c r="BB122" s="871"/>
      <c r="BC122" s="871"/>
      <c r="BD122" s="871"/>
      <c r="BE122" s="871"/>
      <c r="BF122" s="871"/>
      <c r="BG122" s="871"/>
      <c r="BH122" s="871"/>
      <c r="BI122" s="871"/>
      <c r="BJ122" s="871"/>
      <c r="BK122" s="871"/>
      <c r="BL122" s="871"/>
      <c r="BM122" s="871"/>
      <c r="BN122" s="871"/>
      <c r="BO122" s="871"/>
      <c r="BP122" s="872"/>
      <c r="BQ122" s="853">
        <v>1225110882</v>
      </c>
      <c r="BR122" s="833"/>
      <c r="BS122" s="833"/>
      <c r="BT122" s="833"/>
      <c r="BU122" s="833"/>
      <c r="BV122" s="833">
        <v>1221026470</v>
      </c>
      <c r="BW122" s="833"/>
      <c r="BX122" s="833"/>
      <c r="BY122" s="833"/>
      <c r="BZ122" s="833"/>
      <c r="CA122" s="833">
        <v>1216073806</v>
      </c>
      <c r="CB122" s="833"/>
      <c r="CC122" s="833"/>
      <c r="CD122" s="833"/>
      <c r="CE122" s="833"/>
      <c r="CF122" s="834">
        <v>223.9</v>
      </c>
      <c r="CG122" s="835"/>
      <c r="CH122" s="835"/>
      <c r="CI122" s="835"/>
      <c r="CJ122" s="835"/>
      <c r="CK122" s="860"/>
      <c r="CL122" s="842"/>
      <c r="CM122" s="842"/>
      <c r="CN122" s="842"/>
      <c r="CO122" s="843"/>
      <c r="CP122" s="823" t="s">
        <v>468</v>
      </c>
      <c r="CQ122" s="824"/>
      <c r="CR122" s="824"/>
      <c r="CS122" s="824"/>
      <c r="CT122" s="824"/>
      <c r="CU122" s="824"/>
      <c r="CV122" s="824"/>
      <c r="CW122" s="824"/>
      <c r="CX122" s="824"/>
      <c r="CY122" s="824"/>
      <c r="CZ122" s="824"/>
      <c r="DA122" s="824"/>
      <c r="DB122" s="824"/>
      <c r="DC122" s="824"/>
      <c r="DD122" s="824"/>
      <c r="DE122" s="824"/>
      <c r="DF122" s="825"/>
      <c r="DG122" s="801">
        <v>21324848</v>
      </c>
      <c r="DH122" s="802"/>
      <c r="DI122" s="802"/>
      <c r="DJ122" s="802"/>
      <c r="DK122" s="802"/>
      <c r="DL122" s="802">
        <v>19445855</v>
      </c>
      <c r="DM122" s="802"/>
      <c r="DN122" s="802"/>
      <c r="DO122" s="802"/>
      <c r="DP122" s="802"/>
      <c r="DQ122" s="802">
        <v>16929047</v>
      </c>
      <c r="DR122" s="802"/>
      <c r="DS122" s="802"/>
      <c r="DT122" s="802"/>
      <c r="DU122" s="802"/>
      <c r="DV122" s="779">
        <v>3.1</v>
      </c>
      <c r="DW122" s="779"/>
      <c r="DX122" s="779"/>
      <c r="DY122" s="779"/>
      <c r="DZ122" s="780"/>
    </row>
    <row r="123" spans="1:130" s="235" customFormat="1" ht="26.25" customHeight="1" x14ac:dyDescent="0.2">
      <c r="A123" s="805"/>
      <c r="B123" s="806"/>
      <c r="C123" s="809" t="s">
        <v>452</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119</v>
      </c>
      <c r="AB123" s="765"/>
      <c r="AC123" s="765"/>
      <c r="AD123" s="765"/>
      <c r="AE123" s="766"/>
      <c r="AF123" s="767" t="s">
        <v>119</v>
      </c>
      <c r="AG123" s="765"/>
      <c r="AH123" s="765"/>
      <c r="AI123" s="765"/>
      <c r="AJ123" s="766"/>
      <c r="AK123" s="767" t="s">
        <v>430</v>
      </c>
      <c r="AL123" s="765"/>
      <c r="AM123" s="765"/>
      <c r="AN123" s="765"/>
      <c r="AO123" s="766"/>
      <c r="AP123" s="812" t="s">
        <v>119</v>
      </c>
      <c r="AQ123" s="813"/>
      <c r="AR123" s="813"/>
      <c r="AS123" s="813"/>
      <c r="AT123" s="814"/>
      <c r="AU123" s="879"/>
      <c r="AV123" s="880"/>
      <c r="AW123" s="880"/>
      <c r="AX123" s="880"/>
      <c r="AY123" s="880"/>
      <c r="AZ123" s="266" t="s">
        <v>154</v>
      </c>
      <c r="BA123" s="266"/>
      <c r="BB123" s="266"/>
      <c r="BC123" s="266"/>
      <c r="BD123" s="266"/>
      <c r="BE123" s="266"/>
      <c r="BF123" s="266"/>
      <c r="BG123" s="266"/>
      <c r="BH123" s="266"/>
      <c r="BI123" s="266"/>
      <c r="BJ123" s="266"/>
      <c r="BK123" s="266"/>
      <c r="BL123" s="266"/>
      <c r="BM123" s="266"/>
      <c r="BN123" s="266"/>
      <c r="BO123" s="868" t="s">
        <v>469</v>
      </c>
      <c r="BP123" s="869"/>
      <c r="BQ123" s="820">
        <v>1484237134</v>
      </c>
      <c r="BR123" s="821"/>
      <c r="BS123" s="821"/>
      <c r="BT123" s="821"/>
      <c r="BU123" s="821"/>
      <c r="BV123" s="821">
        <v>1493248251</v>
      </c>
      <c r="BW123" s="821"/>
      <c r="BX123" s="821"/>
      <c r="BY123" s="821"/>
      <c r="BZ123" s="821"/>
      <c r="CA123" s="821">
        <v>1474598654</v>
      </c>
      <c r="CB123" s="821"/>
      <c r="CC123" s="821"/>
      <c r="CD123" s="821"/>
      <c r="CE123" s="821"/>
      <c r="CF123" s="731"/>
      <c r="CG123" s="732"/>
      <c r="CH123" s="732"/>
      <c r="CI123" s="732"/>
      <c r="CJ123" s="822"/>
      <c r="CK123" s="860"/>
      <c r="CL123" s="842"/>
      <c r="CM123" s="842"/>
      <c r="CN123" s="842"/>
      <c r="CO123" s="843"/>
      <c r="CP123" s="823" t="s">
        <v>470</v>
      </c>
      <c r="CQ123" s="824"/>
      <c r="CR123" s="824"/>
      <c r="CS123" s="824"/>
      <c r="CT123" s="824"/>
      <c r="CU123" s="824"/>
      <c r="CV123" s="824"/>
      <c r="CW123" s="824"/>
      <c r="CX123" s="824"/>
      <c r="CY123" s="824"/>
      <c r="CZ123" s="824"/>
      <c r="DA123" s="824"/>
      <c r="DB123" s="824"/>
      <c r="DC123" s="824"/>
      <c r="DD123" s="824"/>
      <c r="DE123" s="824"/>
      <c r="DF123" s="825"/>
      <c r="DG123" s="801">
        <v>7664888</v>
      </c>
      <c r="DH123" s="802"/>
      <c r="DI123" s="802"/>
      <c r="DJ123" s="802"/>
      <c r="DK123" s="802"/>
      <c r="DL123" s="802">
        <v>7634587</v>
      </c>
      <c r="DM123" s="802"/>
      <c r="DN123" s="802"/>
      <c r="DO123" s="802"/>
      <c r="DP123" s="802"/>
      <c r="DQ123" s="802">
        <v>6459057</v>
      </c>
      <c r="DR123" s="802"/>
      <c r="DS123" s="802"/>
      <c r="DT123" s="802"/>
      <c r="DU123" s="802"/>
      <c r="DV123" s="779">
        <v>1.2</v>
      </c>
      <c r="DW123" s="779"/>
      <c r="DX123" s="779"/>
      <c r="DY123" s="779"/>
      <c r="DZ123" s="780"/>
    </row>
    <row r="124" spans="1:130" s="235" customFormat="1" ht="26.25" customHeight="1" thickBot="1" x14ac:dyDescent="0.25">
      <c r="A124" s="805"/>
      <c r="B124" s="806"/>
      <c r="C124" s="809" t="s">
        <v>455</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119</v>
      </c>
      <c r="AB124" s="765"/>
      <c r="AC124" s="765"/>
      <c r="AD124" s="765"/>
      <c r="AE124" s="766"/>
      <c r="AF124" s="767" t="s">
        <v>430</v>
      </c>
      <c r="AG124" s="765"/>
      <c r="AH124" s="765"/>
      <c r="AI124" s="765"/>
      <c r="AJ124" s="766"/>
      <c r="AK124" s="767" t="s">
        <v>119</v>
      </c>
      <c r="AL124" s="765"/>
      <c r="AM124" s="765"/>
      <c r="AN124" s="765"/>
      <c r="AO124" s="766"/>
      <c r="AP124" s="812" t="s">
        <v>429</v>
      </c>
      <c r="AQ124" s="813"/>
      <c r="AR124" s="813"/>
      <c r="AS124" s="813"/>
      <c r="AT124" s="814"/>
      <c r="AU124" s="815" t="s">
        <v>471</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213.3</v>
      </c>
      <c r="BR124" s="819"/>
      <c r="BS124" s="819"/>
      <c r="BT124" s="819"/>
      <c r="BU124" s="819"/>
      <c r="BV124" s="819">
        <v>206.8</v>
      </c>
      <c r="BW124" s="819"/>
      <c r="BX124" s="819"/>
      <c r="BY124" s="819"/>
      <c r="BZ124" s="819"/>
      <c r="CA124" s="819">
        <v>204</v>
      </c>
      <c r="CB124" s="819"/>
      <c r="CC124" s="819"/>
      <c r="CD124" s="819"/>
      <c r="CE124" s="819"/>
      <c r="CF124" s="709"/>
      <c r="CG124" s="710"/>
      <c r="CH124" s="710"/>
      <c r="CI124" s="710"/>
      <c r="CJ124" s="849"/>
      <c r="CK124" s="861"/>
      <c r="CL124" s="861"/>
      <c r="CM124" s="861"/>
      <c r="CN124" s="861"/>
      <c r="CO124" s="862"/>
      <c r="CP124" s="850" t="s">
        <v>472</v>
      </c>
      <c r="CQ124" s="851"/>
      <c r="CR124" s="851"/>
      <c r="CS124" s="851"/>
      <c r="CT124" s="851"/>
      <c r="CU124" s="851"/>
      <c r="CV124" s="851"/>
      <c r="CW124" s="851"/>
      <c r="CX124" s="851"/>
      <c r="CY124" s="851"/>
      <c r="CZ124" s="851"/>
      <c r="DA124" s="851"/>
      <c r="DB124" s="851"/>
      <c r="DC124" s="851"/>
      <c r="DD124" s="851"/>
      <c r="DE124" s="851"/>
      <c r="DF124" s="852"/>
      <c r="DG124" s="853">
        <v>10621008</v>
      </c>
      <c r="DH124" s="833"/>
      <c r="DI124" s="833"/>
      <c r="DJ124" s="833"/>
      <c r="DK124" s="833"/>
      <c r="DL124" s="833">
        <v>9896784</v>
      </c>
      <c r="DM124" s="833"/>
      <c r="DN124" s="833"/>
      <c r="DO124" s="833"/>
      <c r="DP124" s="833"/>
      <c r="DQ124" s="833">
        <v>8963607</v>
      </c>
      <c r="DR124" s="833"/>
      <c r="DS124" s="833"/>
      <c r="DT124" s="833"/>
      <c r="DU124" s="833"/>
      <c r="DV124" s="836">
        <v>1.7</v>
      </c>
      <c r="DW124" s="836"/>
      <c r="DX124" s="836"/>
      <c r="DY124" s="836"/>
      <c r="DZ124" s="837"/>
    </row>
    <row r="125" spans="1:130" s="235" customFormat="1" ht="26.25" customHeight="1" x14ac:dyDescent="0.2">
      <c r="A125" s="805"/>
      <c r="B125" s="806"/>
      <c r="C125" s="809" t="s">
        <v>457</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443</v>
      </c>
      <c r="AB125" s="765"/>
      <c r="AC125" s="765"/>
      <c r="AD125" s="765"/>
      <c r="AE125" s="766"/>
      <c r="AF125" s="767" t="s">
        <v>119</v>
      </c>
      <c r="AG125" s="765"/>
      <c r="AH125" s="765"/>
      <c r="AI125" s="765"/>
      <c r="AJ125" s="766"/>
      <c r="AK125" s="767" t="s">
        <v>398</v>
      </c>
      <c r="AL125" s="765"/>
      <c r="AM125" s="765"/>
      <c r="AN125" s="765"/>
      <c r="AO125" s="766"/>
      <c r="AP125" s="812" t="s">
        <v>473</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474</v>
      </c>
      <c r="CL125" s="839"/>
      <c r="CM125" s="839"/>
      <c r="CN125" s="839"/>
      <c r="CO125" s="840"/>
      <c r="CP125" s="847" t="s">
        <v>475</v>
      </c>
      <c r="CQ125" s="793"/>
      <c r="CR125" s="793"/>
      <c r="CS125" s="793"/>
      <c r="CT125" s="793"/>
      <c r="CU125" s="793"/>
      <c r="CV125" s="793"/>
      <c r="CW125" s="793"/>
      <c r="CX125" s="793"/>
      <c r="CY125" s="793"/>
      <c r="CZ125" s="793"/>
      <c r="DA125" s="793"/>
      <c r="DB125" s="793"/>
      <c r="DC125" s="793"/>
      <c r="DD125" s="793"/>
      <c r="DE125" s="793"/>
      <c r="DF125" s="794"/>
      <c r="DG125" s="848" t="s">
        <v>476</v>
      </c>
      <c r="DH125" s="830"/>
      <c r="DI125" s="830"/>
      <c r="DJ125" s="830"/>
      <c r="DK125" s="830"/>
      <c r="DL125" s="830" t="s">
        <v>401</v>
      </c>
      <c r="DM125" s="830"/>
      <c r="DN125" s="830"/>
      <c r="DO125" s="830"/>
      <c r="DP125" s="830"/>
      <c r="DQ125" s="830" t="s">
        <v>477</v>
      </c>
      <c r="DR125" s="830"/>
      <c r="DS125" s="830"/>
      <c r="DT125" s="830"/>
      <c r="DU125" s="830"/>
      <c r="DV125" s="831" t="s">
        <v>398</v>
      </c>
      <c r="DW125" s="831"/>
      <c r="DX125" s="831"/>
      <c r="DY125" s="831"/>
      <c r="DZ125" s="832"/>
    </row>
    <row r="126" spans="1:130" s="235" customFormat="1" ht="26.25" customHeight="1" thickBot="1" x14ac:dyDescent="0.25">
      <c r="A126" s="805"/>
      <c r="B126" s="806"/>
      <c r="C126" s="809" t="s">
        <v>459</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v>1204870</v>
      </c>
      <c r="AB126" s="765"/>
      <c r="AC126" s="765"/>
      <c r="AD126" s="765"/>
      <c r="AE126" s="766"/>
      <c r="AF126" s="767">
        <v>660957</v>
      </c>
      <c r="AG126" s="765"/>
      <c r="AH126" s="765"/>
      <c r="AI126" s="765"/>
      <c r="AJ126" s="766"/>
      <c r="AK126" s="767" t="s">
        <v>478</v>
      </c>
      <c r="AL126" s="765"/>
      <c r="AM126" s="765"/>
      <c r="AN126" s="765"/>
      <c r="AO126" s="766"/>
      <c r="AP126" s="812" t="s">
        <v>443</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479</v>
      </c>
      <c r="CQ126" s="735"/>
      <c r="CR126" s="735"/>
      <c r="CS126" s="735"/>
      <c r="CT126" s="735"/>
      <c r="CU126" s="735"/>
      <c r="CV126" s="735"/>
      <c r="CW126" s="735"/>
      <c r="CX126" s="735"/>
      <c r="CY126" s="735"/>
      <c r="CZ126" s="735"/>
      <c r="DA126" s="735"/>
      <c r="DB126" s="735"/>
      <c r="DC126" s="735"/>
      <c r="DD126" s="735"/>
      <c r="DE126" s="735"/>
      <c r="DF126" s="736"/>
      <c r="DG126" s="801" t="s">
        <v>398</v>
      </c>
      <c r="DH126" s="802"/>
      <c r="DI126" s="802"/>
      <c r="DJ126" s="802"/>
      <c r="DK126" s="802"/>
      <c r="DL126" s="802" t="s">
        <v>401</v>
      </c>
      <c r="DM126" s="802"/>
      <c r="DN126" s="802"/>
      <c r="DO126" s="802"/>
      <c r="DP126" s="802"/>
      <c r="DQ126" s="802" t="s">
        <v>480</v>
      </c>
      <c r="DR126" s="802"/>
      <c r="DS126" s="802"/>
      <c r="DT126" s="802"/>
      <c r="DU126" s="802"/>
      <c r="DV126" s="779" t="s">
        <v>430</v>
      </c>
      <c r="DW126" s="779"/>
      <c r="DX126" s="779"/>
      <c r="DY126" s="779"/>
      <c r="DZ126" s="780"/>
    </row>
    <row r="127" spans="1:130" s="235" customFormat="1" ht="26.25" customHeight="1" x14ac:dyDescent="0.2">
      <c r="A127" s="807"/>
      <c r="B127" s="808"/>
      <c r="C127" s="826" t="s">
        <v>481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32469</v>
      </c>
      <c r="AB127" s="765"/>
      <c r="AC127" s="765"/>
      <c r="AD127" s="765"/>
      <c r="AE127" s="766"/>
      <c r="AF127" s="767">
        <v>76869</v>
      </c>
      <c r="AG127" s="765"/>
      <c r="AH127" s="765"/>
      <c r="AI127" s="765"/>
      <c r="AJ127" s="766"/>
      <c r="AK127" s="767">
        <v>60666</v>
      </c>
      <c r="AL127" s="765"/>
      <c r="AM127" s="765"/>
      <c r="AN127" s="765"/>
      <c r="AO127" s="766"/>
      <c r="AP127" s="812">
        <v>0</v>
      </c>
      <c r="AQ127" s="813"/>
      <c r="AR127" s="813"/>
      <c r="AS127" s="813"/>
      <c r="AT127" s="814"/>
      <c r="AU127" s="271"/>
      <c r="AV127" s="271"/>
      <c r="AW127" s="271"/>
      <c r="AX127" s="829" t="s">
        <v>482</v>
      </c>
      <c r="AY127" s="797"/>
      <c r="AZ127" s="797"/>
      <c r="BA127" s="797"/>
      <c r="BB127" s="797"/>
      <c r="BC127" s="797"/>
      <c r="BD127" s="797"/>
      <c r="BE127" s="798"/>
      <c r="BF127" s="796" t="s">
        <v>483</v>
      </c>
      <c r="BG127" s="797"/>
      <c r="BH127" s="797"/>
      <c r="BI127" s="797"/>
      <c r="BJ127" s="797"/>
      <c r="BK127" s="797"/>
      <c r="BL127" s="798"/>
      <c r="BM127" s="796" t="s">
        <v>484</v>
      </c>
      <c r="BN127" s="797"/>
      <c r="BO127" s="797"/>
      <c r="BP127" s="797"/>
      <c r="BQ127" s="797"/>
      <c r="BR127" s="797"/>
      <c r="BS127" s="798"/>
      <c r="BT127" s="796" t="s">
        <v>485</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486</v>
      </c>
      <c r="CQ127" s="735"/>
      <c r="CR127" s="735"/>
      <c r="CS127" s="735"/>
      <c r="CT127" s="735"/>
      <c r="CU127" s="735"/>
      <c r="CV127" s="735"/>
      <c r="CW127" s="735"/>
      <c r="CX127" s="735"/>
      <c r="CY127" s="735"/>
      <c r="CZ127" s="735"/>
      <c r="DA127" s="735"/>
      <c r="DB127" s="735"/>
      <c r="DC127" s="735"/>
      <c r="DD127" s="735"/>
      <c r="DE127" s="735"/>
      <c r="DF127" s="736"/>
      <c r="DG127" s="801" t="s">
        <v>478</v>
      </c>
      <c r="DH127" s="802"/>
      <c r="DI127" s="802"/>
      <c r="DJ127" s="802"/>
      <c r="DK127" s="802"/>
      <c r="DL127" s="802" t="s">
        <v>443</v>
      </c>
      <c r="DM127" s="802"/>
      <c r="DN127" s="802"/>
      <c r="DO127" s="802"/>
      <c r="DP127" s="802"/>
      <c r="DQ127" s="802" t="s">
        <v>443</v>
      </c>
      <c r="DR127" s="802"/>
      <c r="DS127" s="802"/>
      <c r="DT127" s="802"/>
      <c r="DU127" s="802"/>
      <c r="DV127" s="779" t="s">
        <v>119</v>
      </c>
      <c r="DW127" s="779"/>
      <c r="DX127" s="779"/>
      <c r="DY127" s="779"/>
      <c r="DZ127" s="780"/>
    </row>
    <row r="128" spans="1:130" s="235" customFormat="1" ht="26.25" customHeight="1" thickBot="1" x14ac:dyDescent="0.25">
      <c r="A128" s="781" t="s">
        <v>487</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488</v>
      </c>
      <c r="X128" s="783"/>
      <c r="Y128" s="783"/>
      <c r="Z128" s="784"/>
      <c r="AA128" s="785">
        <v>7983360</v>
      </c>
      <c r="AB128" s="786"/>
      <c r="AC128" s="786"/>
      <c r="AD128" s="786"/>
      <c r="AE128" s="787"/>
      <c r="AF128" s="788">
        <v>5972893</v>
      </c>
      <c r="AG128" s="786"/>
      <c r="AH128" s="786"/>
      <c r="AI128" s="786"/>
      <c r="AJ128" s="787"/>
      <c r="AK128" s="788">
        <v>5618270</v>
      </c>
      <c r="AL128" s="786"/>
      <c r="AM128" s="786"/>
      <c r="AN128" s="786"/>
      <c r="AO128" s="787"/>
      <c r="AP128" s="789"/>
      <c r="AQ128" s="790"/>
      <c r="AR128" s="790"/>
      <c r="AS128" s="790"/>
      <c r="AT128" s="791"/>
      <c r="AU128" s="271"/>
      <c r="AV128" s="271"/>
      <c r="AW128" s="271"/>
      <c r="AX128" s="792" t="s">
        <v>489</v>
      </c>
      <c r="AY128" s="793"/>
      <c r="AZ128" s="793"/>
      <c r="BA128" s="793"/>
      <c r="BB128" s="793"/>
      <c r="BC128" s="793"/>
      <c r="BD128" s="793"/>
      <c r="BE128" s="794"/>
      <c r="BF128" s="771" t="s">
        <v>477</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490</v>
      </c>
      <c r="CQ128" s="713"/>
      <c r="CR128" s="713"/>
      <c r="CS128" s="713"/>
      <c r="CT128" s="713"/>
      <c r="CU128" s="713"/>
      <c r="CV128" s="713"/>
      <c r="CW128" s="713"/>
      <c r="CX128" s="713"/>
      <c r="CY128" s="713"/>
      <c r="CZ128" s="713"/>
      <c r="DA128" s="713"/>
      <c r="DB128" s="713"/>
      <c r="DC128" s="713"/>
      <c r="DD128" s="713"/>
      <c r="DE128" s="713"/>
      <c r="DF128" s="714"/>
      <c r="DG128" s="775">
        <v>642513</v>
      </c>
      <c r="DH128" s="776"/>
      <c r="DI128" s="776"/>
      <c r="DJ128" s="776"/>
      <c r="DK128" s="776"/>
      <c r="DL128" s="776">
        <v>526658</v>
      </c>
      <c r="DM128" s="776"/>
      <c r="DN128" s="776"/>
      <c r="DO128" s="776"/>
      <c r="DP128" s="776"/>
      <c r="DQ128" s="776">
        <v>472582</v>
      </c>
      <c r="DR128" s="776"/>
      <c r="DS128" s="776"/>
      <c r="DT128" s="776"/>
      <c r="DU128" s="776"/>
      <c r="DV128" s="777">
        <v>0.1</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491</v>
      </c>
      <c r="X129" s="762"/>
      <c r="Y129" s="762"/>
      <c r="Z129" s="763"/>
      <c r="AA129" s="764">
        <v>637229070</v>
      </c>
      <c r="AB129" s="765"/>
      <c r="AC129" s="765"/>
      <c r="AD129" s="765"/>
      <c r="AE129" s="766"/>
      <c r="AF129" s="767">
        <v>638993969</v>
      </c>
      <c r="AG129" s="765"/>
      <c r="AH129" s="765"/>
      <c r="AI129" s="765"/>
      <c r="AJ129" s="766"/>
      <c r="AK129" s="767">
        <v>639210061</v>
      </c>
      <c r="AL129" s="765"/>
      <c r="AM129" s="765"/>
      <c r="AN129" s="765"/>
      <c r="AO129" s="766"/>
      <c r="AP129" s="768"/>
      <c r="AQ129" s="769"/>
      <c r="AR129" s="769"/>
      <c r="AS129" s="769"/>
      <c r="AT129" s="770"/>
      <c r="AU129" s="273"/>
      <c r="AV129" s="273"/>
      <c r="AW129" s="273"/>
      <c r="AX129" s="734" t="s">
        <v>492</v>
      </c>
      <c r="AY129" s="735"/>
      <c r="AZ129" s="735"/>
      <c r="BA129" s="735"/>
      <c r="BB129" s="735"/>
      <c r="BC129" s="735"/>
      <c r="BD129" s="735"/>
      <c r="BE129" s="736"/>
      <c r="BF129" s="754" t="s">
        <v>493</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494</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495</v>
      </c>
      <c r="X130" s="762"/>
      <c r="Y130" s="762"/>
      <c r="Z130" s="763"/>
      <c r="AA130" s="764">
        <v>94693894</v>
      </c>
      <c r="AB130" s="765"/>
      <c r="AC130" s="765"/>
      <c r="AD130" s="765"/>
      <c r="AE130" s="766"/>
      <c r="AF130" s="767">
        <v>96109461</v>
      </c>
      <c r="AG130" s="765"/>
      <c r="AH130" s="765"/>
      <c r="AI130" s="765"/>
      <c r="AJ130" s="766"/>
      <c r="AK130" s="767">
        <v>96174683</v>
      </c>
      <c r="AL130" s="765"/>
      <c r="AM130" s="765"/>
      <c r="AN130" s="765"/>
      <c r="AO130" s="766"/>
      <c r="AP130" s="768"/>
      <c r="AQ130" s="769"/>
      <c r="AR130" s="769"/>
      <c r="AS130" s="769"/>
      <c r="AT130" s="770"/>
      <c r="AU130" s="273"/>
      <c r="AV130" s="273"/>
      <c r="AW130" s="273"/>
      <c r="AX130" s="734" t="s">
        <v>496</v>
      </c>
      <c r="AY130" s="735"/>
      <c r="AZ130" s="735"/>
      <c r="BA130" s="735"/>
      <c r="BB130" s="735"/>
      <c r="BC130" s="735"/>
      <c r="BD130" s="735"/>
      <c r="BE130" s="736"/>
      <c r="BF130" s="737">
        <v>9.6</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497</v>
      </c>
      <c r="X131" s="745"/>
      <c r="Y131" s="745"/>
      <c r="Z131" s="746"/>
      <c r="AA131" s="747">
        <v>542535176</v>
      </c>
      <c r="AB131" s="748"/>
      <c r="AC131" s="748"/>
      <c r="AD131" s="748"/>
      <c r="AE131" s="749"/>
      <c r="AF131" s="750">
        <v>542884508</v>
      </c>
      <c r="AG131" s="748"/>
      <c r="AH131" s="748"/>
      <c r="AI131" s="748"/>
      <c r="AJ131" s="749"/>
      <c r="AK131" s="750">
        <v>543035378</v>
      </c>
      <c r="AL131" s="748"/>
      <c r="AM131" s="748"/>
      <c r="AN131" s="748"/>
      <c r="AO131" s="749"/>
      <c r="AP131" s="751"/>
      <c r="AQ131" s="752"/>
      <c r="AR131" s="752"/>
      <c r="AS131" s="752"/>
      <c r="AT131" s="753"/>
      <c r="AU131" s="273"/>
      <c r="AV131" s="273"/>
      <c r="AW131" s="273"/>
      <c r="AX131" s="712" t="s">
        <v>498</v>
      </c>
      <c r="AY131" s="713"/>
      <c r="AZ131" s="713"/>
      <c r="BA131" s="713"/>
      <c r="BB131" s="713"/>
      <c r="BC131" s="713"/>
      <c r="BD131" s="713"/>
      <c r="BE131" s="714"/>
      <c r="BF131" s="715">
        <v>204</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10.043399470000001</v>
      </c>
      <c r="AB132" s="728"/>
      <c r="AC132" s="728"/>
      <c r="AD132" s="728"/>
      <c r="AE132" s="729"/>
      <c r="AF132" s="730">
        <v>9.7043728869999999</v>
      </c>
      <c r="AG132" s="728"/>
      <c r="AH132" s="728"/>
      <c r="AI132" s="728"/>
      <c r="AJ132" s="729"/>
      <c r="AK132" s="730">
        <v>9.0628500449999994</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10.199999999999999</v>
      </c>
      <c r="AB133" s="707"/>
      <c r="AC133" s="707"/>
      <c r="AD133" s="707"/>
      <c r="AE133" s="708"/>
      <c r="AF133" s="706">
        <v>9.8000000000000007</v>
      </c>
      <c r="AG133" s="707"/>
      <c r="AH133" s="707"/>
      <c r="AI133" s="707"/>
      <c r="AJ133" s="708"/>
      <c r="AK133" s="706">
        <v>9.6</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M6vva2sJs9FtULte8Qv5yRse1Egf1nNplXpAs/PKh6JCKz1bqzHeSC1csf1jXsrB/hMjufja7ECWF9B3lBERsA==" saltValue="7eQL8gA/Q/sYp1IwWjMR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502</v>
      </c>
    </row>
  </sheetData>
  <sheetProtection algorithmName="SHA-512" hashValue="nLL+2bGENEagokXYAchvi1WDBIM+jngJPH9XSdtXn9iOU7F9R9GNqJ91WH2drl2bAchmbjQs0tuz0DIwZGBc2Q==" saltValue="i1bIYXkg9TTk8Of66lxQs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503</v>
      </c>
    </row>
  </sheetData>
  <sheetProtection algorithmName="SHA-512" hashValue="laNYUTwqbzzfeCmJ0yBjW+L5qx6SzjAlYyAordXhqt6rz18crMzi2vi89ygHdjjCLepok+iFB+dJ95tYfqw4QQ==" saltValue="w3eOJmAQFp4LGpfrhmvUR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506</v>
      </c>
      <c r="AP7" s="294"/>
      <c r="AQ7" s="295" t="s">
        <v>507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508</v>
      </c>
      <c r="AQ8" s="301" t="s">
        <v>509</v>
      </c>
      <c r="AR8" s="302" t="s">
        <v>510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511</v>
      </c>
      <c r="AL9" s="1146"/>
      <c r="AM9" s="1146"/>
      <c r="AN9" s="1147"/>
      <c r="AO9" s="303">
        <v>316210753</v>
      </c>
      <c r="AP9" s="303">
        <v>108238</v>
      </c>
      <c r="AQ9" s="304">
        <v>85181</v>
      </c>
      <c r="AR9" s="305">
        <v>27.1</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512</v>
      </c>
      <c r="AL10" s="1146"/>
      <c r="AM10" s="1146"/>
      <c r="AN10" s="1147"/>
      <c r="AO10" s="303">
        <v>522890</v>
      </c>
      <c r="AP10" s="303">
        <v>179</v>
      </c>
      <c r="AQ10" s="304">
        <v>187</v>
      </c>
      <c r="AR10" s="305">
        <v>-4.3</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513</v>
      </c>
      <c r="AL11" s="1146"/>
      <c r="AM11" s="1146"/>
      <c r="AN11" s="1147"/>
      <c r="AO11" s="303" t="s">
        <v>514</v>
      </c>
      <c r="AP11" s="303" t="s">
        <v>514</v>
      </c>
      <c r="AQ11" s="304">
        <v>569</v>
      </c>
      <c r="AR11" s="305" t="s">
        <v>514</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515</v>
      </c>
      <c r="AL12" s="1146"/>
      <c r="AM12" s="1146"/>
      <c r="AN12" s="1147"/>
      <c r="AO12" s="303" t="s">
        <v>514</v>
      </c>
      <c r="AP12" s="303" t="s">
        <v>514</v>
      </c>
      <c r="AQ12" s="304" t="s">
        <v>514</v>
      </c>
      <c r="AR12" s="305" t="s">
        <v>514</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516</v>
      </c>
      <c r="AL13" s="1146"/>
      <c r="AM13" s="1146"/>
      <c r="AN13" s="1147"/>
      <c r="AO13" s="303" t="s">
        <v>514</v>
      </c>
      <c r="AP13" s="303" t="s">
        <v>514</v>
      </c>
      <c r="AQ13" s="304">
        <v>9</v>
      </c>
      <c r="AR13" s="305" t="s">
        <v>514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517</v>
      </c>
      <c r="AL14" s="1146"/>
      <c r="AM14" s="1146"/>
      <c r="AN14" s="1147"/>
      <c r="AO14" s="303">
        <v>4799464</v>
      </c>
      <c r="AP14" s="303">
        <v>1643</v>
      </c>
      <c r="AQ14" s="304">
        <v>1130</v>
      </c>
      <c r="AR14" s="305">
        <v>45.4</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518</v>
      </c>
      <c r="AL15" s="1146"/>
      <c r="AM15" s="1146"/>
      <c r="AN15" s="1147"/>
      <c r="AO15" s="303">
        <v>-27235195</v>
      </c>
      <c r="AP15" s="303">
        <v>-9323</v>
      </c>
      <c r="AQ15" s="304">
        <v>-7181</v>
      </c>
      <c r="AR15" s="305">
        <v>29.8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154</v>
      </c>
      <c r="AL16" s="1138"/>
      <c r="AM16" s="1138"/>
      <c r="AN16" s="1139"/>
      <c r="AO16" s="303">
        <v>294297912</v>
      </c>
      <c r="AP16" s="303">
        <v>100737</v>
      </c>
      <c r="AQ16" s="304">
        <v>79895</v>
      </c>
      <c r="AR16" s="305">
        <v>26.1</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520</v>
      </c>
      <c r="AP20" s="314" t="s">
        <v>521</v>
      </c>
      <c r="AQ20" s="315" t="s">
        <v>522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523</v>
      </c>
      <c r="AL21" s="1149"/>
      <c r="AM21" s="1149"/>
      <c r="AN21" s="1150"/>
      <c r="AO21" s="318">
        <v>1119.1099999999999</v>
      </c>
      <c r="AP21" s="319">
        <v>893.13</v>
      </c>
      <c r="AQ21" s="320">
        <v>225.98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524</v>
      </c>
      <c r="AL22" s="1149"/>
      <c r="AM22" s="1149"/>
      <c r="AN22" s="1150"/>
      <c r="AO22" s="323">
        <v>100.7</v>
      </c>
      <c r="AP22" s="324">
        <v>100.7</v>
      </c>
      <c r="AQ22" s="325">
        <v>0</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506</v>
      </c>
      <c r="AP30" s="294"/>
      <c r="AQ30" s="295" t="s">
        <v>507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508</v>
      </c>
      <c r="AQ31" s="301" t="s">
        <v>509</v>
      </c>
      <c r="AR31" s="302" t="s">
        <v>510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528</v>
      </c>
      <c r="AL32" s="1135"/>
      <c r="AM32" s="1135"/>
      <c r="AN32" s="1136"/>
      <c r="AO32" s="303">
        <v>122196491</v>
      </c>
      <c r="AP32" s="303">
        <v>41828</v>
      </c>
      <c r="AQ32" s="304">
        <v>26460</v>
      </c>
      <c r="AR32" s="305">
        <v>58.1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529</v>
      </c>
      <c r="AL33" s="1135"/>
      <c r="AM33" s="1135"/>
      <c r="AN33" s="1136"/>
      <c r="AO33" s="303">
        <v>3576759</v>
      </c>
      <c r="AP33" s="303">
        <v>1224</v>
      </c>
      <c r="AQ33" s="304">
        <v>2040</v>
      </c>
      <c r="AR33" s="305">
        <v>-40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530</v>
      </c>
      <c r="AL34" s="1135"/>
      <c r="AM34" s="1135"/>
      <c r="AN34" s="1136"/>
      <c r="AO34" s="303">
        <v>21398563</v>
      </c>
      <c r="AP34" s="303">
        <v>7325</v>
      </c>
      <c r="AQ34" s="304">
        <v>18868</v>
      </c>
      <c r="AR34" s="305">
        <v>-61.2</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531</v>
      </c>
      <c r="AL35" s="1135"/>
      <c r="AM35" s="1135"/>
      <c r="AN35" s="1136"/>
      <c r="AO35" s="303">
        <v>3120790</v>
      </c>
      <c r="AP35" s="303">
        <v>1068</v>
      </c>
      <c r="AQ35" s="304">
        <v>885</v>
      </c>
      <c r="AR35" s="305">
        <v>20.7</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532</v>
      </c>
      <c r="AL36" s="1135"/>
      <c r="AM36" s="1135"/>
      <c r="AN36" s="1136"/>
      <c r="AO36" s="303" t="s">
        <v>514</v>
      </c>
      <c r="AP36" s="303" t="s">
        <v>514</v>
      </c>
      <c r="AQ36" s="304">
        <v>58</v>
      </c>
      <c r="AR36" s="305" t="s">
        <v>514</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533</v>
      </c>
      <c r="AL37" s="1135"/>
      <c r="AM37" s="1135"/>
      <c r="AN37" s="1136"/>
      <c r="AO37" s="303">
        <v>714826</v>
      </c>
      <c r="AP37" s="303">
        <v>245</v>
      </c>
      <c r="AQ37" s="304">
        <v>459</v>
      </c>
      <c r="AR37" s="305">
        <v>-46.6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534</v>
      </c>
      <c r="AL38" s="1132"/>
      <c r="AM38" s="1132"/>
      <c r="AN38" s="1133"/>
      <c r="AO38" s="333">
        <v>6</v>
      </c>
      <c r="AP38" s="333">
        <v>0</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535</v>
      </c>
      <c r="AL39" s="1132"/>
      <c r="AM39" s="1132"/>
      <c r="AN39" s="1133"/>
      <c r="AO39" s="303">
        <v>-5618270</v>
      </c>
      <c r="AP39" s="303">
        <v>-1923</v>
      </c>
      <c r="AQ39" s="304">
        <v>-1730</v>
      </c>
      <c r="AR39" s="305">
        <v>11.2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536</v>
      </c>
      <c r="AL40" s="1135"/>
      <c r="AM40" s="1135"/>
      <c r="AN40" s="1136"/>
      <c r="AO40" s="303">
        <v>-96174683</v>
      </c>
      <c r="AP40" s="303">
        <v>-32920</v>
      </c>
      <c r="AQ40" s="304">
        <v>-28515</v>
      </c>
      <c r="AR40" s="305">
        <v>15.4</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537</v>
      </c>
      <c r="AL41" s="1138"/>
      <c r="AM41" s="1138"/>
      <c r="AN41" s="1139"/>
      <c r="AO41" s="303">
        <v>49214482</v>
      </c>
      <c r="AP41" s="303">
        <v>16846</v>
      </c>
      <c r="AQ41" s="304">
        <v>18524</v>
      </c>
      <c r="AR41" s="305">
        <v>-9.1</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506</v>
      </c>
      <c r="AN49" s="1142" t="s">
        <v>540</v>
      </c>
      <c r="AO49" s="1143"/>
      <c r="AP49" s="1143"/>
      <c r="AQ49" s="1143"/>
      <c r="AR49" s="114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541</v>
      </c>
      <c r="AO50" s="346" t="s">
        <v>542</v>
      </c>
      <c r="AP50" s="347" t="s">
        <v>543</v>
      </c>
      <c r="AQ50" s="348" t="s">
        <v>544</v>
      </c>
      <c r="AR50" s="349" t="s">
        <v>545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546</v>
      </c>
      <c r="AL51" s="342"/>
      <c r="AM51" s="350">
        <v>143058705</v>
      </c>
      <c r="AN51" s="351">
        <v>48164</v>
      </c>
      <c r="AO51" s="352">
        <v>-10</v>
      </c>
      <c r="AP51" s="353">
        <v>36736</v>
      </c>
      <c r="AQ51" s="354">
        <v>4.3</v>
      </c>
      <c r="AR51" s="355">
        <v>-14.3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547</v>
      </c>
      <c r="AM52" s="358">
        <v>29968400</v>
      </c>
      <c r="AN52" s="359">
        <v>10090</v>
      </c>
      <c r="AO52" s="360">
        <v>-21.6</v>
      </c>
      <c r="AP52" s="361">
        <v>13410</v>
      </c>
      <c r="AQ52" s="362">
        <v>6.1</v>
      </c>
      <c r="AR52" s="363">
        <v>-27.7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548</v>
      </c>
      <c r="AL53" s="342"/>
      <c r="AM53" s="350">
        <v>154121409</v>
      </c>
      <c r="AN53" s="351">
        <v>52060</v>
      </c>
      <c r="AO53" s="352">
        <v>8.1</v>
      </c>
      <c r="AP53" s="353">
        <v>38259</v>
      </c>
      <c r="AQ53" s="354">
        <v>4.0999999999999996</v>
      </c>
      <c r="AR53" s="355">
        <v>4</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547</v>
      </c>
      <c r="AM54" s="358">
        <v>35344441</v>
      </c>
      <c r="AN54" s="359">
        <v>11939</v>
      </c>
      <c r="AO54" s="360">
        <v>18.3</v>
      </c>
      <c r="AP54" s="361">
        <v>13379</v>
      </c>
      <c r="AQ54" s="362">
        <v>-0.2</v>
      </c>
      <c r="AR54" s="363">
        <v>18.5</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549</v>
      </c>
      <c r="AL55" s="342"/>
      <c r="AM55" s="350">
        <v>144688516</v>
      </c>
      <c r="AN55" s="351">
        <v>49029</v>
      </c>
      <c r="AO55" s="352">
        <v>-5.8</v>
      </c>
      <c r="AP55" s="353">
        <v>39075</v>
      </c>
      <c r="AQ55" s="354">
        <v>2.1</v>
      </c>
      <c r="AR55" s="355">
        <v>-7.9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547</v>
      </c>
      <c r="AM56" s="358">
        <v>36676418</v>
      </c>
      <c r="AN56" s="359">
        <v>12428</v>
      </c>
      <c r="AO56" s="360">
        <v>4.0999999999999996</v>
      </c>
      <c r="AP56" s="361">
        <v>13441</v>
      </c>
      <c r="AQ56" s="362">
        <v>0.5</v>
      </c>
      <c r="AR56" s="363">
        <v>3.6</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550</v>
      </c>
      <c r="AL57" s="342"/>
      <c r="AM57" s="350">
        <v>146576131</v>
      </c>
      <c r="AN57" s="351">
        <v>49921</v>
      </c>
      <c r="AO57" s="352">
        <v>1.8</v>
      </c>
      <c r="AP57" s="353">
        <v>39072</v>
      </c>
      <c r="AQ57" s="354">
        <v>0</v>
      </c>
      <c r="AR57" s="355">
        <v>1.8</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547</v>
      </c>
      <c r="AM58" s="358">
        <v>37374867</v>
      </c>
      <c r="AN58" s="359">
        <v>12729</v>
      </c>
      <c r="AO58" s="360">
        <v>2.4</v>
      </c>
      <c r="AP58" s="361">
        <v>14106</v>
      </c>
      <c r="AQ58" s="362">
        <v>4.9000000000000004</v>
      </c>
      <c r="AR58" s="363">
        <v>-2.5</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551</v>
      </c>
      <c r="AL59" s="342"/>
      <c r="AM59" s="350">
        <v>156276352</v>
      </c>
      <c r="AN59" s="351">
        <v>53493</v>
      </c>
      <c r="AO59" s="352">
        <v>7.2</v>
      </c>
      <c r="AP59" s="353">
        <v>42833</v>
      </c>
      <c r="AQ59" s="354">
        <v>9.6</v>
      </c>
      <c r="AR59" s="355">
        <v>-2.4</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547</v>
      </c>
      <c r="AM60" s="358">
        <v>36028904</v>
      </c>
      <c r="AN60" s="359">
        <v>12333</v>
      </c>
      <c r="AO60" s="360">
        <v>-3.1</v>
      </c>
      <c r="AP60" s="361">
        <v>15211</v>
      </c>
      <c r="AQ60" s="362">
        <v>7.8</v>
      </c>
      <c r="AR60" s="363">
        <v>-10.9</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552</v>
      </c>
      <c r="AL61" s="364"/>
      <c r="AM61" s="365">
        <v>148944223</v>
      </c>
      <c r="AN61" s="366">
        <v>50533</v>
      </c>
      <c r="AO61" s="367">
        <v>0.3</v>
      </c>
      <c r="AP61" s="368">
        <v>39195</v>
      </c>
      <c r="AQ61" s="369">
        <v>4</v>
      </c>
      <c r="AR61" s="355">
        <v>-3.7</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547</v>
      </c>
      <c r="AM62" s="358">
        <v>35078606</v>
      </c>
      <c r="AN62" s="359">
        <v>11904</v>
      </c>
      <c r="AO62" s="360">
        <v>0</v>
      </c>
      <c r="AP62" s="361">
        <v>13909</v>
      </c>
      <c r="AQ62" s="362">
        <v>3.8</v>
      </c>
      <c r="AR62" s="363">
        <v>-3.8</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2gFzprjGwFVAP2Xm/6zLEEuyNiKgcR4MLTSdzqwi9934G5jr5dVH10AWJMdlkPEckNLwJ7JLgauNn/qh7sVQ+g==" saltValue="rgNRrsHRzw4vlATkESZrS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553</v>
      </c>
    </row>
    <row r="121" spans="125:125" ht="13.5" hidden="1" customHeight="1" x14ac:dyDescent="0.2">
      <c r="DU121" s="279"/>
    </row>
  </sheetData>
  <sheetProtection algorithmName="SHA-512" hashValue="CjPWGcJpxansW/O21mFw6Hy2R0hmwZZs3UdKLLxIy5V8p9FHVc7740nBzM6KAgL7HRMwAh/Re/XiY/rU8bpzKg==" saltValue="7+mmDHUzHK9Dnm3BuCfO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554</v>
      </c>
    </row>
  </sheetData>
  <sheetProtection algorithmName="SHA-512" hashValue="G4yBOJZ89LFLI7NYFrv0sYFuzBhT2IcehvYU5YiojpdRmwFgAJ7L5S+m++Uy0q2FdIgB0CX5eYCnAe1IQBNqzQ==" saltValue="62BvkbHi043FxpJ3Qfjj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555</v>
      </c>
      <c r="G46" s="373" t="s">
        <v>556</v>
      </c>
      <c r="H46" s="373" t="s">
        <v>557</v>
      </c>
      <c r="I46" s="373" t="s">
        <v>558</v>
      </c>
      <c r="J46" s="374" t="s">
        <v>559</v>
      </c>
    </row>
    <row r="47" spans="2:10" ht="57.75" customHeight="1" x14ac:dyDescent="0.2">
      <c r="B47" s="7"/>
      <c r="C47" s="1153" t="s">
        <v>3</v>
      </c>
      <c r="D47" s="1153"/>
      <c r="E47" s="1154"/>
      <c r="F47" s="375">
        <v>2.88</v>
      </c>
      <c r="G47" s="376">
        <v>2.89</v>
      </c>
      <c r="H47" s="376">
        <v>2.87</v>
      </c>
      <c r="I47" s="376">
        <v>3.31</v>
      </c>
      <c r="J47" s="377">
        <v>3.31</v>
      </c>
    </row>
    <row r="48" spans="2:10" ht="57.75" customHeight="1" x14ac:dyDescent="0.2">
      <c r="B48" s="8"/>
      <c r="C48" s="1155" t="s">
        <v>4</v>
      </c>
      <c r="D48" s="1155"/>
      <c r="E48" s="1156"/>
      <c r="F48" s="378">
        <v>1.46</v>
      </c>
      <c r="G48" s="379">
        <v>1.06</v>
      </c>
      <c r="H48" s="379">
        <v>1.1000000000000001</v>
      </c>
      <c r="I48" s="379">
        <v>1.08</v>
      </c>
      <c r="J48" s="380">
        <v>1.1100000000000001</v>
      </c>
    </row>
    <row r="49" spans="2:10" ht="57.75" customHeight="1" thickBot="1" x14ac:dyDescent="0.25">
      <c r="B49" s="9"/>
      <c r="C49" s="1157" t="s">
        <v>5</v>
      </c>
      <c r="D49" s="1157"/>
      <c r="E49" s="1158"/>
      <c r="F49" s="381">
        <v>0.56000000000000005</v>
      </c>
      <c r="G49" s="382">
        <v>0.01</v>
      </c>
      <c r="H49" s="382">
        <v>0.87</v>
      </c>
      <c r="I49" s="382">
        <v>1.4</v>
      </c>
      <c r="J49" s="383">
        <v>0.33</v>
      </c>
    </row>
    <row r="50" spans="2:10" ht="13.5" customHeight="1" x14ac:dyDescent="0.2"/>
  </sheetData>
  <sheetProtection algorithmName="SHA-512" hashValue="PcJ9xpi7idk/qgwuv6wy1yq1ctfpqWi+DFvF/uBXvB8YyZqki5TBWBIocWfazjCMJFEftBfUw/yYeJyvJkLrVg==" saltValue="46cTtfIt1dqqFrlPxC6s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2021-03-09T04:14:06Z</cp:lastPrinted>
  <dcterms:created xsi:type="dcterms:W3CDTF">2021-02-02T04:15:16Z</dcterms:created>
  <dcterms:modified xsi:type="dcterms:W3CDTF">2021-10-28T07:49:14Z</dcterms:modified>
  <cp:category/>
</cp:coreProperties>
</file>